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defaultThemeVersion="166925"/>
  <mc:AlternateContent xmlns:mc="http://schemas.openxmlformats.org/markup-compatibility/2006">
    <mc:Choice Requires="x15">
      <x15ac:absPath xmlns:x15ac="http://schemas.microsoft.com/office/spreadsheetml/2010/11/ac" url="C:\Users\Andre\Documents\UW\ODL\working\"/>
    </mc:Choice>
  </mc:AlternateContent>
  <xr:revisionPtr revIDLastSave="0" documentId="13_ncr:1_{0D40CA24-DC4C-48D8-B776-422711FFB864}" xr6:coauthVersionLast="43" xr6:coauthVersionMax="43" xr10:uidLastSave="{00000000-0000-0000-0000-000000000000}"/>
  <bookViews>
    <workbookView xWindow="-110" yWindow="-110" windowWidth="19420" windowHeight="10420" tabRatio="601" activeTab="2" xr2:uid="{00000000-000D-0000-FFFF-FFFF00000000}"/>
  </bookViews>
  <sheets>
    <sheet name="Pub-Datasets-18June" sheetId="2" r:id="rId1"/>
    <sheet name="ASSESS-Pub-Datasets-18June" sheetId="7" r:id="rId2"/>
    <sheet name="Analysis" sheetId="10" r:id="rId3"/>
    <sheet name="histogram-choose-dnld-grps" sheetId="4" r:id="rId4"/>
    <sheet name="Dataset-Prvenance-AMF" sheetId="3" r:id="rId5"/>
    <sheet name="Not Public datasets" sheetId="6" r:id="rId6"/>
    <sheet name="Charts-uses-full-dataset" sheetId="8" r:id="rId7"/>
  </sheets>
  <definedNames>
    <definedName name="_xlnm._FilterDatabase" localSheetId="1" hidden="1">'ASSESS-Pub-Datasets-18June'!$A$1:$DG$116</definedName>
    <definedName name="_xlnm._FilterDatabase" localSheetId="0" hidden="1">'Pub-Datasets-18June'!$A$1:$BZ$498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6" i="10" l="1"/>
  <c r="I26" i="10"/>
  <c r="H26" i="10"/>
  <c r="J25" i="10"/>
  <c r="I25" i="10"/>
  <c r="H25" i="10"/>
  <c r="J24" i="10"/>
  <c r="I24" i="10"/>
  <c r="H24" i="10"/>
  <c r="J23" i="10"/>
  <c r="I23" i="10"/>
  <c r="H23" i="10"/>
  <c r="J22" i="10"/>
  <c r="I22" i="10"/>
  <c r="H22" i="10"/>
  <c r="J21" i="10"/>
  <c r="I21" i="10"/>
  <c r="I27" i="10"/>
  <c r="J27" i="10"/>
  <c r="H27" i="10"/>
  <c r="I41" i="10" l="1"/>
  <c r="I42" i="10"/>
  <c r="I40" i="10"/>
  <c r="K13" i="10" l="1"/>
  <c r="K32" i="10" s="1"/>
  <c r="K12" i="10"/>
  <c r="K31" i="10" s="1"/>
  <c r="J14" i="10"/>
  <c r="J33" i="10" s="1"/>
  <c r="J13" i="10"/>
  <c r="J32" i="10" s="1"/>
  <c r="J12" i="10"/>
  <c r="J31" i="10" s="1"/>
  <c r="J10" i="10"/>
  <c r="J7" i="10"/>
  <c r="J6" i="10"/>
  <c r="J5" i="10"/>
  <c r="J4" i="10"/>
  <c r="J3" i="10"/>
  <c r="J2" i="10"/>
  <c r="I15" i="10"/>
  <c r="I34" i="10" s="1"/>
  <c r="I14" i="10"/>
  <c r="I33" i="10" s="1"/>
  <c r="I13" i="10"/>
  <c r="I32" i="10" s="1"/>
  <c r="I12" i="10"/>
  <c r="I31" i="10" s="1"/>
  <c r="I10" i="10"/>
  <c r="I9" i="10"/>
  <c r="I8" i="10"/>
  <c r="I7" i="10"/>
  <c r="I6" i="10"/>
  <c r="I5" i="10"/>
  <c r="I4" i="10"/>
  <c r="I3" i="10"/>
  <c r="I2" i="10"/>
  <c r="H15" i="10"/>
  <c r="H34" i="10" s="1"/>
  <c r="H14" i="10"/>
  <c r="H33" i="10" s="1"/>
  <c r="H13" i="10"/>
  <c r="H32" i="10" s="1"/>
  <c r="H12" i="10"/>
  <c r="H31" i="10" s="1"/>
  <c r="H10" i="10"/>
  <c r="H9" i="10"/>
  <c r="H8" i="10"/>
  <c r="H7" i="10"/>
  <c r="H6" i="10"/>
  <c r="H5" i="10"/>
  <c r="H4" i="10"/>
  <c r="H3" i="10"/>
  <c r="CL81" i="7" l="1"/>
  <c r="CL21" i="7"/>
  <c r="CL37" i="7"/>
  <c r="CL77" i="7"/>
  <c r="CL42" i="7"/>
  <c r="CL61" i="7"/>
  <c r="CL36" i="7"/>
  <c r="CL9" i="7"/>
  <c r="CL38" i="7"/>
  <c r="CL27" i="7"/>
  <c r="CL28" i="7"/>
  <c r="CL31" i="7"/>
  <c r="CL82" i="7"/>
  <c r="CL83" i="7"/>
  <c r="CL46" i="7"/>
  <c r="CL47" i="7"/>
  <c r="CL10" i="7"/>
  <c r="CL8" i="7"/>
  <c r="CL22" i="7"/>
  <c r="CL67" i="7"/>
  <c r="CL23" i="7"/>
  <c r="CL68" i="7"/>
  <c r="CL84" i="7"/>
  <c r="CL11" i="7"/>
  <c r="CL57" i="7"/>
  <c r="CL66" i="7"/>
  <c r="CL29" i="7"/>
  <c r="CL30" i="7"/>
  <c r="CL85" i="7"/>
  <c r="CL78" i="7"/>
  <c r="CL48" i="7"/>
  <c r="CL86" i="7"/>
  <c r="CL87" i="7"/>
  <c r="CL62" i="7"/>
  <c r="CL88" i="7"/>
  <c r="CL79" i="7"/>
  <c r="CL12" i="7"/>
  <c r="CL13" i="7"/>
  <c r="CL74" i="7"/>
  <c r="CL75" i="7"/>
  <c r="CL73" i="7"/>
  <c r="CL58" i="7"/>
  <c r="CL39" i="7"/>
  <c r="CL40" i="7"/>
  <c r="CL2" i="7"/>
  <c r="CL43" i="7"/>
  <c r="CL89" i="7"/>
  <c r="CL15" i="7"/>
  <c r="CL16" i="7"/>
  <c r="CL90" i="7"/>
  <c r="CL91" i="7"/>
  <c r="CL92" i="7"/>
  <c r="CL32" i="7"/>
  <c r="CL93" i="7"/>
  <c r="CL94" i="7"/>
  <c r="CL49" i="7"/>
  <c r="CL63" i="7"/>
  <c r="CL56" i="7"/>
  <c r="CL95" i="7"/>
  <c r="CL6" i="7"/>
  <c r="CL96" i="7"/>
  <c r="CL3" i="7"/>
  <c r="CL4" i="7"/>
  <c r="CL5" i="7"/>
  <c r="CL97" i="7"/>
  <c r="CL50" i="7"/>
  <c r="CL53" i="7"/>
  <c r="CL114" i="7"/>
  <c r="CL54" i="7"/>
  <c r="CL55" i="7"/>
  <c r="CL64" i="7"/>
  <c r="CL65" i="7"/>
  <c r="CL98" i="7"/>
  <c r="CL24" i="7"/>
  <c r="CL99" i="7"/>
  <c r="CL41" i="7"/>
  <c r="CL44" i="7"/>
  <c r="CL100" i="7"/>
  <c r="CL25" i="7"/>
  <c r="CL59" i="7"/>
  <c r="CL101" i="7"/>
  <c r="CL102" i="7"/>
  <c r="CL103" i="7"/>
  <c r="CL104" i="7"/>
  <c r="CL105" i="7"/>
  <c r="CL45" i="7"/>
  <c r="CL51" i="7"/>
  <c r="CL35" i="7"/>
  <c r="CL106" i="7"/>
  <c r="CL76" i="7"/>
  <c r="CL107" i="7"/>
  <c r="CL60" i="7"/>
  <c r="CL33" i="7"/>
  <c r="CL108" i="7"/>
  <c r="CL109" i="7"/>
  <c r="CL110" i="7"/>
  <c r="CL111" i="7"/>
  <c r="CL69" i="7"/>
  <c r="CL70" i="7"/>
  <c r="CL71" i="7"/>
  <c r="CL115" i="7"/>
  <c r="CL72" i="7"/>
  <c r="CL14" i="7"/>
  <c r="CL17" i="7"/>
  <c r="CL26" i="7"/>
  <c r="CL116" i="7"/>
  <c r="CL7" i="7"/>
  <c r="CL18" i="7"/>
  <c r="CL34" i="7"/>
  <c r="CL112" i="7"/>
  <c r="CL19" i="7"/>
  <c r="CL20" i="7"/>
  <c r="CL52" i="7"/>
  <c r="CL113" i="7"/>
  <c r="CL80" i="7"/>
  <c r="CK81" i="7"/>
  <c r="CK21" i="7"/>
  <c r="CK37" i="7"/>
  <c r="CK77" i="7"/>
  <c r="CK42" i="7"/>
  <c r="CK61" i="7"/>
  <c r="CK36" i="7"/>
  <c r="CK9" i="7"/>
  <c r="CK38" i="7"/>
  <c r="CK27" i="7"/>
  <c r="CK28" i="7"/>
  <c r="CK31" i="7"/>
  <c r="CK82" i="7"/>
  <c r="CK83" i="7"/>
  <c r="CK46" i="7"/>
  <c r="CK47" i="7"/>
  <c r="CK10" i="7"/>
  <c r="CK8" i="7"/>
  <c r="CK22" i="7"/>
  <c r="CK67" i="7"/>
  <c r="CK23" i="7"/>
  <c r="CK68" i="7"/>
  <c r="CK84" i="7"/>
  <c r="CK11" i="7"/>
  <c r="CK57" i="7"/>
  <c r="CK66" i="7"/>
  <c r="CK29" i="7"/>
  <c r="CK30" i="7"/>
  <c r="CK85" i="7"/>
  <c r="CK78" i="7"/>
  <c r="CK48" i="7"/>
  <c r="CK86" i="7"/>
  <c r="CK87" i="7"/>
  <c r="CK62" i="7"/>
  <c r="CK88" i="7"/>
  <c r="CK79" i="7"/>
  <c r="CK12" i="7"/>
  <c r="CK13" i="7"/>
  <c r="CK74" i="7"/>
  <c r="CK75" i="7"/>
  <c r="CK73" i="7"/>
  <c r="CK58" i="7"/>
  <c r="CK39" i="7"/>
  <c r="CK40" i="7"/>
  <c r="CK2" i="7"/>
  <c r="CK43" i="7"/>
  <c r="CK89" i="7"/>
  <c r="CK15" i="7"/>
  <c r="CK16" i="7"/>
  <c r="CK90" i="7"/>
  <c r="CK91" i="7"/>
  <c r="CK92" i="7"/>
  <c r="CK32" i="7"/>
  <c r="CK93" i="7"/>
  <c r="CK94" i="7"/>
  <c r="CK49" i="7"/>
  <c r="CK63" i="7"/>
  <c r="CK56" i="7"/>
  <c r="CK95" i="7"/>
  <c r="CK6" i="7"/>
  <c r="CK96" i="7"/>
  <c r="CK3" i="7"/>
  <c r="CK4" i="7"/>
  <c r="CK5" i="7"/>
  <c r="CK97" i="7"/>
  <c r="CK50" i="7"/>
  <c r="CK53" i="7"/>
  <c r="CK114" i="7"/>
  <c r="CK54" i="7"/>
  <c r="CK55" i="7"/>
  <c r="CK64" i="7"/>
  <c r="CK65" i="7"/>
  <c r="CK98" i="7"/>
  <c r="CK24" i="7"/>
  <c r="CK99" i="7"/>
  <c r="CK41" i="7"/>
  <c r="CK44" i="7"/>
  <c r="CK100" i="7"/>
  <c r="CK25" i="7"/>
  <c r="CK59" i="7"/>
  <c r="CK101" i="7"/>
  <c r="CK102" i="7"/>
  <c r="CK103" i="7"/>
  <c r="CK104" i="7"/>
  <c r="CK105" i="7"/>
  <c r="CK45" i="7"/>
  <c r="CK51" i="7"/>
  <c r="CK35" i="7"/>
  <c r="CK106" i="7"/>
  <c r="CK76" i="7"/>
  <c r="CK107" i="7"/>
  <c r="CK60" i="7"/>
  <c r="CK33" i="7"/>
  <c r="CK108" i="7"/>
  <c r="CK109" i="7"/>
  <c r="CK110" i="7"/>
  <c r="CK111" i="7"/>
  <c r="CK69" i="7"/>
  <c r="CK70" i="7"/>
  <c r="CK71" i="7"/>
  <c r="CK115" i="7"/>
  <c r="CK72" i="7"/>
  <c r="CK14" i="7"/>
  <c r="CK17" i="7"/>
  <c r="CK26" i="7"/>
  <c r="CK116" i="7"/>
  <c r="CK7" i="7"/>
  <c r="CK18" i="7"/>
  <c r="CK34" i="7"/>
  <c r="CK112" i="7"/>
  <c r="CK19" i="7"/>
  <c r="CK20" i="7"/>
  <c r="CK52" i="7"/>
  <c r="CK113" i="7"/>
  <c r="CK80" i="7"/>
  <c r="DE113" i="7" l="1"/>
  <c r="DE81" i="7"/>
  <c r="DE21" i="7"/>
  <c r="DE37" i="7"/>
  <c r="DE77" i="7"/>
  <c r="DE42" i="7"/>
  <c r="DE61" i="7"/>
  <c r="DE36" i="7"/>
  <c r="DE9" i="7"/>
  <c r="DE38" i="7"/>
  <c r="DE27" i="7"/>
  <c r="DE28" i="7"/>
  <c r="DE31" i="7"/>
  <c r="DE82" i="7"/>
  <c r="DE83" i="7"/>
  <c r="DE46" i="7"/>
  <c r="DE47" i="7"/>
  <c r="DE10" i="7"/>
  <c r="DE8" i="7"/>
  <c r="DE22" i="7"/>
  <c r="DE67" i="7"/>
  <c r="DE23" i="7"/>
  <c r="DE68" i="7"/>
  <c r="DE84" i="7"/>
  <c r="DE11" i="7"/>
  <c r="DE57" i="7"/>
  <c r="DE66" i="7"/>
  <c r="DE29" i="7"/>
  <c r="DE30" i="7"/>
  <c r="DE85" i="7"/>
  <c r="DE78" i="7"/>
  <c r="DE48" i="7"/>
  <c r="DE86" i="7"/>
  <c r="DE87" i="7"/>
  <c r="DE62" i="7"/>
  <c r="DE88" i="7"/>
  <c r="DE79" i="7"/>
  <c r="DE12" i="7"/>
  <c r="DE13" i="7"/>
  <c r="DE74" i="7"/>
  <c r="DE75" i="7"/>
  <c r="DE73" i="7"/>
  <c r="DE58" i="7"/>
  <c r="DE39" i="7"/>
  <c r="DE40" i="7"/>
  <c r="DE2" i="7"/>
  <c r="DE43" i="7"/>
  <c r="DE89" i="7"/>
  <c r="DE15" i="7"/>
  <c r="DE16" i="7"/>
  <c r="DE90" i="7"/>
  <c r="DE91" i="7"/>
  <c r="DE92" i="7"/>
  <c r="DE32" i="7"/>
  <c r="DE93" i="7"/>
  <c r="DE94" i="7"/>
  <c r="DE49" i="7"/>
  <c r="DE63" i="7"/>
  <c r="DE56" i="7"/>
  <c r="DE95" i="7"/>
  <c r="DE6" i="7"/>
  <c r="DE96" i="7"/>
  <c r="DE3" i="7"/>
  <c r="DE4" i="7"/>
  <c r="DE5" i="7"/>
  <c r="DE97" i="7"/>
  <c r="DE50" i="7"/>
  <c r="DE53" i="7"/>
  <c r="DE114" i="7"/>
  <c r="DE54" i="7"/>
  <c r="DE55" i="7"/>
  <c r="DE64" i="7"/>
  <c r="DE65" i="7"/>
  <c r="DE98" i="7"/>
  <c r="DE24" i="7"/>
  <c r="DE99" i="7"/>
  <c r="DE41" i="7"/>
  <c r="DE44" i="7"/>
  <c r="DE100" i="7"/>
  <c r="DE25" i="7"/>
  <c r="DE59" i="7"/>
  <c r="DE101" i="7"/>
  <c r="DE102" i="7"/>
  <c r="DE103" i="7"/>
  <c r="DE104" i="7"/>
  <c r="DE105" i="7"/>
  <c r="DE45" i="7"/>
  <c r="DE51" i="7"/>
  <c r="DE35" i="7"/>
  <c r="DE106" i="7"/>
  <c r="DE76" i="7"/>
  <c r="DE107" i="7"/>
  <c r="DE60" i="7"/>
  <c r="DE33" i="7"/>
  <c r="DE108" i="7"/>
  <c r="DE109" i="7"/>
  <c r="DE110" i="7"/>
  <c r="DE111" i="7"/>
  <c r="DE69" i="7"/>
  <c r="DE70" i="7"/>
  <c r="DE71" i="7"/>
  <c r="DE115" i="7"/>
  <c r="DE72" i="7"/>
  <c r="DE14" i="7"/>
  <c r="DE17" i="7"/>
  <c r="DE26" i="7"/>
  <c r="DE7" i="7"/>
  <c r="DE18" i="7"/>
  <c r="DE34" i="7"/>
  <c r="DE112" i="7"/>
  <c r="DE19" i="7"/>
  <c r="DE20" i="7"/>
  <c r="DE52" i="7"/>
  <c r="DE80" i="7"/>
  <c r="BY2" i="2" l="1"/>
  <c r="BW2" i="2"/>
  <c r="BV2" i="2"/>
  <c r="P4" i="8" l="1"/>
  <c r="Q4" i="8"/>
  <c r="P5" i="8"/>
  <c r="P10" i="8" s="1"/>
  <c r="Q5" i="8"/>
  <c r="Q10" i="8" s="1"/>
  <c r="P6" i="8"/>
  <c r="P11" i="8" s="1"/>
  <c r="Q6" i="8"/>
  <c r="Q11" i="8" s="1"/>
  <c r="P7" i="8"/>
  <c r="P13" i="8" s="1"/>
  <c r="Q7" i="8"/>
  <c r="Q12" i="8" s="1"/>
  <c r="P8" i="8"/>
  <c r="Q8" i="8"/>
  <c r="P12" i="8" l="1"/>
  <c r="Q14" i="8"/>
  <c r="P14" i="8"/>
  <c r="Q13" i="8"/>
  <c r="CA2" i="7"/>
  <c r="BZ2" i="7"/>
  <c r="BY2" i="7"/>
  <c r="BX2" i="7"/>
  <c r="CC2" i="7" s="1"/>
  <c r="BW2" i="7"/>
  <c r="CA13" i="7"/>
  <c r="BZ13" i="7"/>
  <c r="BY13" i="7"/>
  <c r="BX13" i="7"/>
  <c r="CC13" i="7" s="1"/>
  <c r="BW13" i="7"/>
  <c r="CA96" i="7"/>
  <c r="BZ96" i="7"/>
  <c r="BY96" i="7"/>
  <c r="BX96" i="7"/>
  <c r="CC96" i="7" s="1"/>
  <c r="BW96" i="7"/>
  <c r="CA3" i="7"/>
  <c r="BZ3" i="7"/>
  <c r="BY3" i="7"/>
  <c r="BX3" i="7"/>
  <c r="CC3" i="7" s="1"/>
  <c r="BW3" i="7"/>
  <c r="CA114" i="7"/>
  <c r="BZ114" i="7"/>
  <c r="BY114" i="7"/>
  <c r="BX114" i="7"/>
  <c r="CC114" i="7" s="1"/>
  <c r="BW114" i="7"/>
  <c r="CA116" i="7"/>
  <c r="BZ116" i="7"/>
  <c r="BY116" i="7"/>
  <c r="BX116" i="7"/>
  <c r="CC116" i="7" s="1"/>
  <c r="BW116" i="7"/>
  <c r="CA97" i="7"/>
  <c r="BZ97" i="7"/>
  <c r="BY97" i="7"/>
  <c r="BX97" i="7"/>
  <c r="CC97" i="7" s="1"/>
  <c r="BW97" i="7"/>
  <c r="CA6" i="7"/>
  <c r="BZ6" i="7"/>
  <c r="BY6" i="7"/>
  <c r="BX6" i="7"/>
  <c r="CC6" i="7" s="1"/>
  <c r="BW6" i="7"/>
  <c r="CA5" i="7"/>
  <c r="BZ5" i="7"/>
  <c r="BY5" i="7"/>
  <c r="BX5" i="7"/>
  <c r="CC5" i="7" s="1"/>
  <c r="BW5" i="7"/>
  <c r="CA105" i="7"/>
  <c r="BZ105" i="7"/>
  <c r="BY105" i="7"/>
  <c r="BX105" i="7"/>
  <c r="CC105" i="7" s="1"/>
  <c r="BW105" i="7"/>
  <c r="CA12" i="7"/>
  <c r="BZ12" i="7"/>
  <c r="BY12" i="7"/>
  <c r="BX12" i="7"/>
  <c r="CC12" i="7" s="1"/>
  <c r="BW12" i="7"/>
  <c r="CA57" i="7"/>
  <c r="BZ57" i="7"/>
  <c r="BY57" i="7"/>
  <c r="BX57" i="7"/>
  <c r="CC57" i="7" s="1"/>
  <c r="BW57" i="7"/>
  <c r="CA85" i="7"/>
  <c r="BZ85" i="7"/>
  <c r="BY85" i="7"/>
  <c r="BX85" i="7"/>
  <c r="CC85" i="7" s="1"/>
  <c r="BW85" i="7"/>
  <c r="CA4" i="7"/>
  <c r="BZ4" i="7"/>
  <c r="BY4" i="7"/>
  <c r="BX4" i="7"/>
  <c r="CC4" i="7" s="1"/>
  <c r="BW4" i="7"/>
  <c r="CA115" i="7"/>
  <c r="BZ115" i="7"/>
  <c r="BY115" i="7"/>
  <c r="BX115" i="7"/>
  <c r="CC115" i="7" s="1"/>
  <c r="BW115" i="7"/>
  <c r="CA47" i="7"/>
  <c r="BZ47" i="7"/>
  <c r="BY47" i="7"/>
  <c r="BX47" i="7"/>
  <c r="CC47" i="7" s="1"/>
  <c r="BW47" i="7"/>
  <c r="CA66" i="7"/>
  <c r="BZ66" i="7"/>
  <c r="BY66" i="7"/>
  <c r="BX66" i="7"/>
  <c r="CC66" i="7" s="1"/>
  <c r="BW66" i="7"/>
  <c r="CA107" i="7"/>
  <c r="BZ107" i="7"/>
  <c r="BY107" i="7"/>
  <c r="BX107" i="7"/>
  <c r="CC107" i="7" s="1"/>
  <c r="BW107" i="7"/>
  <c r="CA51" i="7"/>
  <c r="BZ51" i="7"/>
  <c r="BY51" i="7"/>
  <c r="BX51" i="7"/>
  <c r="CC51" i="7" s="1"/>
  <c r="BW51" i="7"/>
  <c r="CA108" i="7"/>
  <c r="BZ108" i="7"/>
  <c r="BY108" i="7"/>
  <c r="BX108" i="7"/>
  <c r="CC108" i="7" s="1"/>
  <c r="BW108" i="7"/>
  <c r="CA98" i="7"/>
  <c r="BZ98" i="7"/>
  <c r="BY98" i="7"/>
  <c r="BX98" i="7"/>
  <c r="CC98" i="7" s="1"/>
  <c r="BW98" i="7"/>
  <c r="CA61" i="7"/>
  <c r="BZ61" i="7"/>
  <c r="BY61" i="7"/>
  <c r="BX61" i="7"/>
  <c r="CC61" i="7" s="1"/>
  <c r="BW61" i="7"/>
  <c r="CA109" i="7"/>
  <c r="BZ109" i="7"/>
  <c r="BY109" i="7"/>
  <c r="BX109" i="7"/>
  <c r="CC109" i="7" s="1"/>
  <c r="BW109" i="7"/>
  <c r="CA111" i="7"/>
  <c r="BZ111" i="7"/>
  <c r="BY111" i="7"/>
  <c r="BX111" i="7"/>
  <c r="CC111" i="7" s="1"/>
  <c r="BW111" i="7"/>
  <c r="CA110" i="7"/>
  <c r="BZ110" i="7"/>
  <c r="BY110" i="7"/>
  <c r="BX110" i="7"/>
  <c r="CC110" i="7" s="1"/>
  <c r="BW110" i="7"/>
  <c r="CA53" i="7"/>
  <c r="BZ53" i="7"/>
  <c r="BY53" i="7"/>
  <c r="BX53" i="7"/>
  <c r="CC53" i="7" s="1"/>
  <c r="BW53" i="7"/>
  <c r="CA54" i="7"/>
  <c r="BZ54" i="7"/>
  <c r="BY54" i="7"/>
  <c r="BX54" i="7"/>
  <c r="CC54" i="7" s="1"/>
  <c r="BW54" i="7"/>
  <c r="CA26" i="7"/>
  <c r="BZ26" i="7"/>
  <c r="BY26" i="7"/>
  <c r="BX26" i="7"/>
  <c r="CC26" i="7" s="1"/>
  <c r="BW26" i="7"/>
  <c r="CA55" i="7"/>
  <c r="BZ55" i="7"/>
  <c r="BY55" i="7"/>
  <c r="BX55" i="7"/>
  <c r="CC55" i="7" s="1"/>
  <c r="BW55" i="7"/>
  <c r="CA86" i="7"/>
  <c r="BZ86" i="7"/>
  <c r="BY86" i="7"/>
  <c r="BX86" i="7"/>
  <c r="CC86" i="7" s="1"/>
  <c r="BW86" i="7"/>
  <c r="CA10" i="7"/>
  <c r="BZ10" i="7"/>
  <c r="BY10" i="7"/>
  <c r="BX10" i="7"/>
  <c r="CC10" i="7" s="1"/>
  <c r="BW10" i="7"/>
  <c r="CA58" i="7"/>
  <c r="BZ58" i="7"/>
  <c r="BY58" i="7"/>
  <c r="BX58" i="7"/>
  <c r="CC58" i="7" s="1"/>
  <c r="BW58" i="7"/>
  <c r="CA63" i="7"/>
  <c r="BZ63" i="7"/>
  <c r="BY63" i="7"/>
  <c r="BX63" i="7"/>
  <c r="CC63" i="7" s="1"/>
  <c r="BW63" i="7"/>
  <c r="CA22" i="7"/>
  <c r="BZ22" i="7"/>
  <c r="BY22" i="7"/>
  <c r="BX22" i="7"/>
  <c r="CC22" i="7" s="1"/>
  <c r="BW22" i="7"/>
  <c r="CA30" i="7"/>
  <c r="BZ30" i="7"/>
  <c r="BY30" i="7"/>
  <c r="BX30" i="7"/>
  <c r="CC30" i="7" s="1"/>
  <c r="BW30" i="7"/>
  <c r="CA99" i="7"/>
  <c r="BZ99" i="7"/>
  <c r="BY99" i="7"/>
  <c r="BX99" i="7"/>
  <c r="CC99" i="7" s="1"/>
  <c r="BW99" i="7"/>
  <c r="CA50" i="7"/>
  <c r="BZ50" i="7"/>
  <c r="BY50" i="7"/>
  <c r="BX50" i="7"/>
  <c r="CC50" i="7" s="1"/>
  <c r="BW50" i="7"/>
  <c r="CA33" i="7"/>
  <c r="BZ33" i="7"/>
  <c r="BY33" i="7"/>
  <c r="BX33" i="7"/>
  <c r="CC33" i="7" s="1"/>
  <c r="BW33" i="7"/>
  <c r="CA32" i="7"/>
  <c r="BZ32" i="7"/>
  <c r="BY32" i="7"/>
  <c r="BX32" i="7"/>
  <c r="CC32" i="7" s="1"/>
  <c r="BW32" i="7"/>
  <c r="CA17" i="7"/>
  <c r="BZ17" i="7"/>
  <c r="BY17" i="7"/>
  <c r="BX17" i="7"/>
  <c r="CC17" i="7" s="1"/>
  <c r="BW17" i="7"/>
  <c r="CA24" i="7"/>
  <c r="BZ24" i="7"/>
  <c r="BY24" i="7"/>
  <c r="BX24" i="7"/>
  <c r="CC24" i="7" s="1"/>
  <c r="BW24" i="7"/>
  <c r="CA56" i="7"/>
  <c r="BZ56" i="7"/>
  <c r="BY56" i="7"/>
  <c r="BX56" i="7"/>
  <c r="CC56" i="7" s="1"/>
  <c r="BW56" i="7"/>
  <c r="CA62" i="7"/>
  <c r="BZ62" i="7"/>
  <c r="BY62" i="7"/>
  <c r="BX62" i="7"/>
  <c r="CC62" i="7" s="1"/>
  <c r="BW62" i="7"/>
  <c r="CA49" i="7"/>
  <c r="BZ49" i="7"/>
  <c r="BY49" i="7"/>
  <c r="BX49" i="7"/>
  <c r="CC49" i="7" s="1"/>
  <c r="BW49" i="7"/>
  <c r="CA41" i="7"/>
  <c r="BZ41" i="7"/>
  <c r="BY41" i="7"/>
  <c r="BX41" i="7"/>
  <c r="CC41" i="7" s="1"/>
  <c r="BW41" i="7"/>
  <c r="CA29" i="7"/>
  <c r="BZ29" i="7"/>
  <c r="BY29" i="7"/>
  <c r="BX29" i="7"/>
  <c r="CC29" i="7" s="1"/>
  <c r="BW29" i="7"/>
  <c r="CA31" i="7"/>
  <c r="BZ31" i="7"/>
  <c r="BY31" i="7"/>
  <c r="BX31" i="7"/>
  <c r="CC31" i="7" s="1"/>
  <c r="BW31" i="7"/>
  <c r="CA78" i="7"/>
  <c r="BZ78" i="7"/>
  <c r="BY78" i="7"/>
  <c r="BX78" i="7"/>
  <c r="CC78" i="7" s="1"/>
  <c r="BW78" i="7"/>
  <c r="CA8" i="7"/>
  <c r="BZ8" i="7"/>
  <c r="BY8" i="7"/>
  <c r="BX8" i="7"/>
  <c r="CC8" i="7" s="1"/>
  <c r="BW8" i="7"/>
  <c r="CA45" i="7"/>
  <c r="BZ45" i="7"/>
  <c r="BY45" i="7"/>
  <c r="BX45" i="7"/>
  <c r="CC45" i="7" s="1"/>
  <c r="BW45" i="7"/>
  <c r="CA59" i="7"/>
  <c r="BZ59" i="7"/>
  <c r="BY59" i="7"/>
  <c r="BX59" i="7"/>
  <c r="CC59" i="7" s="1"/>
  <c r="BW59" i="7"/>
  <c r="CA35" i="7"/>
  <c r="BZ35" i="7"/>
  <c r="BY35" i="7"/>
  <c r="BX35" i="7"/>
  <c r="CC35" i="7" s="1"/>
  <c r="BW35" i="7"/>
  <c r="CA83" i="7"/>
  <c r="BZ83" i="7"/>
  <c r="BY83" i="7"/>
  <c r="BX83" i="7"/>
  <c r="CC83" i="7" s="1"/>
  <c r="BW83" i="7"/>
  <c r="CA40" i="7"/>
  <c r="BZ40" i="7"/>
  <c r="BY40" i="7"/>
  <c r="BX40" i="7"/>
  <c r="CC40" i="7" s="1"/>
  <c r="BW40" i="7"/>
  <c r="CA39" i="7"/>
  <c r="BZ39" i="7"/>
  <c r="BY39" i="7"/>
  <c r="BX39" i="7"/>
  <c r="CC39" i="7" s="1"/>
  <c r="BW39" i="7"/>
  <c r="CA21" i="7"/>
  <c r="BZ21" i="7"/>
  <c r="BY21" i="7"/>
  <c r="BX21" i="7"/>
  <c r="CC21" i="7" s="1"/>
  <c r="BW21" i="7"/>
  <c r="CA77" i="7"/>
  <c r="BZ77" i="7"/>
  <c r="BY77" i="7"/>
  <c r="BX77" i="7"/>
  <c r="CC77" i="7" s="1"/>
  <c r="BW77" i="7"/>
  <c r="CA90" i="7"/>
  <c r="BZ90" i="7"/>
  <c r="BY90" i="7"/>
  <c r="BX90" i="7"/>
  <c r="CC90" i="7" s="1"/>
  <c r="BW90" i="7"/>
  <c r="CA101" i="7"/>
  <c r="BZ101" i="7"/>
  <c r="BY101" i="7"/>
  <c r="BX101" i="7"/>
  <c r="CC101" i="7" s="1"/>
  <c r="BW101" i="7"/>
  <c r="CA60" i="7"/>
  <c r="BZ60" i="7"/>
  <c r="BY60" i="7"/>
  <c r="BX60" i="7"/>
  <c r="CC60" i="7" s="1"/>
  <c r="BW60" i="7"/>
  <c r="CA106" i="7"/>
  <c r="BZ106" i="7"/>
  <c r="BY106" i="7"/>
  <c r="BX106" i="7"/>
  <c r="CC106" i="7" s="1"/>
  <c r="BW106" i="7"/>
  <c r="CA87" i="7"/>
  <c r="BZ87" i="7"/>
  <c r="BY87" i="7"/>
  <c r="BX87" i="7"/>
  <c r="CC87" i="7" s="1"/>
  <c r="BW87" i="7"/>
  <c r="CA112" i="7"/>
  <c r="BZ112" i="7"/>
  <c r="BY112" i="7"/>
  <c r="BX112" i="7"/>
  <c r="CC112" i="7" s="1"/>
  <c r="BW112" i="7"/>
  <c r="CA95" i="7"/>
  <c r="BZ95" i="7"/>
  <c r="BY95" i="7"/>
  <c r="BX95" i="7"/>
  <c r="CC95" i="7" s="1"/>
  <c r="BW95" i="7"/>
  <c r="CA102" i="7"/>
  <c r="BZ102" i="7"/>
  <c r="BY102" i="7"/>
  <c r="BX102" i="7"/>
  <c r="CC102" i="7" s="1"/>
  <c r="BW102" i="7"/>
  <c r="CA100" i="7"/>
  <c r="BZ100" i="7"/>
  <c r="BY100" i="7"/>
  <c r="BX100" i="7"/>
  <c r="CC100" i="7" s="1"/>
  <c r="BW100" i="7"/>
  <c r="CA84" i="7"/>
  <c r="BZ84" i="7"/>
  <c r="BY84" i="7"/>
  <c r="BX84" i="7"/>
  <c r="CC84" i="7" s="1"/>
  <c r="BW84" i="7"/>
  <c r="CA88" i="7"/>
  <c r="BZ88" i="7"/>
  <c r="BY88" i="7"/>
  <c r="BX88" i="7"/>
  <c r="CC88" i="7" s="1"/>
  <c r="BW88" i="7"/>
  <c r="CA7" i="7"/>
  <c r="BZ7" i="7"/>
  <c r="BY7" i="7"/>
  <c r="BX7" i="7"/>
  <c r="CC7" i="7" s="1"/>
  <c r="BW7" i="7"/>
  <c r="CA81" i="7"/>
  <c r="BZ81" i="7"/>
  <c r="BY81" i="7"/>
  <c r="BX81" i="7"/>
  <c r="CC81" i="7" s="1"/>
  <c r="BW81" i="7"/>
  <c r="CA103" i="7"/>
  <c r="BZ103" i="7"/>
  <c r="BY103" i="7"/>
  <c r="BX103" i="7"/>
  <c r="CC103" i="7" s="1"/>
  <c r="BW103" i="7"/>
  <c r="CA104" i="7"/>
  <c r="BZ104" i="7"/>
  <c r="BY104" i="7"/>
  <c r="BX104" i="7"/>
  <c r="CC104" i="7" s="1"/>
  <c r="BW104" i="7"/>
  <c r="CA9" i="7"/>
  <c r="BZ9" i="7"/>
  <c r="BY9" i="7"/>
  <c r="BX9" i="7"/>
  <c r="CC9" i="7" s="1"/>
  <c r="BW9" i="7"/>
  <c r="CA42" i="7"/>
  <c r="BZ42" i="7"/>
  <c r="BY42" i="7"/>
  <c r="BX42" i="7"/>
  <c r="CC42" i="7" s="1"/>
  <c r="BW42" i="7"/>
  <c r="CA82" i="7"/>
  <c r="BZ82" i="7"/>
  <c r="BY82" i="7"/>
  <c r="BX82" i="7"/>
  <c r="CC82" i="7" s="1"/>
  <c r="BW82" i="7"/>
  <c r="CA11" i="7"/>
  <c r="BZ11" i="7"/>
  <c r="BY11" i="7"/>
  <c r="BX11" i="7"/>
  <c r="CC11" i="7" s="1"/>
  <c r="BW11" i="7"/>
  <c r="CA25" i="7"/>
  <c r="BZ25" i="7"/>
  <c r="BY25" i="7"/>
  <c r="BX25" i="7"/>
  <c r="CC25" i="7" s="1"/>
  <c r="BW25" i="7"/>
  <c r="CA37" i="7"/>
  <c r="BZ37" i="7"/>
  <c r="BY37" i="7"/>
  <c r="BX37" i="7"/>
  <c r="CC37" i="7" s="1"/>
  <c r="BW37" i="7"/>
  <c r="CA48" i="7"/>
  <c r="BZ48" i="7"/>
  <c r="BY48" i="7"/>
  <c r="BX48" i="7"/>
  <c r="CC48" i="7" s="1"/>
  <c r="BW48" i="7"/>
  <c r="CA43" i="7"/>
  <c r="BZ43" i="7"/>
  <c r="BY43" i="7"/>
  <c r="BX43" i="7"/>
  <c r="CC43" i="7" s="1"/>
  <c r="BW43" i="7"/>
  <c r="CA68" i="7"/>
  <c r="BZ68" i="7"/>
  <c r="BY68" i="7"/>
  <c r="BX68" i="7"/>
  <c r="CC68" i="7" s="1"/>
  <c r="BW68" i="7"/>
  <c r="CA52" i="7"/>
  <c r="BZ52" i="7"/>
  <c r="BY52" i="7"/>
  <c r="BX52" i="7"/>
  <c r="CC52" i="7" s="1"/>
  <c r="BW52" i="7"/>
  <c r="CA76" i="7"/>
  <c r="BZ76" i="7"/>
  <c r="BY76" i="7"/>
  <c r="BX76" i="7"/>
  <c r="CC76" i="7" s="1"/>
  <c r="BW76" i="7"/>
  <c r="CA44" i="7"/>
  <c r="BZ44" i="7"/>
  <c r="BY44" i="7"/>
  <c r="BX44" i="7"/>
  <c r="CC44" i="7" s="1"/>
  <c r="BW44" i="7"/>
  <c r="CA46" i="7"/>
  <c r="BZ46" i="7"/>
  <c r="BY46" i="7"/>
  <c r="BX46" i="7"/>
  <c r="CC46" i="7" s="1"/>
  <c r="BW46" i="7"/>
  <c r="CA23" i="7"/>
  <c r="BZ23" i="7"/>
  <c r="BY23" i="7"/>
  <c r="BX23" i="7"/>
  <c r="CC23" i="7" s="1"/>
  <c r="BW23" i="7"/>
  <c r="CA38" i="7"/>
  <c r="BZ38" i="7"/>
  <c r="BY38" i="7"/>
  <c r="BX38" i="7"/>
  <c r="CC38" i="7" s="1"/>
  <c r="BW38" i="7"/>
  <c r="CA69" i="7"/>
  <c r="BZ69" i="7"/>
  <c r="BY69" i="7"/>
  <c r="BX69" i="7"/>
  <c r="CC69" i="7" s="1"/>
  <c r="BW69" i="7"/>
  <c r="CA65" i="7"/>
  <c r="BZ65" i="7"/>
  <c r="BY65" i="7"/>
  <c r="BX65" i="7"/>
  <c r="CC65" i="7" s="1"/>
  <c r="BW65" i="7"/>
  <c r="CA73" i="7"/>
  <c r="BZ73" i="7"/>
  <c r="BY73" i="7"/>
  <c r="BX73" i="7"/>
  <c r="CC73" i="7" s="1"/>
  <c r="BW73" i="7"/>
  <c r="CA94" i="7"/>
  <c r="BZ94" i="7"/>
  <c r="BY94" i="7"/>
  <c r="BX94" i="7"/>
  <c r="CC94" i="7" s="1"/>
  <c r="BW94" i="7"/>
  <c r="CA91" i="7"/>
  <c r="BZ91" i="7"/>
  <c r="BY91" i="7"/>
  <c r="BX91" i="7"/>
  <c r="CC91" i="7" s="1"/>
  <c r="BW91" i="7"/>
  <c r="CA92" i="7"/>
  <c r="BZ92" i="7"/>
  <c r="BY92" i="7"/>
  <c r="BX92" i="7"/>
  <c r="CC92" i="7" s="1"/>
  <c r="BW92" i="7"/>
  <c r="CA15" i="7"/>
  <c r="BZ15" i="7"/>
  <c r="BY15" i="7"/>
  <c r="BX15" i="7"/>
  <c r="CC15" i="7" s="1"/>
  <c r="BW15" i="7"/>
  <c r="CA93" i="7"/>
  <c r="BZ93" i="7"/>
  <c r="BY93" i="7"/>
  <c r="BX93" i="7"/>
  <c r="CC93" i="7" s="1"/>
  <c r="BW93" i="7"/>
  <c r="CA89" i="7"/>
  <c r="BZ89" i="7"/>
  <c r="BY89" i="7"/>
  <c r="BX89" i="7"/>
  <c r="CC89" i="7" s="1"/>
  <c r="BW89" i="7"/>
  <c r="CA64" i="7"/>
  <c r="BZ64" i="7"/>
  <c r="BY64" i="7"/>
  <c r="BX64" i="7"/>
  <c r="CC64" i="7" s="1"/>
  <c r="BW64" i="7"/>
  <c r="CA36" i="7"/>
  <c r="BZ36" i="7"/>
  <c r="BY36" i="7"/>
  <c r="BX36" i="7"/>
  <c r="CC36" i="7" s="1"/>
  <c r="BW36" i="7"/>
  <c r="CA79" i="7"/>
  <c r="BZ79" i="7"/>
  <c r="BY79" i="7"/>
  <c r="BX79" i="7"/>
  <c r="CC79" i="7" s="1"/>
  <c r="BW79" i="7"/>
  <c r="CA16" i="7"/>
  <c r="BZ16" i="7"/>
  <c r="BY16" i="7"/>
  <c r="BX16" i="7"/>
  <c r="CC16" i="7" s="1"/>
  <c r="BW16" i="7"/>
  <c r="CA113" i="7"/>
  <c r="BZ113" i="7"/>
  <c r="BY113" i="7"/>
  <c r="BX113" i="7"/>
  <c r="CC113" i="7" s="1"/>
  <c r="BW113" i="7"/>
  <c r="CA28" i="7"/>
  <c r="BZ28" i="7"/>
  <c r="BY28" i="7"/>
  <c r="BX28" i="7"/>
  <c r="CC28" i="7" s="1"/>
  <c r="BW28" i="7"/>
  <c r="CA19" i="7"/>
  <c r="BZ19" i="7"/>
  <c r="BY19" i="7"/>
  <c r="BX19" i="7"/>
  <c r="CC19" i="7" s="1"/>
  <c r="BW19" i="7"/>
  <c r="CA75" i="7"/>
  <c r="BZ75" i="7"/>
  <c r="BY75" i="7"/>
  <c r="BX75" i="7"/>
  <c r="CC75" i="7" s="1"/>
  <c r="BW75" i="7"/>
  <c r="CA80" i="7"/>
  <c r="BZ80" i="7"/>
  <c r="BY80" i="7"/>
  <c r="BX80" i="7"/>
  <c r="CC80" i="7" s="1"/>
  <c r="BW80" i="7"/>
  <c r="CA14" i="7"/>
  <c r="BZ14" i="7"/>
  <c r="BY14" i="7"/>
  <c r="BX14" i="7"/>
  <c r="CC14" i="7" s="1"/>
  <c r="BW14" i="7"/>
  <c r="CA70" i="7"/>
  <c r="BZ70" i="7"/>
  <c r="BY70" i="7"/>
  <c r="BX70" i="7"/>
  <c r="CC70" i="7" s="1"/>
  <c r="BW70" i="7"/>
  <c r="CA71" i="7"/>
  <c r="BZ71" i="7"/>
  <c r="BY71" i="7"/>
  <c r="BX71" i="7"/>
  <c r="CC71" i="7" s="1"/>
  <c r="BW71" i="7"/>
  <c r="CA20" i="7"/>
  <c r="BZ20" i="7"/>
  <c r="BY20" i="7"/>
  <c r="BX20" i="7"/>
  <c r="CC20" i="7" s="1"/>
  <c r="BW20" i="7"/>
  <c r="CA74" i="7"/>
  <c r="BZ74" i="7"/>
  <c r="BY74" i="7"/>
  <c r="BX74" i="7"/>
  <c r="CC74" i="7" s="1"/>
  <c r="BW74" i="7"/>
  <c r="CA67" i="7"/>
  <c r="BZ67" i="7"/>
  <c r="BY67" i="7"/>
  <c r="BX67" i="7"/>
  <c r="CC67" i="7" s="1"/>
  <c r="BW67" i="7"/>
  <c r="CA72" i="7"/>
  <c r="BZ72" i="7"/>
  <c r="BY72" i="7"/>
  <c r="BX72" i="7"/>
  <c r="CC72" i="7" s="1"/>
  <c r="BW72" i="7"/>
  <c r="CA34" i="7"/>
  <c r="BZ34" i="7"/>
  <c r="BY34" i="7"/>
  <c r="BX34" i="7"/>
  <c r="CC34" i="7" s="1"/>
  <c r="BW34" i="7"/>
  <c r="CA18" i="7"/>
  <c r="BZ18" i="7"/>
  <c r="BY18" i="7"/>
  <c r="BX18" i="7"/>
  <c r="CC18" i="7" s="1"/>
  <c r="BW18" i="7"/>
  <c r="CA27" i="7"/>
  <c r="BZ27" i="7"/>
  <c r="BY27" i="7"/>
  <c r="BX27" i="7"/>
  <c r="CC27" i="7" s="1"/>
  <c r="BW27" i="7"/>
  <c r="BV2" i="6"/>
  <c r="BW2" i="6"/>
  <c r="BX2" i="6"/>
  <c r="BY2" i="6"/>
  <c r="BZ2" i="6"/>
  <c r="BV3" i="6"/>
  <c r="BW3" i="6"/>
  <c r="BX3" i="6"/>
  <c r="BY3" i="6"/>
  <c r="BZ3" i="6"/>
  <c r="BV4" i="6"/>
  <c r="BW4" i="6"/>
  <c r="BX4" i="6"/>
  <c r="BY4" i="6"/>
  <c r="BZ4" i="6"/>
  <c r="BV5" i="6"/>
  <c r="BW5" i="6"/>
  <c r="BX5" i="6"/>
  <c r="BY5" i="6"/>
  <c r="BZ5" i="6"/>
  <c r="BV6" i="6"/>
  <c r="BW6" i="6"/>
  <c r="BX6" i="6"/>
  <c r="BY6" i="6"/>
  <c r="BZ6" i="6"/>
  <c r="BV7" i="6"/>
  <c r="BW7" i="6"/>
  <c r="BX7" i="6"/>
  <c r="BY7" i="6"/>
  <c r="BZ7" i="6"/>
  <c r="BV8" i="6"/>
  <c r="BW8" i="6"/>
  <c r="BX8" i="6"/>
  <c r="BY8" i="6"/>
  <c r="BZ8" i="6"/>
  <c r="BV9" i="6"/>
  <c r="BW9" i="6"/>
  <c r="BX9" i="6"/>
  <c r="BY9" i="6"/>
  <c r="BZ9" i="6"/>
  <c r="BV10" i="6"/>
  <c r="BW10" i="6"/>
  <c r="BX10" i="6"/>
  <c r="BY10" i="6"/>
  <c r="BZ10" i="6"/>
  <c r="BV11" i="6"/>
  <c r="BW11" i="6"/>
  <c r="BX11" i="6"/>
  <c r="BY11" i="6"/>
  <c r="BZ11" i="6"/>
  <c r="BV12" i="6"/>
  <c r="BW12" i="6"/>
  <c r="BX12" i="6"/>
  <c r="BY12" i="6"/>
  <c r="BZ12" i="6"/>
  <c r="BV13" i="6"/>
  <c r="BW13" i="6"/>
  <c r="BX13" i="6"/>
  <c r="BY13" i="6"/>
  <c r="BZ13" i="6"/>
  <c r="BV14" i="6"/>
  <c r="BW14" i="6"/>
  <c r="BX14" i="6"/>
  <c r="BY14" i="6"/>
  <c r="BZ14" i="6"/>
  <c r="BV15" i="6"/>
  <c r="BW15" i="6"/>
  <c r="BX15" i="6"/>
  <c r="BY15" i="6"/>
  <c r="BZ15" i="6"/>
  <c r="BV16" i="6"/>
  <c r="BW16" i="6"/>
  <c r="BX16" i="6"/>
  <c r="BY16" i="6"/>
  <c r="BZ16" i="6"/>
  <c r="BV17" i="6"/>
  <c r="BW17" i="6"/>
  <c r="BX17" i="6"/>
  <c r="BY17" i="6"/>
  <c r="BZ17" i="6"/>
  <c r="BV18" i="6"/>
  <c r="BW18" i="6"/>
  <c r="BX18" i="6"/>
  <c r="BY18" i="6"/>
  <c r="BZ18" i="6"/>
  <c r="BV19" i="6"/>
  <c r="BW19" i="6"/>
  <c r="BX19" i="6"/>
  <c r="BY19" i="6"/>
  <c r="BZ19" i="6"/>
  <c r="BV20" i="6"/>
  <c r="BW20" i="6"/>
  <c r="BX20" i="6"/>
  <c r="BY20" i="6"/>
  <c r="BZ20" i="6"/>
  <c r="BV21" i="6"/>
  <c r="BW21" i="6"/>
  <c r="BX21" i="6"/>
  <c r="BY21" i="6"/>
  <c r="BZ21" i="6"/>
  <c r="BV22" i="6"/>
  <c r="BW22" i="6"/>
  <c r="BX22" i="6"/>
  <c r="BY22" i="6"/>
  <c r="BZ22" i="6"/>
  <c r="BV23" i="6"/>
  <c r="BW23" i="6"/>
  <c r="BX23" i="6"/>
  <c r="BY23" i="6"/>
  <c r="BZ23" i="6"/>
  <c r="BV24" i="6"/>
  <c r="BW24" i="6"/>
  <c r="BX24" i="6"/>
  <c r="BY24" i="6"/>
  <c r="BZ24" i="6"/>
  <c r="BV25" i="6"/>
  <c r="BW25" i="6"/>
  <c r="BX25" i="6"/>
  <c r="BY25" i="6"/>
  <c r="BZ25" i="6"/>
  <c r="BV26" i="6"/>
  <c r="BW26" i="6"/>
  <c r="BX26" i="6"/>
  <c r="BY26" i="6"/>
  <c r="BZ26" i="6"/>
  <c r="BV27" i="6"/>
  <c r="BW27" i="6"/>
  <c r="BX27" i="6"/>
  <c r="BY27" i="6"/>
  <c r="BZ27" i="6"/>
  <c r="BV28" i="6"/>
  <c r="BW28" i="6"/>
  <c r="BX28" i="6"/>
  <c r="BY28" i="6"/>
  <c r="BZ28" i="6"/>
  <c r="BV29" i="6"/>
  <c r="BW29" i="6"/>
  <c r="BX29" i="6"/>
  <c r="BY29" i="6"/>
  <c r="BZ29" i="6"/>
  <c r="BV30" i="6"/>
  <c r="BW30" i="6"/>
  <c r="BX30" i="6"/>
  <c r="BY30" i="6"/>
  <c r="BZ30" i="6"/>
  <c r="BV31" i="6"/>
  <c r="BW31" i="6"/>
  <c r="BX31" i="6"/>
  <c r="BY31" i="6"/>
  <c r="BZ31" i="6"/>
  <c r="BV32" i="6"/>
  <c r="BW32" i="6"/>
  <c r="BX32" i="6"/>
  <c r="BY32" i="6"/>
  <c r="BZ32" i="6"/>
  <c r="BV33" i="6"/>
  <c r="BW33" i="6"/>
  <c r="BX33" i="6"/>
  <c r="BY33" i="6"/>
  <c r="BZ33" i="6"/>
  <c r="BV34" i="6"/>
  <c r="BW34" i="6"/>
  <c r="BX34" i="6"/>
  <c r="BY34" i="6"/>
  <c r="BZ34" i="6"/>
  <c r="BV35" i="6"/>
  <c r="BW35" i="6"/>
  <c r="BX35" i="6"/>
  <c r="BY35" i="6"/>
  <c r="BZ35" i="6"/>
  <c r="BV36" i="6"/>
  <c r="BW36" i="6"/>
  <c r="BX36" i="6"/>
  <c r="BY36" i="6"/>
  <c r="BZ36" i="6"/>
  <c r="BV37" i="6"/>
  <c r="BW37" i="6"/>
  <c r="BX37" i="6"/>
  <c r="BY37" i="6"/>
  <c r="BZ37" i="6"/>
  <c r="BV38" i="6"/>
  <c r="BW38" i="6"/>
  <c r="BX38" i="6"/>
  <c r="BY38" i="6"/>
  <c r="BZ38" i="6"/>
  <c r="BV39" i="6"/>
  <c r="BW39" i="6"/>
  <c r="BX39" i="6"/>
  <c r="BY39" i="6"/>
  <c r="BZ39" i="6"/>
  <c r="BV40" i="6"/>
  <c r="BW40" i="6"/>
  <c r="BX40" i="6"/>
  <c r="BY40" i="6"/>
  <c r="BZ40" i="6"/>
  <c r="BV41" i="6"/>
  <c r="BW41" i="6"/>
  <c r="BX41" i="6"/>
  <c r="BY41" i="6"/>
  <c r="BZ41" i="6"/>
  <c r="BV42" i="6"/>
  <c r="BW42" i="6"/>
  <c r="BX42" i="6"/>
  <c r="BY42" i="6"/>
  <c r="BZ42" i="6"/>
  <c r="BV43" i="6"/>
  <c r="BW43" i="6"/>
  <c r="BX43" i="6"/>
  <c r="BY43" i="6"/>
  <c r="BZ43" i="6"/>
  <c r="BV44" i="6"/>
  <c r="BW44" i="6"/>
  <c r="BX44" i="6"/>
  <c r="BY44" i="6"/>
  <c r="BZ44" i="6"/>
  <c r="BV45" i="6"/>
  <c r="BW45" i="6"/>
  <c r="BX45" i="6"/>
  <c r="BY45" i="6"/>
  <c r="BZ45" i="6"/>
  <c r="BV46" i="6"/>
  <c r="BW46" i="6"/>
  <c r="BX46" i="6"/>
  <c r="BY46" i="6"/>
  <c r="BZ46" i="6"/>
  <c r="BV47" i="6"/>
  <c r="BW47" i="6"/>
  <c r="BX47" i="6"/>
  <c r="BY47" i="6"/>
  <c r="BZ47" i="6"/>
  <c r="BV48" i="6"/>
  <c r="BW48" i="6"/>
  <c r="BX48" i="6"/>
  <c r="BY48" i="6"/>
  <c r="BZ48" i="6"/>
  <c r="BV49" i="6"/>
  <c r="BW49" i="6"/>
  <c r="BX49" i="6"/>
  <c r="BY49" i="6"/>
  <c r="BZ49" i="6"/>
  <c r="BV50" i="6"/>
  <c r="BW50" i="6"/>
  <c r="BX50" i="6"/>
  <c r="BY50" i="6"/>
  <c r="BZ50" i="6"/>
  <c r="BV51" i="6"/>
  <c r="BW51" i="6"/>
  <c r="BX51" i="6"/>
  <c r="BY51" i="6"/>
  <c r="BZ51" i="6"/>
  <c r="BV52" i="6"/>
  <c r="BW52" i="6"/>
  <c r="BX52" i="6"/>
  <c r="BY52" i="6"/>
  <c r="BZ52" i="6"/>
  <c r="BV53" i="6"/>
  <c r="BW53" i="6"/>
  <c r="BX53" i="6"/>
  <c r="BY53" i="6"/>
  <c r="BZ53" i="6"/>
  <c r="BV54" i="6"/>
  <c r="BW54" i="6"/>
  <c r="BX54" i="6"/>
  <c r="BY54" i="6"/>
  <c r="BZ54" i="6"/>
  <c r="BV55" i="6"/>
  <c r="BW55" i="6"/>
  <c r="BX55" i="6"/>
  <c r="BY55" i="6"/>
  <c r="BZ55" i="6"/>
  <c r="BV56" i="6"/>
  <c r="BW56" i="6"/>
  <c r="BX56" i="6"/>
  <c r="BY56" i="6"/>
  <c r="BZ56" i="6"/>
  <c r="BV57" i="6"/>
  <c r="BW57" i="6"/>
  <c r="BX57" i="6"/>
  <c r="BY57" i="6"/>
  <c r="BZ57" i="6"/>
  <c r="BV58" i="6"/>
  <c r="BW58" i="6"/>
  <c r="BX58" i="6"/>
  <c r="BY58" i="6"/>
  <c r="BZ58" i="6"/>
  <c r="BV59" i="6"/>
  <c r="BW59" i="6"/>
  <c r="BX59" i="6"/>
  <c r="BY59" i="6"/>
  <c r="BZ59" i="6"/>
  <c r="BV60" i="6"/>
  <c r="BW60" i="6"/>
  <c r="BX60" i="6"/>
  <c r="BY60" i="6"/>
  <c r="BZ60" i="6"/>
  <c r="BV61" i="6"/>
  <c r="BW61" i="6"/>
  <c r="BX61" i="6"/>
  <c r="BY61" i="6"/>
  <c r="BZ61" i="6"/>
  <c r="BV62" i="6"/>
  <c r="BW62" i="6"/>
  <c r="BX62" i="6"/>
  <c r="BY62" i="6"/>
  <c r="BZ62" i="6"/>
  <c r="BV63" i="6"/>
  <c r="BW63" i="6"/>
  <c r="BX63" i="6"/>
  <c r="BY63" i="6"/>
  <c r="BZ63" i="6"/>
  <c r="BV64" i="6"/>
  <c r="BW64" i="6"/>
  <c r="BX64" i="6"/>
  <c r="BY64" i="6"/>
  <c r="BZ64" i="6"/>
  <c r="BV65" i="6"/>
  <c r="BW65" i="6"/>
  <c r="BX65" i="6"/>
  <c r="BY65" i="6"/>
  <c r="BZ65" i="6"/>
  <c r="BV66" i="6"/>
  <c r="BW66" i="6"/>
  <c r="BX66" i="6"/>
  <c r="BY66" i="6"/>
  <c r="BZ66" i="6"/>
  <c r="BV67" i="6"/>
  <c r="BW67" i="6"/>
  <c r="BX67" i="6"/>
  <c r="BY67" i="6"/>
  <c r="BZ67" i="6"/>
  <c r="BV68" i="6"/>
  <c r="BW68" i="6"/>
  <c r="BX68" i="6"/>
  <c r="BY68" i="6"/>
  <c r="BZ68" i="6"/>
  <c r="BV69" i="6"/>
  <c r="BW69" i="6"/>
  <c r="BX69" i="6"/>
  <c r="BY69" i="6"/>
  <c r="BZ69" i="6"/>
  <c r="BV70" i="6"/>
  <c r="BW70" i="6"/>
  <c r="BX70" i="6"/>
  <c r="BY70" i="6"/>
  <c r="BZ70" i="6"/>
  <c r="BV71" i="6"/>
  <c r="BW71" i="6"/>
  <c r="BX71" i="6"/>
  <c r="BY71" i="6"/>
  <c r="BZ71" i="6"/>
  <c r="BV72" i="6"/>
  <c r="BW72" i="6"/>
  <c r="BX72" i="6"/>
  <c r="BY72" i="6"/>
  <c r="BZ72" i="6"/>
  <c r="BV73" i="6"/>
  <c r="BW73" i="6"/>
  <c r="BX73" i="6"/>
  <c r="BY73" i="6"/>
  <c r="BZ73" i="6"/>
  <c r="BV74" i="6"/>
  <c r="BW74" i="6"/>
  <c r="BX74" i="6"/>
  <c r="BY74" i="6"/>
  <c r="BZ74" i="6"/>
  <c r="BV75" i="6"/>
  <c r="BW75" i="6"/>
  <c r="BX75" i="6"/>
  <c r="BY75" i="6"/>
  <c r="BZ75" i="6"/>
  <c r="BV76" i="6"/>
  <c r="BW76" i="6"/>
  <c r="BX76" i="6"/>
  <c r="BY76" i="6"/>
  <c r="BZ76" i="6"/>
  <c r="BV77" i="6"/>
  <c r="BW77" i="6"/>
  <c r="BX77" i="6"/>
  <c r="BY77" i="6"/>
  <c r="BZ77" i="6"/>
  <c r="BV78" i="6"/>
  <c r="BW78" i="6"/>
  <c r="BX78" i="6"/>
  <c r="BY78" i="6"/>
  <c r="BZ78" i="6"/>
  <c r="BV79" i="6"/>
  <c r="BW79" i="6"/>
  <c r="BX79" i="6"/>
  <c r="BY79" i="6"/>
  <c r="BZ79" i="6"/>
  <c r="BV80" i="6"/>
  <c r="BW80" i="6"/>
  <c r="BX80" i="6"/>
  <c r="BY80" i="6"/>
  <c r="BZ80" i="6"/>
  <c r="BV81" i="6"/>
  <c r="BW81" i="6"/>
  <c r="BX81" i="6"/>
  <c r="BY81" i="6"/>
  <c r="BZ81" i="6"/>
  <c r="BV82" i="6"/>
  <c r="BW82" i="6"/>
  <c r="BX82" i="6"/>
  <c r="BY82" i="6"/>
  <c r="BZ82" i="6"/>
  <c r="BV83" i="6"/>
  <c r="BW83" i="6"/>
  <c r="BX83" i="6"/>
  <c r="BY83" i="6"/>
  <c r="BZ83" i="6"/>
  <c r="BV84" i="6"/>
  <c r="BW84" i="6"/>
  <c r="BX84" i="6"/>
  <c r="BY84" i="6"/>
  <c r="BZ84" i="6"/>
  <c r="BV85" i="6"/>
  <c r="BW85" i="6"/>
  <c r="BX85" i="6"/>
  <c r="BY85" i="6"/>
  <c r="BZ85" i="6"/>
  <c r="BV86" i="6"/>
  <c r="BW86" i="6"/>
  <c r="BX86" i="6"/>
  <c r="BY86" i="6"/>
  <c r="BZ86" i="6"/>
  <c r="BV87" i="6"/>
  <c r="BW87" i="6"/>
  <c r="BX87" i="6"/>
  <c r="BY87" i="6"/>
  <c r="BZ87" i="6"/>
  <c r="BV88" i="6"/>
  <c r="BW88" i="6"/>
  <c r="BX88" i="6"/>
  <c r="BY88" i="6"/>
  <c r="BZ88" i="6"/>
  <c r="BV89" i="6"/>
  <c r="BW89" i="6"/>
  <c r="BX89" i="6"/>
  <c r="BY89" i="6"/>
  <c r="BZ89" i="6"/>
  <c r="BV90" i="6"/>
  <c r="BW90" i="6"/>
  <c r="BX90" i="6"/>
  <c r="BY90" i="6"/>
  <c r="BZ90" i="6"/>
  <c r="BV91" i="6"/>
  <c r="BW91" i="6"/>
  <c r="BX91" i="6"/>
  <c r="BY91" i="6"/>
  <c r="BZ91" i="6"/>
  <c r="BV92" i="6"/>
  <c r="BW92" i="6"/>
  <c r="BX92" i="6"/>
  <c r="BY92" i="6"/>
  <c r="BZ92" i="6"/>
  <c r="BV93" i="6"/>
  <c r="BW93" i="6"/>
  <c r="BX93" i="6"/>
  <c r="BY93" i="6"/>
  <c r="BZ93" i="6"/>
  <c r="BV94" i="6"/>
  <c r="BW94" i="6"/>
  <c r="BX94" i="6"/>
  <c r="BY94" i="6"/>
  <c r="BZ94" i="6"/>
  <c r="BV95" i="6"/>
  <c r="BW95" i="6"/>
  <c r="BX95" i="6"/>
  <c r="BY95" i="6"/>
  <c r="BZ95" i="6"/>
  <c r="BV96" i="6"/>
  <c r="BW96" i="6"/>
  <c r="BX96" i="6"/>
  <c r="BY96" i="6"/>
  <c r="BZ96" i="6"/>
  <c r="BV97" i="6"/>
  <c r="BW97" i="6"/>
  <c r="BX97" i="6"/>
  <c r="BY97" i="6"/>
  <c r="BZ97" i="6"/>
  <c r="BV98" i="6"/>
  <c r="BW98" i="6"/>
  <c r="BX98" i="6"/>
  <c r="BY98" i="6"/>
  <c r="BZ98" i="6"/>
  <c r="BV99" i="6"/>
  <c r="BW99" i="6"/>
  <c r="BX99" i="6"/>
  <c r="BY99" i="6"/>
  <c r="BZ99" i="6"/>
  <c r="BV100" i="6"/>
  <c r="BW100" i="6"/>
  <c r="BX100" i="6"/>
  <c r="BY100" i="6"/>
  <c r="BZ100" i="6"/>
  <c r="BV101" i="6"/>
  <c r="BW101" i="6"/>
  <c r="BX101" i="6"/>
  <c r="BY101" i="6"/>
  <c r="BZ101" i="6"/>
  <c r="BV102" i="6"/>
  <c r="BW102" i="6"/>
  <c r="BX102" i="6"/>
  <c r="BY102" i="6"/>
  <c r="BZ102" i="6"/>
  <c r="BV103" i="6"/>
  <c r="BW103" i="6"/>
  <c r="BX103" i="6"/>
  <c r="BY103" i="6"/>
  <c r="BZ103" i="6"/>
  <c r="BV104" i="6"/>
  <c r="BW104" i="6"/>
  <c r="BX104" i="6"/>
  <c r="BY104" i="6"/>
  <c r="BZ104" i="6"/>
  <c r="BV105" i="6"/>
  <c r="BW105" i="6"/>
  <c r="BX105" i="6"/>
  <c r="BY105" i="6"/>
  <c r="BZ105" i="6"/>
  <c r="BV106" i="6"/>
  <c r="BW106" i="6"/>
  <c r="BX106" i="6"/>
  <c r="BY106" i="6"/>
  <c r="BZ106" i="6"/>
  <c r="BV107" i="6"/>
  <c r="BW107" i="6"/>
  <c r="BX107" i="6"/>
  <c r="BY107" i="6"/>
  <c r="BZ107" i="6"/>
  <c r="BV108" i="6"/>
  <c r="BW108" i="6"/>
  <c r="BX108" i="6"/>
  <c r="BY108" i="6"/>
  <c r="BZ108" i="6"/>
  <c r="BV109" i="6"/>
  <c r="BW109" i="6"/>
  <c r="BX109" i="6"/>
  <c r="BY109" i="6"/>
  <c r="BZ109" i="6"/>
  <c r="BV110" i="6"/>
  <c r="BW110" i="6"/>
  <c r="BX110" i="6"/>
  <c r="BY110" i="6"/>
  <c r="BZ110" i="6"/>
  <c r="BV111" i="6"/>
  <c r="BW111" i="6"/>
  <c r="BX111" i="6"/>
  <c r="BY111" i="6"/>
  <c r="BZ111" i="6"/>
  <c r="BV112" i="6"/>
  <c r="BW112" i="6"/>
  <c r="BX112" i="6"/>
  <c r="BY112" i="6"/>
  <c r="BZ112" i="6"/>
  <c r="BV113" i="6"/>
  <c r="BW113" i="6"/>
  <c r="BX113" i="6"/>
  <c r="BY113" i="6"/>
  <c r="BZ113" i="6"/>
  <c r="BV114" i="6"/>
  <c r="BW114" i="6"/>
  <c r="BX114" i="6"/>
  <c r="BY114" i="6"/>
  <c r="BZ114" i="6"/>
  <c r="BV115" i="6"/>
  <c r="BW115" i="6"/>
  <c r="BX115" i="6"/>
  <c r="BY115" i="6"/>
  <c r="BZ115" i="6"/>
  <c r="BV116" i="6"/>
  <c r="BW116" i="6"/>
  <c r="BX116" i="6"/>
  <c r="BY116" i="6"/>
  <c r="BZ116" i="6"/>
  <c r="BV117" i="6"/>
  <c r="BW117" i="6"/>
  <c r="BX117" i="6"/>
  <c r="BY117" i="6"/>
  <c r="BZ117" i="6"/>
  <c r="BV118" i="6"/>
  <c r="BW118" i="6"/>
  <c r="BX118" i="6"/>
  <c r="BY118" i="6"/>
  <c r="BZ118" i="6"/>
  <c r="BV119" i="6"/>
  <c r="BW119" i="6"/>
  <c r="BX119" i="6"/>
  <c r="BY119" i="6"/>
  <c r="BZ119" i="6"/>
  <c r="BV120" i="6"/>
  <c r="BW120" i="6"/>
  <c r="BX120" i="6"/>
  <c r="BY120" i="6"/>
  <c r="BZ120" i="6"/>
  <c r="BV121" i="6"/>
  <c r="BW121" i="6"/>
  <c r="BX121" i="6"/>
  <c r="BY121" i="6"/>
  <c r="BZ121" i="6"/>
  <c r="BV122" i="6"/>
  <c r="BW122" i="6"/>
  <c r="BX122" i="6"/>
  <c r="BY122" i="6"/>
  <c r="BZ122" i="6"/>
  <c r="BV123" i="6"/>
  <c r="BW123" i="6"/>
  <c r="BX123" i="6"/>
  <c r="BY123" i="6"/>
  <c r="BZ123" i="6"/>
  <c r="BV124" i="6"/>
  <c r="BW124" i="6"/>
  <c r="BX124" i="6"/>
  <c r="BY124" i="6"/>
  <c r="BZ124" i="6"/>
  <c r="BV125" i="6"/>
  <c r="BW125" i="6"/>
  <c r="BX125" i="6"/>
  <c r="BY125" i="6"/>
  <c r="BZ125" i="6"/>
  <c r="BV126" i="6"/>
  <c r="BW126" i="6"/>
  <c r="BX126" i="6"/>
  <c r="BY126" i="6"/>
  <c r="BZ126" i="6"/>
  <c r="BV127" i="6"/>
  <c r="BW127" i="6"/>
  <c r="BX127" i="6"/>
  <c r="BY127" i="6"/>
  <c r="BZ127" i="6"/>
  <c r="BV128" i="6"/>
  <c r="BW128" i="6"/>
  <c r="BX128" i="6"/>
  <c r="BY128" i="6"/>
  <c r="BZ128" i="6"/>
  <c r="BV129" i="6"/>
  <c r="BW129" i="6"/>
  <c r="BX129" i="6"/>
  <c r="BY129" i="6"/>
  <c r="BZ129" i="6"/>
  <c r="BV130" i="6"/>
  <c r="BW130" i="6"/>
  <c r="BX130" i="6"/>
  <c r="BY130" i="6"/>
  <c r="BZ130" i="6"/>
  <c r="BV131" i="6"/>
  <c r="BW131" i="6"/>
  <c r="BX131" i="6"/>
  <c r="BY131" i="6"/>
  <c r="BZ131" i="6"/>
  <c r="BV132" i="6"/>
  <c r="BW132" i="6"/>
  <c r="BX132" i="6"/>
  <c r="BY132" i="6"/>
  <c r="BZ132" i="6"/>
  <c r="BV133" i="6"/>
  <c r="BW133" i="6"/>
  <c r="BX133" i="6"/>
  <c r="BY133" i="6"/>
  <c r="BZ133" i="6"/>
  <c r="BV134" i="6"/>
  <c r="BW134" i="6"/>
  <c r="BX134" i="6"/>
  <c r="BY134" i="6"/>
  <c r="BZ134" i="6"/>
  <c r="BV135" i="6"/>
  <c r="BW135" i="6"/>
  <c r="BX135" i="6"/>
  <c r="BY135" i="6"/>
  <c r="BZ135" i="6"/>
  <c r="BV136" i="6"/>
  <c r="BW136" i="6"/>
  <c r="BX136" i="6"/>
  <c r="BY136" i="6"/>
  <c r="BZ136" i="6"/>
  <c r="BV137" i="6"/>
  <c r="BW137" i="6"/>
  <c r="BX137" i="6"/>
  <c r="BY137" i="6"/>
  <c r="BZ137" i="6"/>
  <c r="BV138" i="6"/>
  <c r="BW138" i="6"/>
  <c r="BX138" i="6"/>
  <c r="BY138" i="6"/>
  <c r="BZ138" i="6"/>
  <c r="BV139" i="6"/>
  <c r="BW139" i="6"/>
  <c r="BX139" i="6"/>
  <c r="BY139" i="6"/>
  <c r="BZ139" i="6"/>
  <c r="BV140" i="6"/>
  <c r="BW140" i="6"/>
  <c r="BX140" i="6"/>
  <c r="BY140" i="6"/>
  <c r="BZ140" i="6"/>
  <c r="BV141" i="6"/>
  <c r="BW141" i="6"/>
  <c r="BX141" i="6"/>
  <c r="BY141" i="6"/>
  <c r="BZ141" i="6"/>
  <c r="BV142" i="6"/>
  <c r="BW142" i="6"/>
  <c r="BX142" i="6"/>
  <c r="BY142" i="6"/>
  <c r="BZ142" i="6"/>
  <c r="BV143" i="6"/>
  <c r="BW143" i="6"/>
  <c r="BX143" i="6"/>
  <c r="BY143" i="6"/>
  <c r="BZ143" i="6"/>
  <c r="BV144" i="6"/>
  <c r="BW144" i="6"/>
  <c r="BX144" i="6"/>
  <c r="BY144" i="6"/>
  <c r="BZ144" i="6"/>
  <c r="BV145" i="6"/>
  <c r="BW145" i="6"/>
  <c r="BX145" i="6"/>
  <c r="BY145" i="6"/>
  <c r="BZ145" i="6"/>
  <c r="BV146" i="6"/>
  <c r="BW146" i="6"/>
  <c r="BX146" i="6"/>
  <c r="BY146" i="6"/>
  <c r="BZ146" i="6"/>
  <c r="BV147" i="6"/>
  <c r="BW147" i="6"/>
  <c r="BX147" i="6"/>
  <c r="BY147" i="6"/>
  <c r="BZ147" i="6"/>
  <c r="BV148" i="6"/>
  <c r="BW148" i="6"/>
  <c r="BX148" i="6"/>
  <c r="BY148" i="6"/>
  <c r="BZ148" i="6"/>
  <c r="BV149" i="6"/>
  <c r="BW149" i="6"/>
  <c r="BX149" i="6"/>
  <c r="BY149" i="6"/>
  <c r="BZ149" i="6"/>
  <c r="BV150" i="6"/>
  <c r="BW150" i="6"/>
  <c r="BX150" i="6"/>
  <c r="BY150" i="6"/>
  <c r="BZ150" i="6"/>
  <c r="BV151" i="6"/>
  <c r="BW151" i="6"/>
  <c r="BX151" i="6"/>
  <c r="BY151" i="6"/>
  <c r="BZ151" i="6"/>
  <c r="BV152" i="6"/>
  <c r="BW152" i="6"/>
  <c r="BX152" i="6"/>
  <c r="BY152" i="6"/>
  <c r="BZ152" i="6"/>
  <c r="BV153" i="6"/>
  <c r="BW153" i="6"/>
  <c r="BX153" i="6"/>
  <c r="BY153" i="6"/>
  <c r="BZ153" i="6"/>
  <c r="BV154" i="6"/>
  <c r="BW154" i="6"/>
  <c r="BX154" i="6"/>
  <c r="BY154" i="6"/>
  <c r="BZ154" i="6"/>
  <c r="BV155" i="6"/>
  <c r="BW155" i="6"/>
  <c r="BX155" i="6"/>
  <c r="BY155" i="6"/>
  <c r="BZ155" i="6"/>
  <c r="BV156" i="6"/>
  <c r="BW156" i="6"/>
  <c r="BX156" i="6"/>
  <c r="BY156" i="6"/>
  <c r="BZ156" i="6"/>
  <c r="BV157" i="6"/>
  <c r="BW157" i="6"/>
  <c r="BX157" i="6"/>
  <c r="BY157" i="6"/>
  <c r="BZ157" i="6"/>
  <c r="BV158" i="6"/>
  <c r="BW158" i="6"/>
  <c r="BX158" i="6"/>
  <c r="BY158" i="6"/>
  <c r="BZ158" i="6"/>
  <c r="BV159" i="6"/>
  <c r="BW159" i="6"/>
  <c r="BX159" i="6"/>
  <c r="BY159" i="6"/>
  <c r="BZ159" i="6"/>
  <c r="BV160" i="6"/>
  <c r="BW160" i="6"/>
  <c r="BX160" i="6"/>
  <c r="BY160" i="6"/>
  <c r="BZ160" i="6"/>
  <c r="BV161" i="6"/>
  <c r="BW161" i="6"/>
  <c r="BX161" i="6"/>
  <c r="BY161" i="6"/>
  <c r="BZ161" i="6"/>
  <c r="BV162" i="6"/>
  <c r="BW162" i="6"/>
  <c r="BX162" i="6"/>
  <c r="BY162" i="6"/>
  <c r="BZ162" i="6"/>
  <c r="BV163" i="6"/>
  <c r="BW163" i="6"/>
  <c r="BX163" i="6"/>
  <c r="BY163" i="6"/>
  <c r="BZ163" i="6"/>
  <c r="BV164" i="6"/>
  <c r="BW164" i="6"/>
  <c r="BX164" i="6"/>
  <c r="BY164" i="6"/>
  <c r="BZ164" i="6"/>
  <c r="BV165" i="6"/>
  <c r="BW165" i="6"/>
  <c r="BX165" i="6"/>
  <c r="BY165" i="6"/>
  <c r="BZ165" i="6"/>
  <c r="BV166" i="6"/>
  <c r="BW166" i="6"/>
  <c r="BX166" i="6"/>
  <c r="BY166" i="6"/>
  <c r="BZ166" i="6"/>
  <c r="BV167" i="6"/>
  <c r="BW167" i="6"/>
  <c r="BX167" i="6"/>
  <c r="BY167" i="6"/>
  <c r="BZ167" i="6"/>
  <c r="BV168" i="6"/>
  <c r="BW168" i="6"/>
  <c r="BX168" i="6"/>
  <c r="BY168" i="6"/>
  <c r="BZ168" i="6"/>
  <c r="BV169" i="6"/>
  <c r="BW169" i="6"/>
  <c r="BX169" i="6"/>
  <c r="BY169" i="6"/>
  <c r="BZ169" i="6"/>
  <c r="BV170" i="6"/>
  <c r="BW170" i="6"/>
  <c r="BX170" i="6"/>
  <c r="BY170" i="6"/>
  <c r="BZ170" i="6"/>
  <c r="BV171" i="6"/>
  <c r="BW171" i="6"/>
  <c r="BX171" i="6"/>
  <c r="BY171" i="6"/>
  <c r="BZ171" i="6"/>
  <c r="BV172" i="6"/>
  <c r="BW172" i="6"/>
  <c r="BX172" i="6"/>
  <c r="BY172" i="6"/>
  <c r="BZ172" i="6"/>
  <c r="BV173" i="6"/>
  <c r="BW173" i="6"/>
  <c r="BX173" i="6"/>
  <c r="BY173" i="6"/>
  <c r="BZ173" i="6"/>
  <c r="BV174" i="6"/>
  <c r="BW174" i="6"/>
  <c r="BX174" i="6"/>
  <c r="BY174" i="6"/>
  <c r="BZ174" i="6"/>
  <c r="BV175" i="6"/>
  <c r="BW175" i="6"/>
  <c r="BX175" i="6"/>
  <c r="BY175" i="6"/>
  <c r="BZ175" i="6"/>
  <c r="BV176" i="6"/>
  <c r="BW176" i="6"/>
  <c r="BX176" i="6"/>
  <c r="BY176" i="6"/>
  <c r="BZ176" i="6"/>
  <c r="BV177" i="6"/>
  <c r="BW177" i="6"/>
  <c r="BX177" i="6"/>
  <c r="BY177" i="6"/>
  <c r="BZ177" i="6"/>
  <c r="BV178" i="6"/>
  <c r="BW178" i="6"/>
  <c r="BX178" i="6"/>
  <c r="BY178" i="6"/>
  <c r="BZ178" i="6"/>
  <c r="BV179" i="6"/>
  <c r="BW179" i="6"/>
  <c r="BX179" i="6"/>
  <c r="BY179" i="6"/>
  <c r="BZ179" i="6"/>
  <c r="BV180" i="6"/>
  <c r="BW180" i="6"/>
  <c r="BX180" i="6"/>
  <c r="BY180" i="6"/>
  <c r="BZ180" i="6"/>
  <c r="BV181" i="6"/>
  <c r="BW181" i="6"/>
  <c r="BX181" i="6"/>
  <c r="BY181" i="6"/>
  <c r="BZ181" i="6"/>
  <c r="BV182" i="6"/>
  <c r="BW182" i="6"/>
  <c r="BX182" i="6"/>
  <c r="BY182" i="6"/>
  <c r="BZ182" i="6"/>
  <c r="BV183" i="6"/>
  <c r="BW183" i="6"/>
  <c r="BX183" i="6"/>
  <c r="BY183" i="6"/>
  <c r="BZ183" i="6"/>
  <c r="BV184" i="6"/>
  <c r="BW184" i="6"/>
  <c r="BX184" i="6"/>
  <c r="BY184" i="6"/>
  <c r="BZ184" i="6"/>
  <c r="BV185" i="6"/>
  <c r="BW185" i="6"/>
  <c r="BX185" i="6"/>
  <c r="BY185" i="6"/>
  <c r="BZ185" i="6"/>
  <c r="BV186" i="6"/>
  <c r="BW186" i="6"/>
  <c r="BX186" i="6"/>
  <c r="BY186" i="6"/>
  <c r="BZ186" i="6"/>
  <c r="BV187" i="6"/>
  <c r="BW187" i="6"/>
  <c r="BX187" i="6"/>
  <c r="BY187" i="6"/>
  <c r="BZ187" i="6"/>
  <c r="BV188" i="6"/>
  <c r="BW188" i="6"/>
  <c r="BX188" i="6"/>
  <c r="BY188" i="6"/>
  <c r="BZ188" i="6"/>
  <c r="BV189" i="6"/>
  <c r="BW189" i="6"/>
  <c r="BX189" i="6"/>
  <c r="BY189" i="6"/>
  <c r="BZ189" i="6"/>
  <c r="BV190" i="6"/>
  <c r="BW190" i="6"/>
  <c r="BX190" i="6"/>
  <c r="BY190" i="6"/>
  <c r="BZ190" i="6"/>
  <c r="BV191" i="6"/>
  <c r="BW191" i="6"/>
  <c r="BX191" i="6"/>
  <c r="BY191" i="6"/>
  <c r="BZ191" i="6"/>
  <c r="BV192" i="6"/>
  <c r="BW192" i="6"/>
  <c r="BX192" i="6"/>
  <c r="BY192" i="6"/>
  <c r="BZ192" i="6"/>
  <c r="BV193" i="6"/>
  <c r="BW193" i="6"/>
  <c r="BX193" i="6"/>
  <c r="BY193" i="6"/>
  <c r="BZ193" i="6"/>
  <c r="BV194" i="6"/>
  <c r="BW194" i="6"/>
  <c r="BX194" i="6"/>
  <c r="BY194" i="6"/>
  <c r="BZ194" i="6"/>
  <c r="BV195" i="6"/>
  <c r="BW195" i="6"/>
  <c r="BX195" i="6"/>
  <c r="BY195" i="6"/>
  <c r="BZ195" i="6"/>
  <c r="BV196" i="6"/>
  <c r="BW196" i="6"/>
  <c r="BX196" i="6"/>
  <c r="BY196" i="6"/>
  <c r="BZ196" i="6"/>
  <c r="BV197" i="6"/>
  <c r="BW197" i="6"/>
  <c r="BX197" i="6"/>
  <c r="BY197" i="6"/>
  <c r="BZ197" i="6"/>
  <c r="BV198" i="6"/>
  <c r="BW198" i="6"/>
  <c r="BX198" i="6"/>
  <c r="BY198" i="6"/>
  <c r="BZ198" i="6"/>
  <c r="BV199" i="6"/>
  <c r="BW199" i="6"/>
  <c r="BX199" i="6"/>
  <c r="BY199" i="6"/>
  <c r="BZ199" i="6"/>
  <c r="BV200" i="6"/>
  <c r="BW200" i="6"/>
  <c r="BX200" i="6"/>
  <c r="BY200" i="6"/>
  <c r="BZ200" i="6"/>
  <c r="BV201" i="6"/>
  <c r="BW201" i="6"/>
  <c r="BX201" i="6"/>
  <c r="BY201" i="6"/>
  <c r="BZ201" i="6"/>
  <c r="BV202" i="6"/>
  <c r="BW202" i="6"/>
  <c r="BX202" i="6"/>
  <c r="BY202" i="6"/>
  <c r="BZ202" i="6"/>
  <c r="BV203" i="6"/>
  <c r="BW203" i="6"/>
  <c r="BX203" i="6"/>
  <c r="BY203" i="6"/>
  <c r="BZ203" i="6"/>
  <c r="BV204" i="6"/>
  <c r="BW204" i="6"/>
  <c r="BX204" i="6"/>
  <c r="BY204" i="6"/>
  <c r="BZ204" i="6"/>
  <c r="BV205" i="6"/>
  <c r="BW205" i="6"/>
  <c r="BX205" i="6"/>
  <c r="BY205" i="6"/>
  <c r="BZ205" i="6"/>
  <c r="BV206" i="6"/>
  <c r="BW206" i="6"/>
  <c r="BX206" i="6"/>
  <c r="BY206" i="6"/>
  <c r="BZ206" i="6"/>
  <c r="BV207" i="6"/>
  <c r="BW207" i="6"/>
  <c r="BX207" i="6"/>
  <c r="BY207" i="6"/>
  <c r="BZ207" i="6"/>
  <c r="BV208" i="6"/>
  <c r="BW208" i="6"/>
  <c r="BX208" i="6"/>
  <c r="BY208" i="6"/>
  <c r="BZ208" i="6"/>
  <c r="BV209" i="6"/>
  <c r="BW209" i="6"/>
  <c r="BX209" i="6"/>
  <c r="BY209" i="6"/>
  <c r="BZ209" i="6"/>
  <c r="BV210" i="6"/>
  <c r="BW210" i="6"/>
  <c r="BX210" i="6"/>
  <c r="BY210" i="6"/>
  <c r="BZ210" i="6"/>
  <c r="BV211" i="6"/>
  <c r="BW211" i="6"/>
  <c r="BX211" i="6"/>
  <c r="BY211" i="6"/>
  <c r="BZ211" i="6"/>
  <c r="BV212" i="6"/>
  <c r="BW212" i="6"/>
  <c r="BX212" i="6"/>
  <c r="BY212" i="6"/>
  <c r="BZ212" i="6"/>
  <c r="BV213" i="6"/>
  <c r="BW213" i="6"/>
  <c r="BX213" i="6"/>
  <c r="BY213" i="6"/>
  <c r="BZ213" i="6"/>
  <c r="BV214" i="6"/>
  <c r="BW214" i="6"/>
  <c r="BX214" i="6"/>
  <c r="BY214" i="6"/>
  <c r="BZ214" i="6"/>
  <c r="BV215" i="6"/>
  <c r="BW215" i="6"/>
  <c r="BX215" i="6"/>
  <c r="BY215" i="6"/>
  <c r="BZ215" i="6"/>
  <c r="BV216" i="6"/>
  <c r="BW216" i="6"/>
  <c r="BX216" i="6"/>
  <c r="BY216" i="6"/>
  <c r="BZ216" i="6"/>
  <c r="BV217" i="6"/>
  <c r="BW217" i="6"/>
  <c r="BX217" i="6"/>
  <c r="BY217" i="6"/>
  <c r="BZ217" i="6"/>
  <c r="BV218" i="6"/>
  <c r="BW218" i="6"/>
  <c r="BX218" i="6"/>
  <c r="BY218" i="6"/>
  <c r="BZ218" i="6"/>
  <c r="BV219" i="6"/>
  <c r="BW219" i="6"/>
  <c r="BX219" i="6"/>
  <c r="BY219" i="6"/>
  <c r="BZ219" i="6"/>
  <c r="BV220" i="6"/>
  <c r="BW220" i="6"/>
  <c r="BX220" i="6"/>
  <c r="BY220" i="6"/>
  <c r="BZ220" i="6"/>
  <c r="BV221" i="6"/>
  <c r="BW221" i="6"/>
  <c r="BX221" i="6"/>
  <c r="BY221" i="6"/>
  <c r="BZ221" i="6"/>
  <c r="BV222" i="6"/>
  <c r="BW222" i="6"/>
  <c r="BX222" i="6"/>
  <c r="BY222" i="6"/>
  <c r="BZ222" i="6"/>
  <c r="BV223" i="6"/>
  <c r="BW223" i="6"/>
  <c r="BX223" i="6"/>
  <c r="BY223" i="6"/>
  <c r="BZ223" i="6"/>
  <c r="BV224" i="6"/>
  <c r="BW224" i="6"/>
  <c r="BX224" i="6"/>
  <c r="BY224" i="6"/>
  <c r="BZ224" i="6"/>
  <c r="BV225" i="6"/>
  <c r="BW225" i="6"/>
  <c r="BX225" i="6"/>
  <c r="BY225" i="6"/>
  <c r="BZ225" i="6"/>
  <c r="BV226" i="6"/>
  <c r="BW226" i="6"/>
  <c r="BX226" i="6"/>
  <c r="BY226" i="6"/>
  <c r="BZ226" i="6"/>
  <c r="BZ65" i="2"/>
  <c r="BY65" i="2"/>
  <c r="BX65" i="2"/>
  <c r="BW65" i="2"/>
  <c r="CB65" i="2" s="1"/>
  <c r="BV65" i="2"/>
  <c r="BZ8" i="2"/>
  <c r="BY8" i="2"/>
  <c r="BX8" i="2"/>
  <c r="BW8" i="2"/>
  <c r="CB8" i="2" s="1"/>
  <c r="BV8" i="2"/>
  <c r="BZ10" i="2"/>
  <c r="BY10" i="2"/>
  <c r="BX10" i="2"/>
  <c r="BW10" i="2"/>
  <c r="CB10" i="2" s="1"/>
  <c r="BV10" i="2"/>
  <c r="BZ42" i="2"/>
  <c r="BY42" i="2"/>
  <c r="BX42" i="2"/>
  <c r="BW42" i="2"/>
  <c r="CB42" i="2" s="1"/>
  <c r="BV42" i="2"/>
  <c r="BZ48" i="2"/>
  <c r="BY48" i="2"/>
  <c r="BX48" i="2"/>
  <c r="BW48" i="2"/>
  <c r="CB48" i="2" s="1"/>
  <c r="BV48" i="2"/>
  <c r="BZ68" i="2"/>
  <c r="BY68" i="2"/>
  <c r="BX68" i="2"/>
  <c r="BW68" i="2"/>
  <c r="CB68" i="2" s="1"/>
  <c r="BV68" i="2"/>
  <c r="BZ63" i="2"/>
  <c r="BY63" i="2"/>
  <c r="BX63" i="2"/>
  <c r="BW63" i="2"/>
  <c r="CB63" i="2" s="1"/>
  <c r="BV63" i="2"/>
  <c r="BZ15" i="2"/>
  <c r="BY15" i="2"/>
  <c r="BX15" i="2"/>
  <c r="BW15" i="2"/>
  <c r="CB15" i="2" s="1"/>
  <c r="BV15" i="2"/>
  <c r="BZ12" i="2"/>
  <c r="BY12" i="2"/>
  <c r="BX12" i="2"/>
  <c r="BW12" i="2"/>
  <c r="CB12" i="2" s="1"/>
  <c r="BV12" i="2"/>
  <c r="BZ60" i="2"/>
  <c r="BY60" i="2"/>
  <c r="BX60" i="2"/>
  <c r="BW60" i="2"/>
  <c r="CB60" i="2" s="1"/>
  <c r="BV60" i="2"/>
  <c r="BZ14" i="2"/>
  <c r="BY14" i="2"/>
  <c r="BX14" i="2"/>
  <c r="BW14" i="2"/>
  <c r="CB14" i="2" s="1"/>
  <c r="BV14" i="2"/>
  <c r="BZ59" i="2"/>
  <c r="BY59" i="2"/>
  <c r="BX59" i="2"/>
  <c r="BW59" i="2"/>
  <c r="CB59" i="2" s="1"/>
  <c r="BV59" i="2"/>
  <c r="BZ4" i="2"/>
  <c r="BY4" i="2"/>
  <c r="BX4" i="2"/>
  <c r="BW4" i="2"/>
  <c r="CB4" i="2" s="1"/>
  <c r="BV4" i="2"/>
  <c r="BZ2" i="2"/>
  <c r="BX2" i="2"/>
  <c r="CB2" i="2"/>
  <c r="BZ64" i="2"/>
  <c r="BY64" i="2"/>
  <c r="BX64" i="2"/>
  <c r="BW64" i="2"/>
  <c r="CB64" i="2" s="1"/>
  <c r="BV64" i="2"/>
  <c r="BZ9" i="2"/>
  <c r="BY9" i="2"/>
  <c r="BX9" i="2"/>
  <c r="BW9" i="2"/>
  <c r="CB9" i="2" s="1"/>
  <c r="BV9" i="2"/>
  <c r="BZ31" i="2"/>
  <c r="BY31" i="2"/>
  <c r="BX31" i="2"/>
  <c r="BW31" i="2"/>
  <c r="CB31" i="2" s="1"/>
  <c r="BV31" i="2"/>
  <c r="BZ6" i="2"/>
  <c r="BY6" i="2"/>
  <c r="BX6" i="2"/>
  <c r="BW6" i="2"/>
  <c r="CB6" i="2" s="1"/>
  <c r="BV6" i="2"/>
  <c r="BZ37" i="2"/>
  <c r="BY37" i="2"/>
  <c r="BX37" i="2"/>
  <c r="BW37" i="2"/>
  <c r="CB37" i="2" s="1"/>
  <c r="BV37" i="2"/>
  <c r="BZ5" i="2"/>
  <c r="BY5" i="2"/>
  <c r="BX5" i="2"/>
  <c r="BW5" i="2"/>
  <c r="CB5" i="2" s="1"/>
  <c r="BV5" i="2"/>
  <c r="BZ46" i="2"/>
  <c r="BY46" i="2"/>
  <c r="BX46" i="2"/>
  <c r="BW46" i="2"/>
  <c r="CB46" i="2" s="1"/>
  <c r="BV46" i="2"/>
  <c r="BZ16" i="2"/>
  <c r="BY16" i="2"/>
  <c r="BX16" i="2"/>
  <c r="BW16" i="2"/>
  <c r="CB16" i="2" s="1"/>
  <c r="BV16" i="2"/>
  <c r="BZ39" i="2"/>
  <c r="BY39" i="2"/>
  <c r="BX39" i="2"/>
  <c r="BW39" i="2"/>
  <c r="CB39" i="2" s="1"/>
  <c r="BV39" i="2"/>
  <c r="BZ24" i="2"/>
  <c r="BY24" i="2"/>
  <c r="BX24" i="2"/>
  <c r="BW24" i="2"/>
  <c r="CB24" i="2" s="1"/>
  <c r="BV24" i="2"/>
  <c r="BZ67" i="2"/>
  <c r="BY67" i="2"/>
  <c r="BX67" i="2"/>
  <c r="BW67" i="2"/>
  <c r="CB67" i="2" s="1"/>
  <c r="BV67" i="2"/>
  <c r="BZ11" i="2"/>
  <c r="BY11" i="2"/>
  <c r="BX11" i="2"/>
  <c r="BW11" i="2"/>
  <c r="CB11" i="2" s="1"/>
  <c r="BV11" i="2"/>
  <c r="BZ17" i="2"/>
  <c r="BY17" i="2"/>
  <c r="BX17" i="2"/>
  <c r="BW17" i="2"/>
  <c r="CB17" i="2" s="1"/>
  <c r="BV17" i="2"/>
  <c r="BZ50" i="2"/>
  <c r="BY50" i="2"/>
  <c r="BX50" i="2"/>
  <c r="BW50" i="2"/>
  <c r="CB50" i="2" s="1"/>
  <c r="BV50" i="2"/>
  <c r="BZ52" i="2"/>
  <c r="BY52" i="2"/>
  <c r="BX52" i="2"/>
  <c r="BW52" i="2"/>
  <c r="CB52" i="2" s="1"/>
  <c r="BV52" i="2"/>
  <c r="BZ19" i="2"/>
  <c r="BY19" i="2"/>
  <c r="BX19" i="2"/>
  <c r="BW19" i="2"/>
  <c r="CB19" i="2" s="1"/>
  <c r="BV19" i="2"/>
  <c r="BZ45" i="2"/>
  <c r="BY45" i="2"/>
  <c r="BX45" i="2"/>
  <c r="BW45" i="2"/>
  <c r="CB45" i="2" s="1"/>
  <c r="BV45" i="2"/>
  <c r="BZ170" i="2"/>
  <c r="BY170" i="2"/>
  <c r="BX170" i="2"/>
  <c r="BW170" i="2"/>
  <c r="CB170" i="2" s="1"/>
  <c r="BV170" i="2"/>
  <c r="BZ350" i="2"/>
  <c r="BY350" i="2"/>
  <c r="BX350" i="2"/>
  <c r="BW350" i="2"/>
  <c r="CB350" i="2" s="1"/>
  <c r="BV350" i="2"/>
  <c r="BZ199" i="2"/>
  <c r="BY199" i="2"/>
  <c r="BX199" i="2"/>
  <c r="BW199" i="2"/>
  <c r="CB199" i="2" s="1"/>
  <c r="BV199" i="2"/>
  <c r="BZ226" i="2"/>
  <c r="BY226" i="2"/>
  <c r="BX226" i="2"/>
  <c r="BW226" i="2"/>
  <c r="CB226" i="2" s="1"/>
  <c r="BV226" i="2"/>
  <c r="BZ133" i="2"/>
  <c r="BY133" i="2"/>
  <c r="BX133" i="2"/>
  <c r="BW133" i="2"/>
  <c r="CB133" i="2" s="1"/>
  <c r="BV133" i="2"/>
  <c r="BZ204" i="2"/>
  <c r="BY204" i="2"/>
  <c r="BX204" i="2"/>
  <c r="BW204" i="2"/>
  <c r="CB204" i="2" s="1"/>
  <c r="BV204" i="2"/>
  <c r="BZ235" i="2"/>
  <c r="BY235" i="2"/>
  <c r="BX235" i="2"/>
  <c r="BW235" i="2"/>
  <c r="CB235" i="2" s="1"/>
  <c r="BV235" i="2"/>
  <c r="BZ322" i="2"/>
  <c r="BY322" i="2"/>
  <c r="BX322" i="2"/>
  <c r="BW322" i="2"/>
  <c r="CB322" i="2" s="1"/>
  <c r="BV322" i="2"/>
  <c r="BZ325" i="2"/>
  <c r="BY325" i="2"/>
  <c r="BX325" i="2"/>
  <c r="BW325" i="2"/>
  <c r="CB325" i="2" s="1"/>
  <c r="BV325" i="2"/>
  <c r="BZ100" i="2"/>
  <c r="BY100" i="2"/>
  <c r="BX100" i="2"/>
  <c r="BW100" i="2"/>
  <c r="CB100" i="2" s="1"/>
  <c r="BV100" i="2"/>
  <c r="BZ73" i="2"/>
  <c r="BY73" i="2"/>
  <c r="BX73" i="2"/>
  <c r="BW73" i="2"/>
  <c r="CB73" i="2" s="1"/>
  <c r="BV73" i="2"/>
  <c r="BZ345" i="2"/>
  <c r="BY345" i="2"/>
  <c r="BX345" i="2"/>
  <c r="BW345" i="2"/>
  <c r="CB345" i="2" s="1"/>
  <c r="BV345" i="2"/>
  <c r="BZ158" i="2"/>
  <c r="BY158" i="2"/>
  <c r="BX158" i="2"/>
  <c r="BW158" i="2"/>
  <c r="CB158" i="2" s="1"/>
  <c r="BV158" i="2"/>
  <c r="BZ225" i="2"/>
  <c r="BY225" i="2"/>
  <c r="BX225" i="2"/>
  <c r="BW225" i="2"/>
  <c r="CB225" i="2" s="1"/>
  <c r="BV225" i="2"/>
  <c r="BZ147" i="2"/>
  <c r="BY147" i="2"/>
  <c r="BX147" i="2"/>
  <c r="BW147" i="2"/>
  <c r="CB147" i="2" s="1"/>
  <c r="BV147" i="2"/>
  <c r="BZ114" i="2"/>
  <c r="BY114" i="2"/>
  <c r="BX114" i="2"/>
  <c r="BW114" i="2"/>
  <c r="CB114" i="2" s="1"/>
  <c r="BV114" i="2"/>
  <c r="BZ369" i="2"/>
  <c r="BY369" i="2"/>
  <c r="BX369" i="2"/>
  <c r="BW369" i="2"/>
  <c r="CB369" i="2" s="1"/>
  <c r="BV369" i="2"/>
  <c r="BZ169" i="2"/>
  <c r="BY169" i="2"/>
  <c r="BX169" i="2"/>
  <c r="BW169" i="2"/>
  <c r="CB169" i="2" s="1"/>
  <c r="BV169" i="2"/>
  <c r="BZ103" i="2"/>
  <c r="BY103" i="2"/>
  <c r="BX103" i="2"/>
  <c r="BW103" i="2"/>
  <c r="CB103" i="2" s="1"/>
  <c r="BV103" i="2"/>
  <c r="BZ361" i="2"/>
  <c r="BY361" i="2"/>
  <c r="BX361" i="2"/>
  <c r="BW361" i="2"/>
  <c r="CB361" i="2" s="1"/>
  <c r="BV361" i="2"/>
  <c r="BZ356" i="2"/>
  <c r="BY356" i="2"/>
  <c r="BX356" i="2"/>
  <c r="BW356" i="2"/>
  <c r="CB356" i="2" s="1"/>
  <c r="BV356" i="2"/>
  <c r="BZ221" i="2"/>
  <c r="BY221" i="2"/>
  <c r="BX221" i="2"/>
  <c r="BW221" i="2"/>
  <c r="CB221" i="2" s="1"/>
  <c r="BV221" i="2"/>
  <c r="BZ161" i="2"/>
  <c r="BY161" i="2"/>
  <c r="BX161" i="2"/>
  <c r="BW161" i="2"/>
  <c r="CB161" i="2" s="1"/>
  <c r="BV161" i="2"/>
  <c r="BZ220" i="2"/>
  <c r="BY220" i="2"/>
  <c r="BX220" i="2"/>
  <c r="BW220" i="2"/>
  <c r="CB220" i="2" s="1"/>
  <c r="BV220" i="2"/>
  <c r="BZ182" i="2"/>
  <c r="BY182" i="2"/>
  <c r="BX182" i="2"/>
  <c r="BW182" i="2"/>
  <c r="CB182" i="2" s="1"/>
  <c r="BV182" i="2"/>
  <c r="BZ241" i="2"/>
  <c r="BY241" i="2"/>
  <c r="BX241" i="2"/>
  <c r="BW241" i="2"/>
  <c r="CB241" i="2" s="1"/>
  <c r="BV241" i="2"/>
  <c r="BZ206" i="2"/>
  <c r="BY206" i="2"/>
  <c r="BX206" i="2"/>
  <c r="BW206" i="2"/>
  <c r="CB206" i="2" s="1"/>
  <c r="BV206" i="2"/>
  <c r="BZ184" i="2"/>
  <c r="BY184" i="2"/>
  <c r="BX184" i="2"/>
  <c r="BW184" i="2"/>
  <c r="CB184" i="2" s="1"/>
  <c r="BV184" i="2"/>
  <c r="BZ340" i="2"/>
  <c r="BY340" i="2"/>
  <c r="BX340" i="2"/>
  <c r="BW340" i="2"/>
  <c r="CB340" i="2" s="1"/>
  <c r="BV340" i="2"/>
  <c r="BZ230" i="2"/>
  <c r="BY230" i="2"/>
  <c r="BX230" i="2"/>
  <c r="BW230" i="2"/>
  <c r="CB230" i="2" s="1"/>
  <c r="BV230" i="2"/>
  <c r="BZ193" i="2"/>
  <c r="BY193" i="2"/>
  <c r="BX193" i="2"/>
  <c r="BW193" i="2"/>
  <c r="CB193" i="2" s="1"/>
  <c r="BV193" i="2"/>
  <c r="BZ143" i="2"/>
  <c r="BY143" i="2"/>
  <c r="BX143" i="2"/>
  <c r="BW143" i="2"/>
  <c r="CB143" i="2" s="1"/>
  <c r="BV143" i="2"/>
  <c r="BZ187" i="2"/>
  <c r="BY187" i="2"/>
  <c r="BX187" i="2"/>
  <c r="BW187" i="2"/>
  <c r="CB187" i="2" s="1"/>
  <c r="BV187" i="2"/>
  <c r="BZ238" i="2"/>
  <c r="BY238" i="2"/>
  <c r="BX238" i="2"/>
  <c r="BW238" i="2"/>
  <c r="CB238" i="2" s="1"/>
  <c r="BV238" i="2"/>
  <c r="BZ286" i="2"/>
  <c r="BY286" i="2"/>
  <c r="BX286" i="2"/>
  <c r="BW286" i="2"/>
  <c r="CB286" i="2" s="1"/>
  <c r="BV286" i="2"/>
  <c r="BZ266" i="2"/>
  <c r="BY266" i="2"/>
  <c r="BX266" i="2"/>
  <c r="BW266" i="2"/>
  <c r="CB266" i="2" s="1"/>
  <c r="BV266" i="2"/>
  <c r="BZ150" i="2"/>
  <c r="BY150" i="2"/>
  <c r="BX150" i="2"/>
  <c r="BW150" i="2"/>
  <c r="CB150" i="2" s="1"/>
  <c r="BV150" i="2"/>
  <c r="BZ105" i="2"/>
  <c r="BY105" i="2"/>
  <c r="BX105" i="2"/>
  <c r="BW105" i="2"/>
  <c r="CB105" i="2" s="1"/>
  <c r="BV105" i="2"/>
  <c r="BZ145" i="2"/>
  <c r="BY145" i="2"/>
  <c r="BX145" i="2"/>
  <c r="BW145" i="2"/>
  <c r="CB145" i="2" s="1"/>
  <c r="BV145" i="2"/>
  <c r="BZ236" i="2"/>
  <c r="BY236" i="2"/>
  <c r="BX236" i="2"/>
  <c r="BW236" i="2"/>
  <c r="CB236" i="2" s="1"/>
  <c r="BV236" i="2"/>
  <c r="BZ176" i="2"/>
  <c r="BY176" i="2"/>
  <c r="BX176" i="2"/>
  <c r="BW176" i="2"/>
  <c r="CB176" i="2" s="1"/>
  <c r="BV176" i="2"/>
  <c r="BZ149" i="2"/>
  <c r="BY149" i="2"/>
  <c r="BX149" i="2"/>
  <c r="BW149" i="2"/>
  <c r="CB149" i="2" s="1"/>
  <c r="BV149" i="2"/>
  <c r="BZ349" i="2"/>
  <c r="BY349" i="2"/>
  <c r="BX349" i="2"/>
  <c r="BW349" i="2"/>
  <c r="CB349" i="2" s="1"/>
  <c r="BV349" i="2"/>
  <c r="BZ177" i="2"/>
  <c r="BY177" i="2"/>
  <c r="BX177" i="2"/>
  <c r="BW177" i="2"/>
  <c r="CB177" i="2" s="1"/>
  <c r="BV177" i="2"/>
  <c r="BZ123" i="2"/>
  <c r="BY123" i="2"/>
  <c r="BX123" i="2"/>
  <c r="BW123" i="2"/>
  <c r="CB123" i="2" s="1"/>
  <c r="BV123" i="2"/>
  <c r="BZ233" i="2"/>
  <c r="BY233" i="2"/>
  <c r="BX233" i="2"/>
  <c r="BW233" i="2"/>
  <c r="CB233" i="2" s="1"/>
  <c r="BV233" i="2"/>
  <c r="BZ180" i="2"/>
  <c r="BY180" i="2"/>
  <c r="BX180" i="2"/>
  <c r="BW180" i="2"/>
  <c r="CB180" i="2" s="1"/>
  <c r="BV180" i="2"/>
  <c r="BZ137" i="2"/>
  <c r="BY137" i="2"/>
  <c r="BX137" i="2"/>
  <c r="BW137" i="2"/>
  <c r="CB137" i="2" s="1"/>
  <c r="BV137" i="2"/>
  <c r="BZ234" i="2"/>
  <c r="BY234" i="2"/>
  <c r="BX234" i="2"/>
  <c r="BW234" i="2"/>
  <c r="CB234" i="2" s="1"/>
  <c r="BV234" i="2"/>
  <c r="BZ247" i="2"/>
  <c r="BY247" i="2"/>
  <c r="BX247" i="2"/>
  <c r="BW247" i="2"/>
  <c r="CB247" i="2" s="1"/>
  <c r="BV247" i="2"/>
  <c r="BZ130" i="2"/>
  <c r="BY130" i="2"/>
  <c r="BX130" i="2"/>
  <c r="BW130" i="2"/>
  <c r="CB130" i="2" s="1"/>
  <c r="BV130" i="2"/>
  <c r="BZ271" i="2"/>
  <c r="BY271" i="2"/>
  <c r="BX271" i="2"/>
  <c r="BW271" i="2"/>
  <c r="CB271" i="2" s="1"/>
  <c r="BV271" i="2"/>
  <c r="BZ295" i="2"/>
  <c r="BY295" i="2"/>
  <c r="BX295" i="2"/>
  <c r="BW295" i="2"/>
  <c r="CB295" i="2" s="1"/>
  <c r="BV295" i="2"/>
  <c r="BZ205" i="2"/>
  <c r="BY205" i="2"/>
  <c r="BX205" i="2"/>
  <c r="BW205" i="2"/>
  <c r="CB205" i="2" s="1"/>
  <c r="BV205" i="2"/>
  <c r="BZ213" i="2"/>
  <c r="BY213" i="2"/>
  <c r="BX213" i="2"/>
  <c r="BW213" i="2"/>
  <c r="CB213" i="2" s="1"/>
  <c r="BV213" i="2"/>
  <c r="BZ203" i="2"/>
  <c r="BY203" i="2"/>
  <c r="BX203" i="2"/>
  <c r="BW203" i="2"/>
  <c r="CB203" i="2" s="1"/>
  <c r="BV203" i="2"/>
  <c r="BZ242" i="2"/>
  <c r="BY242" i="2"/>
  <c r="BX242" i="2"/>
  <c r="BW242" i="2"/>
  <c r="CB242" i="2" s="1"/>
  <c r="BV242" i="2"/>
  <c r="BZ126" i="2"/>
  <c r="BY126" i="2"/>
  <c r="BX126" i="2"/>
  <c r="BW126" i="2"/>
  <c r="CB126" i="2" s="1"/>
  <c r="BV126" i="2"/>
  <c r="BZ148" i="2"/>
  <c r="BY148" i="2"/>
  <c r="BX148" i="2"/>
  <c r="BW148" i="2"/>
  <c r="CB148" i="2" s="1"/>
  <c r="BV148" i="2"/>
  <c r="BZ79" i="2"/>
  <c r="BY79" i="2"/>
  <c r="BX79" i="2"/>
  <c r="BW79" i="2"/>
  <c r="CB79" i="2" s="1"/>
  <c r="BV79" i="2"/>
  <c r="BZ118" i="2"/>
  <c r="BY118" i="2"/>
  <c r="BX118" i="2"/>
  <c r="BW118" i="2"/>
  <c r="CB118" i="2" s="1"/>
  <c r="BV118" i="2"/>
  <c r="BZ172" i="2"/>
  <c r="BY172" i="2"/>
  <c r="BX172" i="2"/>
  <c r="BW172" i="2"/>
  <c r="CB172" i="2" s="1"/>
  <c r="BV172" i="2"/>
  <c r="BZ75" i="2"/>
  <c r="BY75" i="2"/>
  <c r="BX75" i="2"/>
  <c r="BW75" i="2"/>
  <c r="CB75" i="2" s="1"/>
  <c r="BV75" i="2"/>
  <c r="BZ179" i="2"/>
  <c r="BY179" i="2"/>
  <c r="BX179" i="2"/>
  <c r="BW179" i="2"/>
  <c r="CB179" i="2" s="1"/>
  <c r="BV179" i="2"/>
  <c r="BZ173" i="2"/>
  <c r="BY173" i="2"/>
  <c r="BX173" i="2"/>
  <c r="BW173" i="2"/>
  <c r="CB173" i="2" s="1"/>
  <c r="BV173" i="2"/>
  <c r="BZ290" i="2"/>
  <c r="BY290" i="2"/>
  <c r="BX290" i="2"/>
  <c r="BW290" i="2"/>
  <c r="CB290" i="2" s="1"/>
  <c r="BV290" i="2"/>
  <c r="BZ85" i="2"/>
  <c r="BY85" i="2"/>
  <c r="BX85" i="2"/>
  <c r="BW85" i="2"/>
  <c r="CB85" i="2" s="1"/>
  <c r="BV85" i="2"/>
  <c r="BZ207" i="2"/>
  <c r="BY207" i="2"/>
  <c r="BX207" i="2"/>
  <c r="BW207" i="2"/>
  <c r="CB207" i="2" s="1"/>
  <c r="BV207" i="2"/>
  <c r="BZ214" i="2"/>
  <c r="BY214" i="2"/>
  <c r="BX214" i="2"/>
  <c r="BW214" i="2"/>
  <c r="CB214" i="2" s="1"/>
  <c r="BV214" i="2"/>
  <c r="BZ86" i="2"/>
  <c r="BY86" i="2"/>
  <c r="BX86" i="2"/>
  <c r="BW86" i="2"/>
  <c r="CB86" i="2" s="1"/>
  <c r="BV86" i="2"/>
  <c r="BZ192" i="2"/>
  <c r="BY192" i="2"/>
  <c r="BX192" i="2"/>
  <c r="BW192" i="2"/>
  <c r="CB192" i="2" s="1"/>
  <c r="BV192" i="2"/>
  <c r="BZ202" i="2"/>
  <c r="BY202" i="2"/>
  <c r="BX202" i="2"/>
  <c r="BW202" i="2"/>
  <c r="CB202" i="2" s="1"/>
  <c r="BV202" i="2"/>
  <c r="BZ183" i="2"/>
  <c r="BY183" i="2"/>
  <c r="BX183" i="2"/>
  <c r="BW183" i="2"/>
  <c r="CB183" i="2" s="1"/>
  <c r="BV183" i="2"/>
  <c r="BZ151" i="2"/>
  <c r="BY151" i="2"/>
  <c r="BX151" i="2"/>
  <c r="BW151" i="2"/>
  <c r="CB151" i="2" s="1"/>
  <c r="BV151" i="2"/>
  <c r="BZ140" i="2"/>
  <c r="BY140" i="2"/>
  <c r="BX140" i="2"/>
  <c r="BW140" i="2"/>
  <c r="CB140" i="2" s="1"/>
  <c r="BV140" i="2"/>
  <c r="BZ243" i="2"/>
  <c r="BY243" i="2"/>
  <c r="BX243" i="2"/>
  <c r="BW243" i="2"/>
  <c r="CB243" i="2" s="1"/>
  <c r="BV243" i="2"/>
  <c r="BZ216" i="2"/>
  <c r="BY216" i="2"/>
  <c r="BX216" i="2"/>
  <c r="BW216" i="2"/>
  <c r="CB216" i="2" s="1"/>
  <c r="BV216" i="2"/>
  <c r="BZ189" i="2"/>
  <c r="BY189" i="2"/>
  <c r="BX189" i="2"/>
  <c r="BW189" i="2"/>
  <c r="CB189" i="2" s="1"/>
  <c r="BV189" i="2"/>
  <c r="BZ93" i="2"/>
  <c r="BY93" i="2"/>
  <c r="BX93" i="2"/>
  <c r="BW93" i="2"/>
  <c r="CB93" i="2" s="1"/>
  <c r="BV93" i="2"/>
  <c r="BZ168" i="2"/>
  <c r="BY168" i="2"/>
  <c r="BX168" i="2"/>
  <c r="BW168" i="2"/>
  <c r="CB168" i="2" s="1"/>
  <c r="BV168" i="2"/>
  <c r="BZ222" i="2"/>
  <c r="BY222" i="2"/>
  <c r="BX222" i="2"/>
  <c r="BW222" i="2"/>
  <c r="CB222" i="2" s="1"/>
  <c r="BV222" i="2"/>
  <c r="BZ108" i="2"/>
  <c r="BY108" i="2"/>
  <c r="BX108" i="2"/>
  <c r="BW108" i="2"/>
  <c r="CB108" i="2" s="1"/>
  <c r="BV108" i="2"/>
  <c r="BZ218" i="2"/>
  <c r="BY218" i="2"/>
  <c r="BX218" i="2"/>
  <c r="BW218" i="2"/>
  <c r="CB218" i="2" s="1"/>
  <c r="BV218" i="2"/>
  <c r="BZ162" i="2"/>
  <c r="BY162" i="2"/>
  <c r="BX162" i="2"/>
  <c r="BW162" i="2"/>
  <c r="CB162" i="2" s="1"/>
  <c r="BV162" i="2"/>
  <c r="BZ109" i="2"/>
  <c r="BY109" i="2"/>
  <c r="BX109" i="2"/>
  <c r="BW109" i="2"/>
  <c r="CB109" i="2" s="1"/>
  <c r="BV109" i="2"/>
  <c r="BZ153" i="2"/>
  <c r="BY153" i="2"/>
  <c r="BX153" i="2"/>
  <c r="BW153" i="2"/>
  <c r="CB153" i="2" s="1"/>
  <c r="BV153" i="2"/>
  <c r="BZ165" i="2"/>
  <c r="BY165" i="2"/>
  <c r="BX165" i="2"/>
  <c r="BW165" i="2"/>
  <c r="CB165" i="2" s="1"/>
  <c r="BV165" i="2"/>
  <c r="BZ217" i="2"/>
  <c r="BY217" i="2"/>
  <c r="BX217" i="2"/>
  <c r="BW217" i="2"/>
  <c r="CB217" i="2" s="1"/>
  <c r="BV217" i="2"/>
  <c r="BZ231" i="2"/>
  <c r="BY231" i="2"/>
  <c r="BX231" i="2"/>
  <c r="BW231" i="2"/>
  <c r="CB231" i="2" s="1"/>
  <c r="BV231" i="2"/>
  <c r="BZ323" i="2"/>
  <c r="BY323" i="2"/>
  <c r="BX323" i="2"/>
  <c r="BW323" i="2"/>
  <c r="CB323" i="2" s="1"/>
  <c r="BV323" i="2"/>
  <c r="BZ96" i="2"/>
  <c r="BY96" i="2"/>
  <c r="BX96" i="2"/>
  <c r="BW96" i="2"/>
  <c r="CB96" i="2" s="1"/>
  <c r="BV96" i="2"/>
  <c r="BZ198" i="2"/>
  <c r="BY198" i="2"/>
  <c r="BX198" i="2"/>
  <c r="BW198" i="2"/>
  <c r="CB198" i="2" s="1"/>
  <c r="BV198" i="2"/>
  <c r="BZ72" i="2"/>
  <c r="BY72" i="2"/>
  <c r="BX72" i="2"/>
  <c r="BW72" i="2"/>
  <c r="CB72" i="2" s="1"/>
  <c r="BV72" i="2"/>
  <c r="BZ104" i="2"/>
  <c r="BY104" i="2"/>
  <c r="BX104" i="2"/>
  <c r="BW104" i="2"/>
  <c r="CB104" i="2" s="1"/>
  <c r="BV104" i="2"/>
  <c r="BZ224" i="2"/>
  <c r="BY224" i="2"/>
  <c r="BX224" i="2"/>
  <c r="BW224" i="2"/>
  <c r="CB224" i="2" s="1"/>
  <c r="BV224" i="2"/>
  <c r="BZ119" i="2"/>
  <c r="BY119" i="2"/>
  <c r="BX119" i="2"/>
  <c r="BW119" i="2"/>
  <c r="CB119" i="2" s="1"/>
  <c r="BV119" i="2"/>
  <c r="BZ152" i="2"/>
  <c r="BY152" i="2"/>
  <c r="BX152" i="2"/>
  <c r="BW152" i="2"/>
  <c r="CB152" i="2" s="1"/>
  <c r="BV152" i="2"/>
  <c r="BZ175" i="2"/>
  <c r="BY175" i="2"/>
  <c r="BX175" i="2"/>
  <c r="BW175" i="2"/>
  <c r="CB175" i="2" s="1"/>
  <c r="BV175" i="2"/>
  <c r="BZ240" i="2"/>
  <c r="BY240" i="2"/>
  <c r="BX240" i="2"/>
  <c r="BW240" i="2"/>
  <c r="CB240" i="2" s="1"/>
  <c r="BV240" i="2"/>
  <c r="BZ116" i="2"/>
  <c r="BY116" i="2"/>
  <c r="BX116" i="2"/>
  <c r="BW116" i="2"/>
  <c r="CB116" i="2" s="1"/>
  <c r="BV116" i="2"/>
  <c r="BZ132" i="2"/>
  <c r="BY132" i="2"/>
  <c r="BX132" i="2"/>
  <c r="BW132" i="2"/>
  <c r="CB132" i="2" s="1"/>
  <c r="BV132" i="2"/>
  <c r="BZ258" i="2"/>
  <c r="BY258" i="2"/>
  <c r="BX258" i="2"/>
  <c r="BW258" i="2"/>
  <c r="CB258" i="2" s="1"/>
  <c r="BV258" i="2"/>
  <c r="BZ122" i="2"/>
  <c r="BY122" i="2"/>
  <c r="BX122" i="2"/>
  <c r="BW122" i="2"/>
  <c r="CB122" i="2" s="1"/>
  <c r="BV122" i="2"/>
  <c r="BZ208" i="2"/>
  <c r="BY208" i="2"/>
  <c r="BX208" i="2"/>
  <c r="BW208" i="2"/>
  <c r="CB208" i="2" s="1"/>
  <c r="BV208" i="2"/>
  <c r="BZ232" i="2"/>
  <c r="BY232" i="2"/>
  <c r="BX232" i="2"/>
  <c r="BW232" i="2"/>
  <c r="CB232" i="2" s="1"/>
  <c r="BV232" i="2"/>
  <c r="BZ263" i="2"/>
  <c r="BY263" i="2"/>
  <c r="BX263" i="2"/>
  <c r="BW263" i="2"/>
  <c r="CB263" i="2" s="1"/>
  <c r="BV263" i="2"/>
  <c r="BZ154" i="2"/>
  <c r="BY154" i="2"/>
  <c r="BX154" i="2"/>
  <c r="BW154" i="2"/>
  <c r="CB154" i="2" s="1"/>
  <c r="BV154" i="2"/>
  <c r="BZ98" i="2"/>
  <c r="BY98" i="2"/>
  <c r="BX98" i="2"/>
  <c r="BW98" i="2"/>
  <c r="CB98" i="2" s="1"/>
  <c r="BV98" i="2"/>
  <c r="BZ82" i="2"/>
  <c r="BY82" i="2"/>
  <c r="BX82" i="2"/>
  <c r="BW82" i="2"/>
  <c r="CB82" i="2" s="1"/>
  <c r="BV82" i="2"/>
  <c r="BZ76" i="2"/>
  <c r="BY76" i="2"/>
  <c r="BX76" i="2"/>
  <c r="BW76" i="2"/>
  <c r="CB76" i="2" s="1"/>
  <c r="BV76" i="2"/>
  <c r="BZ360" i="2"/>
  <c r="BY360" i="2"/>
  <c r="BX360" i="2"/>
  <c r="BW360" i="2"/>
  <c r="CB360" i="2" s="1"/>
  <c r="BV360" i="2"/>
  <c r="BZ134" i="2"/>
  <c r="BY134" i="2"/>
  <c r="BX134" i="2"/>
  <c r="BW134" i="2"/>
  <c r="CB134" i="2" s="1"/>
  <c r="BV134" i="2"/>
  <c r="BZ90" i="2"/>
  <c r="BY90" i="2"/>
  <c r="BX90" i="2"/>
  <c r="BW90" i="2"/>
  <c r="CB90" i="2" s="1"/>
  <c r="BV90" i="2"/>
  <c r="BZ113" i="2"/>
  <c r="BY113" i="2"/>
  <c r="BX113" i="2"/>
  <c r="BW113" i="2"/>
  <c r="CB113" i="2" s="1"/>
  <c r="BV113" i="2"/>
  <c r="BZ163" i="2"/>
  <c r="BY163" i="2"/>
  <c r="BX163" i="2"/>
  <c r="BW163" i="2"/>
  <c r="CB163" i="2" s="1"/>
  <c r="BV163" i="2"/>
  <c r="BZ120" i="2"/>
  <c r="BY120" i="2"/>
  <c r="BX120" i="2"/>
  <c r="BW120" i="2"/>
  <c r="CB120" i="2" s="1"/>
  <c r="BV120" i="2"/>
  <c r="BZ125" i="2"/>
  <c r="BY125" i="2"/>
  <c r="BX125" i="2"/>
  <c r="BW125" i="2"/>
  <c r="CB125" i="2" s="1"/>
  <c r="BV125" i="2"/>
  <c r="BZ281" i="2"/>
  <c r="BY281" i="2"/>
  <c r="BX281" i="2"/>
  <c r="BW281" i="2"/>
  <c r="CB281" i="2" s="1"/>
  <c r="BV281" i="2"/>
  <c r="BZ185" i="2"/>
  <c r="BY185" i="2"/>
  <c r="BX185" i="2"/>
  <c r="BW185" i="2"/>
  <c r="CB185" i="2" s="1"/>
  <c r="BV185" i="2"/>
  <c r="BZ244" i="2"/>
  <c r="BY244" i="2"/>
  <c r="BX244" i="2"/>
  <c r="BW244" i="2"/>
  <c r="CB244" i="2" s="1"/>
  <c r="BV244" i="2"/>
  <c r="BZ200" i="2"/>
  <c r="BY200" i="2"/>
  <c r="BX200" i="2"/>
  <c r="BW200" i="2"/>
  <c r="CB200" i="2" s="1"/>
  <c r="BV200" i="2"/>
  <c r="BZ155" i="2"/>
  <c r="BY155" i="2"/>
  <c r="BX155" i="2"/>
  <c r="BW155" i="2"/>
  <c r="CB155" i="2" s="1"/>
  <c r="BV155" i="2"/>
  <c r="BZ101" i="2"/>
  <c r="BY101" i="2"/>
  <c r="BX101" i="2"/>
  <c r="BW101" i="2"/>
  <c r="CB101" i="2" s="1"/>
  <c r="BV101" i="2"/>
  <c r="BZ91" i="2"/>
  <c r="BY91" i="2"/>
  <c r="BX91" i="2"/>
  <c r="BW91" i="2"/>
  <c r="CB91" i="2" s="1"/>
  <c r="BV91" i="2"/>
  <c r="BZ88" i="2"/>
  <c r="BY88" i="2"/>
  <c r="BX88" i="2"/>
  <c r="BW88" i="2"/>
  <c r="CB88" i="2" s="1"/>
  <c r="BV88" i="2"/>
  <c r="BZ71" i="2"/>
  <c r="BY71" i="2"/>
  <c r="BX71" i="2"/>
  <c r="BW71" i="2"/>
  <c r="CB71" i="2" s="1"/>
  <c r="BV71" i="2"/>
  <c r="BZ124" i="2"/>
  <c r="BY124" i="2"/>
  <c r="BX124" i="2"/>
  <c r="BW124" i="2"/>
  <c r="CB124" i="2" s="1"/>
  <c r="BV124" i="2"/>
  <c r="BZ164" i="2"/>
  <c r="BY164" i="2"/>
  <c r="BX164" i="2"/>
  <c r="BW164" i="2"/>
  <c r="CB164" i="2" s="1"/>
  <c r="BV164" i="2"/>
  <c r="BZ131" i="2"/>
  <c r="BY131" i="2"/>
  <c r="BX131" i="2"/>
  <c r="BW131" i="2"/>
  <c r="CB131" i="2" s="1"/>
  <c r="BV131" i="2"/>
  <c r="BZ136" i="2"/>
  <c r="BY136" i="2"/>
  <c r="BX136" i="2"/>
  <c r="BW136" i="2"/>
  <c r="CB136" i="2" s="1"/>
  <c r="BV136" i="2"/>
  <c r="BZ237" i="2"/>
  <c r="BY237" i="2"/>
  <c r="BX237" i="2"/>
  <c r="BW237" i="2"/>
  <c r="CB237" i="2" s="1"/>
  <c r="BV237" i="2"/>
  <c r="BZ357" i="2"/>
  <c r="BY357" i="2"/>
  <c r="BX357" i="2"/>
  <c r="BW357" i="2"/>
  <c r="CB357" i="2" s="1"/>
  <c r="BV357" i="2"/>
  <c r="BZ102" i="2"/>
  <c r="BY102" i="2"/>
  <c r="BX102" i="2"/>
  <c r="BW102" i="2"/>
  <c r="CB102" i="2" s="1"/>
  <c r="BV102" i="2"/>
  <c r="BZ112" i="2"/>
  <c r="BY112" i="2"/>
  <c r="BX112" i="2"/>
  <c r="BW112" i="2"/>
  <c r="CB112" i="2" s="1"/>
  <c r="BV112" i="2"/>
  <c r="BZ181" i="2"/>
  <c r="BY181" i="2"/>
  <c r="BX181" i="2"/>
  <c r="BW181" i="2"/>
  <c r="CB181" i="2" s="1"/>
  <c r="BV181" i="2"/>
  <c r="BZ139" i="2"/>
  <c r="BY139" i="2"/>
  <c r="BX139" i="2"/>
  <c r="BW139" i="2"/>
  <c r="CB139" i="2" s="1"/>
  <c r="BV139" i="2"/>
  <c r="BZ186" i="2"/>
  <c r="BY186" i="2"/>
  <c r="BX186" i="2"/>
  <c r="BW186" i="2"/>
  <c r="CB186" i="2" s="1"/>
  <c r="BV186" i="2"/>
  <c r="BZ70" i="2"/>
  <c r="BY70" i="2"/>
  <c r="BX70" i="2"/>
  <c r="BW70" i="2"/>
  <c r="CB70" i="2" s="1"/>
  <c r="BV70" i="2"/>
  <c r="BZ78" i="2"/>
  <c r="BY78" i="2"/>
  <c r="BX78" i="2"/>
  <c r="BW78" i="2"/>
  <c r="CB78" i="2" s="1"/>
  <c r="BV78" i="2"/>
  <c r="BZ74" i="2"/>
  <c r="BY74" i="2"/>
  <c r="BX74" i="2"/>
  <c r="BW74" i="2"/>
  <c r="CB74" i="2" s="1"/>
  <c r="BV74" i="2"/>
  <c r="BZ117" i="2"/>
  <c r="BY117" i="2"/>
  <c r="BX117" i="2"/>
  <c r="BW117" i="2"/>
  <c r="CB117" i="2" s="1"/>
  <c r="BV117" i="2"/>
  <c r="BZ97" i="2"/>
  <c r="BY97" i="2"/>
  <c r="BX97" i="2"/>
  <c r="BW97" i="2"/>
  <c r="CB97" i="2" s="1"/>
  <c r="BV97" i="2"/>
  <c r="BZ80" i="2"/>
  <c r="BY80" i="2"/>
  <c r="BX80" i="2"/>
  <c r="BW80" i="2"/>
  <c r="CB80" i="2" s="1"/>
  <c r="BV80" i="2"/>
  <c r="BZ362" i="2"/>
  <c r="BY362" i="2"/>
  <c r="BX362" i="2"/>
  <c r="BW362" i="2"/>
  <c r="CB362" i="2" s="1"/>
  <c r="BV362" i="2"/>
  <c r="BZ141" i="2"/>
  <c r="BY141" i="2"/>
  <c r="BX141" i="2"/>
  <c r="BW141" i="2"/>
  <c r="CB141" i="2" s="1"/>
  <c r="BV141" i="2"/>
  <c r="BZ274" i="2"/>
  <c r="BY274" i="2"/>
  <c r="BX274" i="2"/>
  <c r="BW274" i="2"/>
  <c r="CB274" i="2" s="1"/>
  <c r="BV274" i="2"/>
  <c r="BZ127" i="2"/>
  <c r="BY127" i="2"/>
  <c r="BX127" i="2"/>
  <c r="BW127" i="2"/>
  <c r="CB127" i="2" s="1"/>
  <c r="BV127" i="2"/>
  <c r="BZ280" i="2"/>
  <c r="BY280" i="2"/>
  <c r="BX280" i="2"/>
  <c r="BW280" i="2"/>
  <c r="CB280" i="2" s="1"/>
  <c r="BV280" i="2"/>
  <c r="BZ110" i="2"/>
  <c r="BY110" i="2"/>
  <c r="BX110" i="2"/>
  <c r="BW110" i="2"/>
  <c r="CB110" i="2" s="1"/>
  <c r="BV110" i="2"/>
  <c r="BZ106" i="2"/>
  <c r="BY106" i="2"/>
  <c r="BX106" i="2"/>
  <c r="BW106" i="2"/>
  <c r="CB106" i="2" s="1"/>
  <c r="BV106" i="2"/>
  <c r="BZ144" i="2"/>
  <c r="BY144" i="2"/>
  <c r="BX144" i="2"/>
  <c r="BW144" i="2"/>
  <c r="CB144" i="2" s="1"/>
  <c r="BV144" i="2"/>
  <c r="BZ115" i="2"/>
  <c r="BY115" i="2"/>
  <c r="BX115" i="2"/>
  <c r="BW115" i="2"/>
  <c r="CB115" i="2" s="1"/>
  <c r="BV115" i="2"/>
  <c r="BZ201" i="2"/>
  <c r="BY201" i="2"/>
  <c r="BX201" i="2"/>
  <c r="BW201" i="2"/>
  <c r="CB201" i="2" s="1"/>
  <c r="BV201" i="2"/>
  <c r="BZ157" i="2"/>
  <c r="BY157" i="2"/>
  <c r="BX157" i="2"/>
  <c r="BW157" i="2"/>
  <c r="CB157" i="2" s="1"/>
  <c r="BV157" i="2"/>
  <c r="BZ174" i="2"/>
  <c r="BY174" i="2"/>
  <c r="BX174" i="2"/>
  <c r="BW174" i="2"/>
  <c r="CB174" i="2" s="1"/>
  <c r="BV174" i="2"/>
  <c r="BZ190" i="2"/>
  <c r="BY190" i="2"/>
  <c r="BX190" i="2"/>
  <c r="BW190" i="2"/>
  <c r="CB190" i="2" s="1"/>
  <c r="BV190" i="2"/>
  <c r="BZ77" i="2"/>
  <c r="BY77" i="2"/>
  <c r="BX77" i="2"/>
  <c r="BW77" i="2"/>
  <c r="CB77" i="2" s="1"/>
  <c r="BV77" i="2"/>
  <c r="BZ366" i="2"/>
  <c r="BY366" i="2"/>
  <c r="BX366" i="2"/>
  <c r="BW366" i="2"/>
  <c r="CB366" i="2" s="1"/>
  <c r="BV366" i="2"/>
  <c r="BZ346" i="2"/>
  <c r="BY346" i="2"/>
  <c r="BX346" i="2"/>
  <c r="BW346" i="2"/>
  <c r="CB346" i="2" s="1"/>
  <c r="BV346" i="2"/>
  <c r="BZ159" i="2"/>
  <c r="BY159" i="2"/>
  <c r="BX159" i="2"/>
  <c r="BW159" i="2"/>
  <c r="CB159" i="2" s="1"/>
  <c r="BV159" i="2"/>
  <c r="BZ212" i="2"/>
  <c r="BY212" i="2"/>
  <c r="BX212" i="2"/>
  <c r="BW212" i="2"/>
  <c r="CB212" i="2" s="1"/>
  <c r="BV212" i="2"/>
  <c r="BZ138" i="2"/>
  <c r="BY138" i="2"/>
  <c r="BX138" i="2"/>
  <c r="BW138" i="2"/>
  <c r="CB138" i="2" s="1"/>
  <c r="BV138" i="2"/>
  <c r="BZ84" i="2"/>
  <c r="BY84" i="2"/>
  <c r="BX84" i="2"/>
  <c r="BW84" i="2"/>
  <c r="CB84" i="2" s="1"/>
  <c r="BV84" i="2"/>
  <c r="BZ342" i="2"/>
  <c r="BY342" i="2"/>
  <c r="BX342" i="2"/>
  <c r="BW342" i="2"/>
  <c r="CB342" i="2" s="1"/>
  <c r="BV342" i="2"/>
  <c r="BZ92" i="2"/>
  <c r="BY92" i="2"/>
  <c r="BX92" i="2"/>
  <c r="BW92" i="2"/>
  <c r="CB92" i="2" s="1"/>
  <c r="BV92" i="2"/>
  <c r="BZ211" i="2"/>
  <c r="BY211" i="2"/>
  <c r="BX211" i="2"/>
  <c r="BW211" i="2"/>
  <c r="CB211" i="2" s="1"/>
  <c r="BV211" i="2"/>
  <c r="BZ129" i="2"/>
  <c r="BY129" i="2"/>
  <c r="BX129" i="2"/>
  <c r="BW129" i="2"/>
  <c r="CB129" i="2" s="1"/>
  <c r="BV129" i="2"/>
  <c r="BZ95" i="2"/>
  <c r="BY95" i="2"/>
  <c r="BX95" i="2"/>
  <c r="BW95" i="2"/>
  <c r="CB95" i="2" s="1"/>
  <c r="BV95" i="2"/>
  <c r="BZ135" i="2"/>
  <c r="BY135" i="2"/>
  <c r="BX135" i="2"/>
  <c r="BW135" i="2"/>
  <c r="CB135" i="2" s="1"/>
  <c r="BV135" i="2"/>
  <c r="BZ260" i="2"/>
  <c r="BY260" i="2"/>
  <c r="BX260" i="2"/>
  <c r="BW260" i="2"/>
  <c r="CB260" i="2" s="1"/>
  <c r="BV260" i="2"/>
  <c r="BZ94" i="2"/>
  <c r="BY94" i="2"/>
  <c r="BX94" i="2"/>
  <c r="BW94" i="2"/>
  <c r="CB94" i="2" s="1"/>
  <c r="BV94" i="2"/>
  <c r="BZ87" i="2"/>
  <c r="BY87" i="2"/>
  <c r="BX87" i="2"/>
  <c r="BW87" i="2"/>
  <c r="CB87" i="2" s="1"/>
  <c r="BV87" i="2"/>
  <c r="BZ288" i="2"/>
  <c r="BY288" i="2"/>
  <c r="BX288" i="2"/>
  <c r="BW288" i="2"/>
  <c r="CB288" i="2" s="1"/>
  <c r="BV288" i="2"/>
  <c r="BZ128" i="2"/>
  <c r="BY128" i="2"/>
  <c r="BX128" i="2"/>
  <c r="BW128" i="2"/>
  <c r="CB128" i="2" s="1"/>
  <c r="BV128" i="2"/>
  <c r="BZ273" i="2"/>
  <c r="BY273" i="2"/>
  <c r="BX273" i="2"/>
  <c r="BW273" i="2"/>
  <c r="CB273" i="2" s="1"/>
  <c r="BV273" i="2"/>
  <c r="BZ81" i="2"/>
  <c r="BY81" i="2"/>
  <c r="BX81" i="2"/>
  <c r="BW81" i="2"/>
  <c r="CB81" i="2" s="1"/>
  <c r="BV81" i="2"/>
  <c r="BZ83" i="2"/>
  <c r="BY83" i="2"/>
  <c r="BX83" i="2"/>
  <c r="BW83" i="2"/>
  <c r="CB83" i="2" s="1"/>
  <c r="BV83" i="2"/>
  <c r="BZ99" i="2"/>
  <c r="BY99" i="2"/>
  <c r="BX99" i="2"/>
  <c r="BW99" i="2"/>
  <c r="CB99" i="2" s="1"/>
  <c r="BV99" i="2"/>
  <c r="BZ336" i="2"/>
  <c r="BY336" i="2"/>
  <c r="BX336" i="2"/>
  <c r="BW336" i="2"/>
  <c r="CB336" i="2" s="1"/>
  <c r="BV336" i="2"/>
  <c r="BZ343" i="2"/>
  <c r="BY343" i="2"/>
  <c r="BX343" i="2"/>
  <c r="BW343" i="2"/>
  <c r="CB343" i="2" s="1"/>
  <c r="BV343" i="2"/>
  <c r="BZ223" i="2"/>
  <c r="BY223" i="2"/>
  <c r="BX223" i="2"/>
  <c r="BW223" i="2"/>
  <c r="CB223" i="2" s="1"/>
  <c r="BV223" i="2"/>
  <c r="BZ107" i="2"/>
  <c r="BY107" i="2"/>
  <c r="BX107" i="2"/>
  <c r="BW107" i="2"/>
  <c r="CB107" i="2" s="1"/>
  <c r="BV107" i="2"/>
  <c r="BZ305" i="2"/>
  <c r="BY305" i="2"/>
  <c r="BX305" i="2"/>
  <c r="BW305" i="2"/>
  <c r="CB305" i="2" s="1"/>
  <c r="BV305" i="2"/>
  <c r="BZ245" i="2"/>
  <c r="BY245" i="2"/>
  <c r="BX245" i="2"/>
  <c r="BW245" i="2"/>
  <c r="CB245" i="2" s="1"/>
  <c r="CD245" i="2" s="1"/>
  <c r="BV245" i="2"/>
  <c r="BZ197" i="2"/>
  <c r="BY197" i="2"/>
  <c r="BX197" i="2"/>
  <c r="BW197" i="2"/>
  <c r="CB197" i="2" s="1"/>
  <c r="BV197" i="2"/>
  <c r="BZ239" i="2"/>
  <c r="BY239" i="2"/>
  <c r="BX239" i="2"/>
  <c r="BW239" i="2"/>
  <c r="CB239" i="2" s="1"/>
  <c r="BV239" i="2"/>
  <c r="BZ309" i="2"/>
  <c r="BY309" i="2"/>
  <c r="BX309" i="2"/>
  <c r="BW309" i="2"/>
  <c r="CB309" i="2" s="1"/>
  <c r="BV309" i="2"/>
  <c r="BZ229" i="2"/>
  <c r="BY229" i="2"/>
  <c r="BX229" i="2"/>
  <c r="BW229" i="2"/>
  <c r="CB229" i="2" s="1"/>
  <c r="BV229" i="2"/>
  <c r="BZ227" i="2"/>
  <c r="BY227" i="2"/>
  <c r="BX227" i="2"/>
  <c r="BW227" i="2"/>
  <c r="CB227" i="2" s="1"/>
  <c r="BV227" i="2"/>
  <c r="BZ316" i="2"/>
  <c r="BY316" i="2"/>
  <c r="BX316" i="2"/>
  <c r="BW316" i="2"/>
  <c r="CB316" i="2" s="1"/>
  <c r="BV316" i="2"/>
  <c r="BZ194" i="2"/>
  <c r="BY194" i="2"/>
  <c r="BX194" i="2"/>
  <c r="BW194" i="2"/>
  <c r="CB194" i="2" s="1"/>
  <c r="BV194" i="2"/>
  <c r="BZ196" i="2"/>
  <c r="BY196" i="2"/>
  <c r="BX196" i="2"/>
  <c r="BW196" i="2"/>
  <c r="CB196" i="2" s="1"/>
  <c r="BV196" i="2"/>
  <c r="BZ321" i="2"/>
  <c r="BY321" i="2"/>
  <c r="BX321" i="2"/>
  <c r="BW321" i="2"/>
  <c r="CB321" i="2" s="1"/>
  <c r="BV321" i="2"/>
  <c r="BZ156" i="2"/>
  <c r="BY156" i="2"/>
  <c r="BX156" i="2"/>
  <c r="BW156" i="2"/>
  <c r="CB156" i="2" s="1"/>
  <c r="BV156" i="2"/>
  <c r="BZ166" i="2"/>
  <c r="BY166" i="2"/>
  <c r="BX166" i="2"/>
  <c r="BW166" i="2"/>
  <c r="CB166" i="2" s="1"/>
  <c r="BV166" i="2"/>
  <c r="BZ352" i="2"/>
  <c r="BY352" i="2"/>
  <c r="BX352" i="2"/>
  <c r="BW352" i="2"/>
  <c r="CB352" i="2" s="1"/>
  <c r="BV352" i="2"/>
  <c r="BZ318" i="2"/>
  <c r="BY318" i="2"/>
  <c r="BX318" i="2"/>
  <c r="BW318" i="2"/>
  <c r="CB318" i="2" s="1"/>
  <c r="BV318" i="2"/>
  <c r="BZ299" i="2"/>
  <c r="BY299" i="2"/>
  <c r="BX299" i="2"/>
  <c r="BW299" i="2"/>
  <c r="CB299" i="2" s="1"/>
  <c r="BV299" i="2"/>
  <c r="BZ146" i="2"/>
  <c r="BY146" i="2"/>
  <c r="BX146" i="2"/>
  <c r="BW146" i="2"/>
  <c r="CB146" i="2" s="1"/>
  <c r="BV146" i="2"/>
  <c r="BZ312" i="2"/>
  <c r="BY312" i="2"/>
  <c r="BX312" i="2"/>
  <c r="BW312" i="2"/>
  <c r="CB312" i="2" s="1"/>
  <c r="BV312" i="2"/>
  <c r="BZ89" i="2"/>
  <c r="BY89" i="2"/>
  <c r="BX89" i="2"/>
  <c r="BW89" i="2"/>
  <c r="CB89" i="2" s="1"/>
  <c r="BV89" i="2"/>
  <c r="BZ167" i="2"/>
  <c r="BY167" i="2"/>
  <c r="BX167" i="2"/>
  <c r="BW167" i="2"/>
  <c r="CB167" i="2" s="1"/>
  <c r="BV167" i="2"/>
  <c r="BZ121" i="2"/>
  <c r="BY121" i="2"/>
  <c r="BX121" i="2"/>
  <c r="BW121" i="2"/>
  <c r="CB121" i="2" s="1"/>
  <c r="BV121" i="2"/>
  <c r="BZ210" i="2"/>
  <c r="BY210" i="2"/>
  <c r="BX210" i="2"/>
  <c r="BW210" i="2"/>
  <c r="CB210" i="2" s="1"/>
  <c r="BV210" i="2"/>
  <c r="BZ282" i="2"/>
  <c r="BY282" i="2"/>
  <c r="BX282" i="2"/>
  <c r="BW282" i="2"/>
  <c r="CB282" i="2" s="1"/>
  <c r="BV282" i="2"/>
  <c r="BZ270" i="2"/>
  <c r="BY270" i="2"/>
  <c r="BX270" i="2"/>
  <c r="BW270" i="2"/>
  <c r="CB270" i="2" s="1"/>
  <c r="BV270" i="2"/>
  <c r="BZ269" i="2"/>
  <c r="BY269" i="2"/>
  <c r="BX269" i="2"/>
  <c r="BW269" i="2"/>
  <c r="CB269" i="2" s="1"/>
  <c r="BV269" i="2"/>
  <c r="BZ327" i="2"/>
  <c r="BY327" i="2"/>
  <c r="BX327" i="2"/>
  <c r="BW327" i="2"/>
  <c r="CB327" i="2" s="1"/>
  <c r="BV327" i="2"/>
  <c r="BZ188" i="2"/>
  <c r="BY188" i="2"/>
  <c r="BX188" i="2"/>
  <c r="BW188" i="2"/>
  <c r="CB188" i="2" s="1"/>
  <c r="BV188" i="2"/>
  <c r="BZ160" i="2"/>
  <c r="BY160" i="2"/>
  <c r="BX160" i="2"/>
  <c r="BW160" i="2"/>
  <c r="CB160" i="2" s="1"/>
  <c r="BV160" i="2"/>
  <c r="BZ363" i="2"/>
  <c r="BY363" i="2"/>
  <c r="BX363" i="2"/>
  <c r="BW363" i="2"/>
  <c r="CB363" i="2" s="1"/>
  <c r="BV363" i="2"/>
  <c r="BZ209" i="2"/>
  <c r="BY209" i="2"/>
  <c r="BX209" i="2"/>
  <c r="BW209" i="2"/>
  <c r="CB209" i="2" s="1"/>
  <c r="BV209" i="2"/>
  <c r="BZ228" i="2"/>
  <c r="BY228" i="2"/>
  <c r="BX228" i="2"/>
  <c r="BW228" i="2"/>
  <c r="CB228" i="2" s="1"/>
  <c r="BV228" i="2"/>
  <c r="BZ382" i="2"/>
  <c r="BY382" i="2"/>
  <c r="BX382" i="2"/>
  <c r="BW382" i="2"/>
  <c r="CB382" i="2" s="1"/>
  <c r="BV382" i="2"/>
  <c r="BZ254" i="2"/>
  <c r="BY254" i="2"/>
  <c r="BX254" i="2"/>
  <c r="BW254" i="2"/>
  <c r="CB254" i="2" s="1"/>
  <c r="BV254" i="2"/>
  <c r="BZ195" i="2"/>
  <c r="BY195" i="2"/>
  <c r="BX195" i="2"/>
  <c r="BW195" i="2"/>
  <c r="CB195" i="2" s="1"/>
  <c r="BV195" i="2"/>
  <c r="BZ365" i="2"/>
  <c r="BY365" i="2"/>
  <c r="BX365" i="2"/>
  <c r="BW365" i="2"/>
  <c r="CB365" i="2" s="1"/>
  <c r="BV365" i="2"/>
  <c r="BZ215" i="2"/>
  <c r="BY215" i="2"/>
  <c r="BX215" i="2"/>
  <c r="BW215" i="2"/>
  <c r="CB215" i="2" s="1"/>
  <c r="BV215" i="2"/>
  <c r="BZ304" i="2"/>
  <c r="BY304" i="2"/>
  <c r="BX304" i="2"/>
  <c r="BW304" i="2"/>
  <c r="CB304" i="2" s="1"/>
  <c r="BV304" i="2"/>
  <c r="BZ332" i="2"/>
  <c r="BY332" i="2"/>
  <c r="BX332" i="2"/>
  <c r="BW332" i="2"/>
  <c r="CB332" i="2" s="1"/>
  <c r="BV332" i="2"/>
  <c r="BZ354" i="2"/>
  <c r="BY354" i="2"/>
  <c r="BX354" i="2"/>
  <c r="BW354" i="2"/>
  <c r="CB354" i="2" s="1"/>
  <c r="BV354" i="2"/>
  <c r="BZ257" i="2"/>
  <c r="BY257" i="2"/>
  <c r="BX257" i="2"/>
  <c r="BW257" i="2"/>
  <c r="CB257" i="2" s="1"/>
  <c r="BV257" i="2"/>
  <c r="BZ191" i="2"/>
  <c r="BY191" i="2"/>
  <c r="BX191" i="2"/>
  <c r="BW191" i="2"/>
  <c r="CB191" i="2" s="1"/>
  <c r="BV191" i="2"/>
  <c r="BZ262" i="2"/>
  <c r="BY262" i="2"/>
  <c r="BX262" i="2"/>
  <c r="BW262" i="2"/>
  <c r="CB262" i="2" s="1"/>
  <c r="BV262" i="2"/>
  <c r="BZ308" i="2"/>
  <c r="BY308" i="2"/>
  <c r="BX308" i="2"/>
  <c r="BW308" i="2"/>
  <c r="CB308" i="2" s="1"/>
  <c r="BV308" i="2"/>
  <c r="BZ337" i="2"/>
  <c r="BY337" i="2"/>
  <c r="BX337" i="2"/>
  <c r="BW337" i="2"/>
  <c r="CB337" i="2" s="1"/>
  <c r="BV337" i="2"/>
  <c r="BZ142" i="2"/>
  <c r="BY142" i="2"/>
  <c r="BX142" i="2"/>
  <c r="BW142" i="2"/>
  <c r="CB142" i="2" s="1"/>
  <c r="BV142" i="2"/>
  <c r="BZ353" i="2"/>
  <c r="BY353" i="2"/>
  <c r="BX353" i="2"/>
  <c r="BW353" i="2"/>
  <c r="CB353" i="2" s="1"/>
  <c r="BV353" i="2"/>
  <c r="BZ276" i="2"/>
  <c r="BY276" i="2"/>
  <c r="BX276" i="2"/>
  <c r="BW276" i="2"/>
  <c r="CB276" i="2" s="1"/>
  <c r="BV276" i="2"/>
  <c r="BZ341" i="2"/>
  <c r="BY341" i="2"/>
  <c r="BX341" i="2"/>
  <c r="BW341" i="2"/>
  <c r="CB341" i="2" s="1"/>
  <c r="BV341" i="2"/>
  <c r="BZ284" i="2"/>
  <c r="BY284" i="2"/>
  <c r="BX284" i="2"/>
  <c r="BW284" i="2"/>
  <c r="CB284" i="2" s="1"/>
  <c r="BV284" i="2"/>
  <c r="BZ351" i="2"/>
  <c r="BY351" i="2"/>
  <c r="BX351" i="2"/>
  <c r="BW351" i="2"/>
  <c r="CB351" i="2" s="1"/>
  <c r="BV351" i="2"/>
  <c r="BZ334" i="2"/>
  <c r="BY334" i="2"/>
  <c r="BX334" i="2"/>
  <c r="BW334" i="2"/>
  <c r="CB334" i="2" s="1"/>
  <c r="BV334" i="2"/>
  <c r="BZ326" i="2"/>
  <c r="BY326" i="2"/>
  <c r="BX326" i="2"/>
  <c r="BW326" i="2"/>
  <c r="CB326" i="2" s="1"/>
  <c r="BV326" i="2"/>
  <c r="BZ339" i="2"/>
  <c r="BY339" i="2"/>
  <c r="BX339" i="2"/>
  <c r="BW339" i="2"/>
  <c r="CB339" i="2" s="1"/>
  <c r="BV339" i="2"/>
  <c r="BZ261" i="2"/>
  <c r="BY261" i="2"/>
  <c r="BX261" i="2"/>
  <c r="BW261" i="2"/>
  <c r="CB261" i="2" s="1"/>
  <c r="BV261" i="2"/>
  <c r="BZ364" i="2"/>
  <c r="BY364" i="2"/>
  <c r="BX364" i="2"/>
  <c r="BW364" i="2"/>
  <c r="CB364" i="2" s="1"/>
  <c r="BV364" i="2"/>
  <c r="BZ249" i="2"/>
  <c r="BY249" i="2"/>
  <c r="BX249" i="2"/>
  <c r="BW249" i="2"/>
  <c r="CB249" i="2" s="1"/>
  <c r="BV249" i="2"/>
  <c r="BZ319" i="2"/>
  <c r="BY319" i="2"/>
  <c r="BX319" i="2"/>
  <c r="BW319" i="2"/>
  <c r="CB319" i="2" s="1"/>
  <c r="BV319" i="2"/>
  <c r="BZ335" i="2"/>
  <c r="BY335" i="2"/>
  <c r="BX335" i="2"/>
  <c r="BW335" i="2"/>
  <c r="CB335" i="2" s="1"/>
  <c r="BV335" i="2"/>
  <c r="BZ291" i="2"/>
  <c r="BY291" i="2"/>
  <c r="BX291" i="2"/>
  <c r="BW291" i="2"/>
  <c r="CB291" i="2" s="1"/>
  <c r="BV291" i="2"/>
  <c r="BZ310" i="2"/>
  <c r="BY310" i="2"/>
  <c r="BX310" i="2"/>
  <c r="BW310" i="2"/>
  <c r="CB310" i="2" s="1"/>
  <c r="BV310" i="2"/>
  <c r="BZ293" i="2"/>
  <c r="BY293" i="2"/>
  <c r="BX293" i="2"/>
  <c r="BW293" i="2"/>
  <c r="CB293" i="2" s="1"/>
  <c r="BV293" i="2"/>
  <c r="BZ314" i="2"/>
  <c r="BY314" i="2"/>
  <c r="BX314" i="2"/>
  <c r="BW314" i="2"/>
  <c r="CB314" i="2" s="1"/>
  <c r="BV314" i="2"/>
  <c r="BZ275" i="2"/>
  <c r="BY275" i="2"/>
  <c r="BX275" i="2"/>
  <c r="BW275" i="2"/>
  <c r="CB275" i="2" s="1"/>
  <c r="BV275" i="2"/>
  <c r="BZ301" i="2"/>
  <c r="BY301" i="2"/>
  <c r="BX301" i="2"/>
  <c r="BW301" i="2"/>
  <c r="CB301" i="2" s="1"/>
  <c r="BV301" i="2"/>
  <c r="BZ324" i="2"/>
  <c r="BY324" i="2"/>
  <c r="BX324" i="2"/>
  <c r="BW324" i="2"/>
  <c r="CB324" i="2" s="1"/>
  <c r="BV324" i="2"/>
  <c r="BZ330" i="2"/>
  <c r="BY330" i="2"/>
  <c r="BX330" i="2"/>
  <c r="BW330" i="2"/>
  <c r="CB330" i="2" s="1"/>
  <c r="BV330" i="2"/>
  <c r="BZ264" i="2"/>
  <c r="BY264" i="2"/>
  <c r="BX264" i="2"/>
  <c r="BW264" i="2"/>
  <c r="CB264" i="2" s="1"/>
  <c r="BV264" i="2"/>
  <c r="BZ333" i="2"/>
  <c r="BY333" i="2"/>
  <c r="BX333" i="2"/>
  <c r="BW333" i="2"/>
  <c r="CB333" i="2" s="1"/>
  <c r="BV333" i="2"/>
  <c r="BZ267" i="2"/>
  <c r="BY267" i="2"/>
  <c r="BX267" i="2"/>
  <c r="BW267" i="2"/>
  <c r="CB267" i="2" s="1"/>
  <c r="BV267" i="2"/>
  <c r="BZ178" i="2"/>
  <c r="BY178" i="2"/>
  <c r="BX178" i="2"/>
  <c r="BW178" i="2"/>
  <c r="CB178" i="2" s="1"/>
  <c r="BV178" i="2"/>
  <c r="BZ347" i="2"/>
  <c r="BY347" i="2"/>
  <c r="BX347" i="2"/>
  <c r="BW347" i="2"/>
  <c r="CB347" i="2" s="1"/>
  <c r="BV347" i="2"/>
  <c r="BZ278" i="2"/>
  <c r="BY278" i="2"/>
  <c r="BX278" i="2"/>
  <c r="BW278" i="2"/>
  <c r="CB278" i="2" s="1"/>
  <c r="BV278" i="2"/>
  <c r="BZ306" i="2"/>
  <c r="BY306" i="2"/>
  <c r="BX306" i="2"/>
  <c r="BW306" i="2"/>
  <c r="CB306" i="2" s="1"/>
  <c r="BV306" i="2"/>
  <c r="BZ289" i="2"/>
  <c r="BY289" i="2"/>
  <c r="BX289" i="2"/>
  <c r="BW289" i="2"/>
  <c r="CB289" i="2" s="1"/>
  <c r="BV289" i="2"/>
  <c r="BZ219" i="2"/>
  <c r="BY219" i="2"/>
  <c r="BX219" i="2"/>
  <c r="BW219" i="2"/>
  <c r="CB219" i="2" s="1"/>
  <c r="BV219" i="2"/>
  <c r="BZ358" i="2"/>
  <c r="BY358" i="2"/>
  <c r="BX358" i="2"/>
  <c r="BW358" i="2"/>
  <c r="CB358" i="2" s="1"/>
  <c r="BV358" i="2"/>
  <c r="BZ252" i="2"/>
  <c r="BY252" i="2"/>
  <c r="BX252" i="2"/>
  <c r="BW252" i="2"/>
  <c r="CB252" i="2" s="1"/>
  <c r="BV252" i="2"/>
  <c r="BZ329" i="2"/>
  <c r="BY329" i="2"/>
  <c r="BX329" i="2"/>
  <c r="BW329" i="2"/>
  <c r="CB329" i="2" s="1"/>
  <c r="BV329" i="2"/>
  <c r="BZ279" i="2"/>
  <c r="BY279" i="2"/>
  <c r="BX279" i="2"/>
  <c r="BW279" i="2"/>
  <c r="CB279" i="2" s="1"/>
  <c r="BV279" i="2"/>
  <c r="BZ277" i="2"/>
  <c r="BY277" i="2"/>
  <c r="BX277" i="2"/>
  <c r="BW277" i="2"/>
  <c r="CB277" i="2" s="1"/>
  <c r="BV277" i="2"/>
  <c r="BZ248" i="2"/>
  <c r="BY248" i="2"/>
  <c r="BX248" i="2"/>
  <c r="BW248" i="2"/>
  <c r="CB248" i="2" s="1"/>
  <c r="BV248" i="2"/>
  <c r="BZ296" i="2"/>
  <c r="BY296" i="2"/>
  <c r="BX296" i="2"/>
  <c r="BW296" i="2"/>
  <c r="CB296" i="2" s="1"/>
  <c r="BV296" i="2"/>
  <c r="BZ283" i="2"/>
  <c r="BY283" i="2"/>
  <c r="BX283" i="2"/>
  <c r="BW283" i="2"/>
  <c r="CB283" i="2" s="1"/>
  <c r="BV283" i="2"/>
  <c r="BZ372" i="2"/>
  <c r="BY372" i="2"/>
  <c r="BX372" i="2"/>
  <c r="BW372" i="2"/>
  <c r="CB372" i="2" s="1"/>
  <c r="BV372" i="2"/>
  <c r="BZ303" i="2"/>
  <c r="BY303" i="2"/>
  <c r="BX303" i="2"/>
  <c r="BW303" i="2"/>
  <c r="CB303" i="2" s="1"/>
  <c r="BV303" i="2"/>
  <c r="BZ379" i="2"/>
  <c r="BY379" i="2"/>
  <c r="BX379" i="2"/>
  <c r="BW379" i="2"/>
  <c r="CB379" i="2" s="1"/>
  <c r="BV379" i="2"/>
  <c r="BZ328" i="2"/>
  <c r="BY328" i="2"/>
  <c r="BX328" i="2"/>
  <c r="BW328" i="2"/>
  <c r="CB328" i="2" s="1"/>
  <c r="BV328" i="2"/>
  <c r="BZ171" i="2"/>
  <c r="BY171" i="2"/>
  <c r="BX171" i="2"/>
  <c r="BW171" i="2"/>
  <c r="CB171" i="2" s="1"/>
  <c r="BV171" i="2"/>
  <c r="BZ331" i="2"/>
  <c r="BY331" i="2"/>
  <c r="BX331" i="2"/>
  <c r="BW331" i="2"/>
  <c r="CB331" i="2" s="1"/>
  <c r="BV331" i="2"/>
  <c r="BZ251" i="2"/>
  <c r="BY251" i="2"/>
  <c r="BX251" i="2"/>
  <c r="BW251" i="2"/>
  <c r="CB251" i="2" s="1"/>
  <c r="BV251" i="2"/>
  <c r="BZ355" i="2"/>
  <c r="BY355" i="2"/>
  <c r="BX355" i="2"/>
  <c r="BW355" i="2"/>
  <c r="CB355" i="2" s="1"/>
  <c r="BV355" i="2"/>
  <c r="BZ285" i="2"/>
  <c r="BY285" i="2"/>
  <c r="BX285" i="2"/>
  <c r="BW285" i="2"/>
  <c r="CB285" i="2" s="1"/>
  <c r="BV285" i="2"/>
  <c r="BZ302" i="2"/>
  <c r="BY302" i="2"/>
  <c r="BX302" i="2"/>
  <c r="BW302" i="2"/>
  <c r="CB302" i="2" s="1"/>
  <c r="BV302" i="2"/>
  <c r="BZ111" i="2"/>
  <c r="BY111" i="2"/>
  <c r="BX111" i="2"/>
  <c r="BW111" i="2"/>
  <c r="CB111" i="2" s="1"/>
  <c r="BV111" i="2"/>
  <c r="BZ348" i="2"/>
  <c r="BY348" i="2"/>
  <c r="BX348" i="2"/>
  <c r="BW348" i="2"/>
  <c r="CB348" i="2" s="1"/>
  <c r="BV348" i="2"/>
  <c r="BZ373" i="2"/>
  <c r="BY373" i="2"/>
  <c r="BX373" i="2"/>
  <c r="BW373" i="2"/>
  <c r="CB373" i="2" s="1"/>
  <c r="BV373" i="2"/>
  <c r="BZ250" i="2"/>
  <c r="BY250" i="2"/>
  <c r="BX250" i="2"/>
  <c r="BW250" i="2"/>
  <c r="CB250" i="2" s="1"/>
  <c r="BV250" i="2"/>
  <c r="BZ311" i="2"/>
  <c r="BY311" i="2"/>
  <c r="BX311" i="2"/>
  <c r="BW311" i="2"/>
  <c r="CB311" i="2" s="1"/>
  <c r="BV311" i="2"/>
  <c r="BZ265" i="2"/>
  <c r="BY265" i="2"/>
  <c r="BX265" i="2"/>
  <c r="BW265" i="2"/>
  <c r="CB265" i="2" s="1"/>
  <c r="BV265" i="2"/>
  <c r="BZ298" i="2"/>
  <c r="BY298" i="2"/>
  <c r="BX298" i="2"/>
  <c r="BW298" i="2"/>
  <c r="CB298" i="2" s="1"/>
  <c r="BV298" i="2"/>
  <c r="BZ381" i="2"/>
  <c r="BY381" i="2"/>
  <c r="BX381" i="2"/>
  <c r="BW381" i="2"/>
  <c r="CB381" i="2" s="1"/>
  <c r="BV381" i="2"/>
  <c r="BZ253" i="2"/>
  <c r="BY253" i="2"/>
  <c r="BX253" i="2"/>
  <c r="BW253" i="2"/>
  <c r="CB253" i="2" s="1"/>
  <c r="BV253" i="2"/>
  <c r="BZ338" i="2"/>
  <c r="BY338" i="2"/>
  <c r="BX338" i="2"/>
  <c r="BW338" i="2"/>
  <c r="CB338" i="2" s="1"/>
  <c r="BV338" i="2"/>
  <c r="BZ378" i="2"/>
  <c r="BY378" i="2"/>
  <c r="BX378" i="2"/>
  <c r="BW378" i="2"/>
  <c r="CB378" i="2" s="1"/>
  <c r="BV378" i="2"/>
  <c r="BZ320" i="2"/>
  <c r="BY320" i="2"/>
  <c r="BX320" i="2"/>
  <c r="BW320" i="2"/>
  <c r="CB320" i="2" s="1"/>
  <c r="BV320" i="2"/>
  <c r="BZ359" i="2"/>
  <c r="BY359" i="2"/>
  <c r="BX359" i="2"/>
  <c r="BW359" i="2"/>
  <c r="CB359" i="2" s="1"/>
  <c r="BV359" i="2"/>
  <c r="BZ292" i="2"/>
  <c r="BY292" i="2"/>
  <c r="BX292" i="2"/>
  <c r="BW292" i="2"/>
  <c r="CB292" i="2" s="1"/>
  <c r="BV292" i="2"/>
  <c r="BZ374" i="2"/>
  <c r="BY374" i="2"/>
  <c r="BX374" i="2"/>
  <c r="BW374" i="2"/>
  <c r="CB374" i="2" s="1"/>
  <c r="BV374" i="2"/>
  <c r="BZ376" i="2"/>
  <c r="BY376" i="2"/>
  <c r="BX376" i="2"/>
  <c r="BW376" i="2"/>
  <c r="CB376" i="2" s="1"/>
  <c r="BV376" i="2"/>
  <c r="BZ255" i="2"/>
  <c r="BY255" i="2"/>
  <c r="BX255" i="2"/>
  <c r="BW255" i="2"/>
  <c r="CB255" i="2" s="1"/>
  <c r="BV255" i="2"/>
  <c r="BZ377" i="2"/>
  <c r="BY377" i="2"/>
  <c r="BX377" i="2"/>
  <c r="BW377" i="2"/>
  <c r="CB377" i="2" s="1"/>
  <c r="BV377" i="2"/>
  <c r="BZ375" i="2"/>
  <c r="BY375" i="2"/>
  <c r="BX375" i="2"/>
  <c r="BW375" i="2"/>
  <c r="CB375" i="2" s="1"/>
  <c r="BV375" i="2"/>
  <c r="BZ344" i="2"/>
  <c r="BY344" i="2"/>
  <c r="BX344" i="2"/>
  <c r="BW344" i="2"/>
  <c r="CB344" i="2" s="1"/>
  <c r="BV344" i="2"/>
  <c r="BZ317" i="2"/>
  <c r="BY317" i="2"/>
  <c r="BX317" i="2"/>
  <c r="BW317" i="2"/>
  <c r="CB317" i="2" s="1"/>
  <c r="BV317" i="2"/>
  <c r="BZ256" i="2"/>
  <c r="BY256" i="2"/>
  <c r="BX256" i="2"/>
  <c r="BW256" i="2"/>
  <c r="CB256" i="2" s="1"/>
  <c r="BV256" i="2"/>
  <c r="BZ272" i="2"/>
  <c r="BY272" i="2"/>
  <c r="BX272" i="2"/>
  <c r="BW272" i="2"/>
  <c r="CB272" i="2" s="1"/>
  <c r="BV272" i="2"/>
  <c r="BZ383" i="2"/>
  <c r="BY383" i="2"/>
  <c r="BX383" i="2"/>
  <c r="BW383" i="2"/>
  <c r="CB383" i="2" s="1"/>
  <c r="BV383" i="2"/>
  <c r="BZ315" i="2"/>
  <c r="BY315" i="2"/>
  <c r="BX315" i="2"/>
  <c r="BW315" i="2"/>
  <c r="CB315" i="2" s="1"/>
  <c r="BV315" i="2"/>
  <c r="BZ287" i="2"/>
  <c r="BY287" i="2"/>
  <c r="BX287" i="2"/>
  <c r="BW287" i="2"/>
  <c r="CB287" i="2" s="1"/>
  <c r="BV287" i="2"/>
  <c r="BZ268" i="2"/>
  <c r="BY268" i="2"/>
  <c r="BX268" i="2"/>
  <c r="BW268" i="2"/>
  <c r="CB268" i="2" s="1"/>
  <c r="BV268" i="2"/>
  <c r="BZ313" i="2"/>
  <c r="BY313" i="2"/>
  <c r="BX313" i="2"/>
  <c r="BW313" i="2"/>
  <c r="CB313" i="2" s="1"/>
  <c r="BV313" i="2"/>
  <c r="BZ246" i="2"/>
  <c r="BY246" i="2"/>
  <c r="BX246" i="2"/>
  <c r="BW246" i="2"/>
  <c r="CB246" i="2" s="1"/>
  <c r="BV246" i="2"/>
  <c r="BZ307" i="2"/>
  <c r="BY307" i="2"/>
  <c r="BX307" i="2"/>
  <c r="BW307" i="2"/>
  <c r="CB307" i="2" s="1"/>
  <c r="BV307" i="2"/>
  <c r="BZ371" i="2"/>
  <c r="BY371" i="2"/>
  <c r="BX371" i="2"/>
  <c r="BW371" i="2"/>
  <c r="CB371" i="2" s="1"/>
  <c r="BV371" i="2"/>
  <c r="BZ384" i="2"/>
  <c r="BY384" i="2"/>
  <c r="BX384" i="2"/>
  <c r="BW384" i="2"/>
  <c r="CB384" i="2" s="1"/>
  <c r="BV384" i="2"/>
  <c r="BZ294" i="2"/>
  <c r="BY294" i="2"/>
  <c r="BX294" i="2"/>
  <c r="BW294" i="2"/>
  <c r="CB294" i="2" s="1"/>
  <c r="BV294" i="2"/>
  <c r="BZ297" i="2"/>
  <c r="BY297" i="2"/>
  <c r="BX297" i="2"/>
  <c r="BW297" i="2"/>
  <c r="CB297" i="2" s="1"/>
  <c r="BV297" i="2"/>
  <c r="BZ368" i="2"/>
  <c r="BY368" i="2"/>
  <c r="BX368" i="2"/>
  <c r="BW368" i="2"/>
  <c r="CB368" i="2" s="1"/>
  <c r="BV368" i="2"/>
  <c r="BZ380" i="2"/>
  <c r="BY380" i="2"/>
  <c r="BX380" i="2"/>
  <c r="BW380" i="2"/>
  <c r="CB380" i="2" s="1"/>
  <c r="BV380" i="2"/>
  <c r="BZ370" i="2"/>
  <c r="BY370" i="2"/>
  <c r="BX370" i="2"/>
  <c r="BW370" i="2"/>
  <c r="CB370" i="2" s="1"/>
  <c r="BV370" i="2"/>
  <c r="BZ300" i="2"/>
  <c r="BY300" i="2"/>
  <c r="BX300" i="2"/>
  <c r="BW300" i="2"/>
  <c r="CB300" i="2" s="1"/>
  <c r="BV300" i="2"/>
  <c r="BZ259" i="2"/>
  <c r="BY259" i="2"/>
  <c r="BX259" i="2"/>
  <c r="BW259" i="2"/>
  <c r="CB259" i="2" s="1"/>
  <c r="BV259" i="2"/>
  <c r="BZ367" i="2"/>
  <c r="BY367" i="2"/>
  <c r="BX367" i="2"/>
  <c r="BW367" i="2"/>
  <c r="CB367" i="2" s="1"/>
  <c r="CD367" i="2" s="1"/>
  <c r="CD368" i="2" s="1"/>
  <c r="BV367" i="2"/>
  <c r="BZ496" i="2"/>
  <c r="BY496" i="2"/>
  <c r="BX496" i="2"/>
  <c r="BW496" i="2"/>
  <c r="CB496" i="2" s="1"/>
  <c r="BV496" i="2"/>
  <c r="BZ432" i="2"/>
  <c r="BY432" i="2"/>
  <c r="BX432" i="2"/>
  <c r="BW432" i="2"/>
  <c r="CB432" i="2" s="1"/>
  <c r="BV432" i="2"/>
  <c r="BZ453" i="2"/>
  <c r="BY453" i="2"/>
  <c r="BX453" i="2"/>
  <c r="BW453" i="2"/>
  <c r="CB453" i="2" s="1"/>
  <c r="BV453" i="2"/>
  <c r="BZ388" i="2"/>
  <c r="BY388" i="2"/>
  <c r="BX388" i="2"/>
  <c r="BW388" i="2"/>
  <c r="CB388" i="2" s="1"/>
  <c r="BV388" i="2"/>
  <c r="BZ476" i="2"/>
  <c r="BY476" i="2"/>
  <c r="BX476" i="2"/>
  <c r="BW476" i="2"/>
  <c r="CB476" i="2" s="1"/>
  <c r="BV476" i="2"/>
  <c r="BZ481" i="2"/>
  <c r="BY481" i="2"/>
  <c r="BX481" i="2"/>
  <c r="BW481" i="2"/>
  <c r="CB481" i="2" s="1"/>
  <c r="BV481" i="2"/>
  <c r="BZ457" i="2"/>
  <c r="BY457" i="2"/>
  <c r="BX457" i="2"/>
  <c r="BW457" i="2"/>
  <c r="CB457" i="2" s="1"/>
  <c r="BV457" i="2"/>
  <c r="BZ419" i="2"/>
  <c r="BY419" i="2"/>
  <c r="BX419" i="2"/>
  <c r="BW419" i="2"/>
  <c r="CB419" i="2" s="1"/>
  <c r="BV419" i="2"/>
  <c r="BZ393" i="2"/>
  <c r="BY393" i="2"/>
  <c r="BX393" i="2"/>
  <c r="BW393" i="2"/>
  <c r="CB393" i="2" s="1"/>
  <c r="BV393" i="2"/>
  <c r="BZ429" i="2"/>
  <c r="BY429" i="2"/>
  <c r="BX429" i="2"/>
  <c r="BW429" i="2"/>
  <c r="CB429" i="2" s="1"/>
  <c r="BV429" i="2"/>
  <c r="BZ436" i="2"/>
  <c r="BY436" i="2"/>
  <c r="BX436" i="2"/>
  <c r="BW436" i="2"/>
  <c r="CB436" i="2" s="1"/>
  <c r="BV436" i="2"/>
  <c r="BZ396" i="2"/>
  <c r="BY396" i="2"/>
  <c r="BX396" i="2"/>
  <c r="BW396" i="2"/>
  <c r="CB396" i="2" s="1"/>
  <c r="BV396" i="2"/>
  <c r="BZ398" i="2"/>
  <c r="BY398" i="2"/>
  <c r="BX398" i="2"/>
  <c r="BW398" i="2"/>
  <c r="CB398" i="2" s="1"/>
  <c r="BV398" i="2"/>
  <c r="BZ490" i="2"/>
  <c r="BY490" i="2"/>
  <c r="BX490" i="2"/>
  <c r="BW490" i="2"/>
  <c r="CB490" i="2" s="1"/>
  <c r="BV490" i="2"/>
  <c r="BZ470" i="2"/>
  <c r="BY470" i="2"/>
  <c r="BX470" i="2"/>
  <c r="BW470" i="2"/>
  <c r="CB470" i="2" s="1"/>
  <c r="BV470" i="2"/>
  <c r="BZ459" i="2"/>
  <c r="BY459" i="2"/>
  <c r="BX459" i="2"/>
  <c r="BW459" i="2"/>
  <c r="CB459" i="2" s="1"/>
  <c r="BV459" i="2"/>
  <c r="BZ414" i="2"/>
  <c r="BY414" i="2"/>
  <c r="BX414" i="2"/>
  <c r="BW414" i="2"/>
  <c r="CB414" i="2" s="1"/>
  <c r="BV414" i="2"/>
  <c r="BZ427" i="2"/>
  <c r="BY427" i="2"/>
  <c r="BX427" i="2"/>
  <c r="BW427" i="2"/>
  <c r="CB427" i="2" s="1"/>
  <c r="BV427" i="2"/>
  <c r="BZ391" i="2"/>
  <c r="BY391" i="2"/>
  <c r="BX391" i="2"/>
  <c r="BW391" i="2"/>
  <c r="CB391" i="2" s="1"/>
  <c r="BV391" i="2"/>
  <c r="BZ415" i="2"/>
  <c r="BY415" i="2"/>
  <c r="BX415" i="2"/>
  <c r="BW415" i="2"/>
  <c r="CB415" i="2" s="1"/>
  <c r="BV415" i="2"/>
  <c r="BZ433" i="2"/>
  <c r="BY433" i="2"/>
  <c r="BX433" i="2"/>
  <c r="BW433" i="2"/>
  <c r="CB433" i="2" s="1"/>
  <c r="BV433" i="2"/>
  <c r="BZ418" i="2"/>
  <c r="BY418" i="2"/>
  <c r="BX418" i="2"/>
  <c r="BW418" i="2"/>
  <c r="CB418" i="2" s="1"/>
  <c r="BV418" i="2"/>
  <c r="BZ445" i="2"/>
  <c r="BY445" i="2"/>
  <c r="BX445" i="2"/>
  <c r="BW445" i="2"/>
  <c r="CB445" i="2" s="1"/>
  <c r="BV445" i="2"/>
  <c r="BZ472" i="2"/>
  <c r="BY472" i="2"/>
  <c r="BX472" i="2"/>
  <c r="BW472" i="2"/>
  <c r="CB472" i="2" s="1"/>
  <c r="BV472" i="2"/>
  <c r="BZ439" i="2"/>
  <c r="BY439" i="2"/>
  <c r="BX439" i="2"/>
  <c r="BW439" i="2"/>
  <c r="CB439" i="2" s="1"/>
  <c r="BV439" i="2"/>
  <c r="BZ438" i="2"/>
  <c r="BY438" i="2"/>
  <c r="BX438" i="2"/>
  <c r="BW438" i="2"/>
  <c r="CB438" i="2" s="1"/>
  <c r="BV438" i="2"/>
  <c r="BZ455" i="2"/>
  <c r="BY455" i="2"/>
  <c r="BX455" i="2"/>
  <c r="BW455" i="2"/>
  <c r="CB455" i="2" s="1"/>
  <c r="BV455" i="2"/>
  <c r="BZ461" i="2"/>
  <c r="BY461" i="2"/>
  <c r="BX461" i="2"/>
  <c r="BW461" i="2"/>
  <c r="CB461" i="2" s="1"/>
  <c r="BV461" i="2"/>
  <c r="BZ480" i="2"/>
  <c r="BY480" i="2"/>
  <c r="BX480" i="2"/>
  <c r="BW480" i="2"/>
  <c r="CB480" i="2" s="1"/>
  <c r="BV480" i="2"/>
  <c r="BZ402" i="2"/>
  <c r="BY402" i="2"/>
  <c r="BX402" i="2"/>
  <c r="BW402" i="2"/>
  <c r="CB402" i="2" s="1"/>
  <c r="BV402" i="2"/>
  <c r="BZ460" i="2"/>
  <c r="BY460" i="2"/>
  <c r="BX460" i="2"/>
  <c r="BW460" i="2"/>
  <c r="CB460" i="2" s="1"/>
  <c r="BV460" i="2"/>
  <c r="BZ448" i="2"/>
  <c r="BY448" i="2"/>
  <c r="BX448" i="2"/>
  <c r="BW448" i="2"/>
  <c r="CB448" i="2" s="1"/>
  <c r="BV448" i="2"/>
  <c r="BZ424" i="2"/>
  <c r="BY424" i="2"/>
  <c r="BX424" i="2"/>
  <c r="BW424" i="2"/>
  <c r="CB424" i="2" s="1"/>
  <c r="BV424" i="2"/>
  <c r="BZ423" i="2"/>
  <c r="BY423" i="2"/>
  <c r="BX423" i="2"/>
  <c r="BW423" i="2"/>
  <c r="CB423" i="2" s="1"/>
  <c r="BV423" i="2"/>
  <c r="BZ450" i="2"/>
  <c r="BY450" i="2"/>
  <c r="BX450" i="2"/>
  <c r="BW450" i="2"/>
  <c r="CB450" i="2" s="1"/>
  <c r="BV450" i="2"/>
  <c r="BZ488" i="2"/>
  <c r="BY488" i="2"/>
  <c r="BX488" i="2"/>
  <c r="BW488" i="2"/>
  <c r="CB488" i="2" s="1"/>
  <c r="BV488" i="2"/>
  <c r="BZ473" i="2"/>
  <c r="BY473" i="2"/>
  <c r="BX473" i="2"/>
  <c r="BW473" i="2"/>
  <c r="CB473" i="2" s="1"/>
  <c r="BV473" i="2"/>
  <c r="BZ407" i="2"/>
  <c r="BY407" i="2"/>
  <c r="BX407" i="2"/>
  <c r="BW407" i="2"/>
  <c r="CB407" i="2" s="1"/>
  <c r="BV407" i="2"/>
  <c r="BZ458" i="2"/>
  <c r="BY458" i="2"/>
  <c r="BX458" i="2"/>
  <c r="BW458" i="2"/>
  <c r="CB458" i="2" s="1"/>
  <c r="BV458" i="2"/>
  <c r="BZ495" i="2"/>
  <c r="BY495" i="2"/>
  <c r="BX495" i="2"/>
  <c r="BW495" i="2"/>
  <c r="CB495" i="2" s="1"/>
  <c r="BV495" i="2"/>
  <c r="BZ474" i="2"/>
  <c r="BY474" i="2"/>
  <c r="BX474" i="2"/>
  <c r="BW474" i="2"/>
  <c r="CB474" i="2" s="1"/>
  <c r="BV474" i="2"/>
  <c r="BZ463" i="2"/>
  <c r="BY463" i="2"/>
  <c r="BX463" i="2"/>
  <c r="BW463" i="2"/>
  <c r="CB463" i="2" s="1"/>
  <c r="BV463" i="2"/>
  <c r="BZ431" i="2"/>
  <c r="BY431" i="2"/>
  <c r="BX431" i="2"/>
  <c r="BW431" i="2"/>
  <c r="CB431" i="2" s="1"/>
  <c r="BV431" i="2"/>
  <c r="BZ462" i="2"/>
  <c r="BY462" i="2"/>
  <c r="BX462" i="2"/>
  <c r="BW462" i="2"/>
  <c r="CB462" i="2" s="1"/>
  <c r="BV462" i="2"/>
  <c r="BZ440" i="2"/>
  <c r="BY440" i="2"/>
  <c r="BX440" i="2"/>
  <c r="BW440" i="2"/>
  <c r="CB440" i="2" s="1"/>
  <c r="BV440" i="2"/>
  <c r="BZ489" i="2"/>
  <c r="BY489" i="2"/>
  <c r="BX489" i="2"/>
  <c r="BW489" i="2"/>
  <c r="CB489" i="2" s="1"/>
  <c r="BV489" i="2"/>
  <c r="BZ417" i="2"/>
  <c r="BY417" i="2"/>
  <c r="BX417" i="2"/>
  <c r="BW417" i="2"/>
  <c r="CB417" i="2" s="1"/>
  <c r="BV417" i="2"/>
  <c r="BZ498" i="2"/>
  <c r="BY498" i="2"/>
  <c r="BX498" i="2"/>
  <c r="BW498" i="2"/>
  <c r="CB498" i="2" s="1"/>
  <c r="BV498" i="2"/>
  <c r="BZ467" i="2"/>
  <c r="BY467" i="2"/>
  <c r="BX467" i="2"/>
  <c r="BW467" i="2"/>
  <c r="CB467" i="2" s="1"/>
  <c r="BV467" i="2"/>
  <c r="BZ443" i="2"/>
  <c r="BY443" i="2"/>
  <c r="BX443" i="2"/>
  <c r="BW443" i="2"/>
  <c r="CB443" i="2" s="1"/>
  <c r="BV443" i="2"/>
  <c r="BZ466" i="2"/>
  <c r="BY466" i="2"/>
  <c r="BX466" i="2"/>
  <c r="BW466" i="2"/>
  <c r="CB466" i="2" s="1"/>
  <c r="BV466" i="2"/>
  <c r="BZ452" i="2"/>
  <c r="BY452" i="2"/>
  <c r="BX452" i="2"/>
  <c r="BW452" i="2"/>
  <c r="CB452" i="2" s="1"/>
  <c r="BV452" i="2"/>
  <c r="BZ469" i="2"/>
  <c r="BY469" i="2"/>
  <c r="BX469" i="2"/>
  <c r="BW469" i="2"/>
  <c r="CB469" i="2" s="1"/>
  <c r="BV469" i="2"/>
  <c r="BZ399" i="2"/>
  <c r="BY399" i="2"/>
  <c r="BX399" i="2"/>
  <c r="BW399" i="2"/>
  <c r="CB399" i="2" s="1"/>
  <c r="BV399" i="2"/>
  <c r="BZ491" i="2"/>
  <c r="BY491" i="2"/>
  <c r="BX491" i="2"/>
  <c r="BW491" i="2"/>
  <c r="CB491" i="2" s="1"/>
  <c r="BV491" i="2"/>
  <c r="BZ385" i="2"/>
  <c r="BY385" i="2"/>
  <c r="BX385" i="2"/>
  <c r="BW385" i="2"/>
  <c r="CB385" i="2" s="1"/>
  <c r="CD385" i="2" s="1"/>
  <c r="BV385" i="2"/>
  <c r="BZ437" i="2"/>
  <c r="BY437" i="2"/>
  <c r="BX437" i="2"/>
  <c r="BW437" i="2"/>
  <c r="CB437" i="2" s="1"/>
  <c r="BV437" i="2"/>
  <c r="BZ394" i="2"/>
  <c r="BY394" i="2"/>
  <c r="BX394" i="2"/>
  <c r="BW394" i="2"/>
  <c r="CB394" i="2" s="1"/>
  <c r="BV394" i="2"/>
  <c r="BZ444" i="2"/>
  <c r="BY444" i="2"/>
  <c r="BX444" i="2"/>
  <c r="BW444" i="2"/>
  <c r="CB444" i="2" s="1"/>
  <c r="BV444" i="2"/>
  <c r="BZ404" i="2"/>
  <c r="BY404" i="2"/>
  <c r="BX404" i="2"/>
  <c r="BW404" i="2"/>
  <c r="CB404" i="2" s="1"/>
  <c r="BV404" i="2"/>
  <c r="BZ390" i="2"/>
  <c r="BY390" i="2"/>
  <c r="BX390" i="2"/>
  <c r="BW390" i="2"/>
  <c r="CB390" i="2" s="1"/>
  <c r="BV390" i="2"/>
  <c r="BZ441" i="2"/>
  <c r="BY441" i="2"/>
  <c r="BX441" i="2"/>
  <c r="BW441" i="2"/>
  <c r="CB441" i="2" s="1"/>
  <c r="BV441" i="2"/>
  <c r="BZ492" i="2"/>
  <c r="BY492" i="2"/>
  <c r="BX492" i="2"/>
  <c r="BW492" i="2"/>
  <c r="CB492" i="2" s="1"/>
  <c r="BV492" i="2"/>
  <c r="BZ475" i="2"/>
  <c r="BY475" i="2"/>
  <c r="BX475" i="2"/>
  <c r="BW475" i="2"/>
  <c r="CB475" i="2" s="1"/>
  <c r="BV475" i="2"/>
  <c r="BZ401" i="2"/>
  <c r="BY401" i="2"/>
  <c r="BX401" i="2"/>
  <c r="BW401" i="2"/>
  <c r="CB401" i="2" s="1"/>
  <c r="BV401" i="2"/>
  <c r="BZ465" i="2"/>
  <c r="BY465" i="2"/>
  <c r="BX465" i="2"/>
  <c r="BW465" i="2"/>
  <c r="CB465" i="2" s="1"/>
  <c r="BV465" i="2"/>
  <c r="BZ478" i="2"/>
  <c r="BY478" i="2"/>
  <c r="BX478" i="2"/>
  <c r="BW478" i="2"/>
  <c r="CB478" i="2" s="1"/>
  <c r="BV478" i="2"/>
  <c r="BZ422" i="2"/>
  <c r="BY422" i="2"/>
  <c r="BX422" i="2"/>
  <c r="BW422" i="2"/>
  <c r="CB422" i="2" s="1"/>
  <c r="BV422" i="2"/>
  <c r="BZ420" i="2"/>
  <c r="BY420" i="2"/>
  <c r="BX420" i="2"/>
  <c r="BW420" i="2"/>
  <c r="CB420" i="2" s="1"/>
  <c r="BV420" i="2"/>
  <c r="BZ403" i="2"/>
  <c r="BY403" i="2"/>
  <c r="BX403" i="2"/>
  <c r="BW403" i="2"/>
  <c r="CB403" i="2" s="1"/>
  <c r="BV403" i="2"/>
  <c r="BZ410" i="2"/>
  <c r="BY410" i="2"/>
  <c r="BX410" i="2"/>
  <c r="BW410" i="2"/>
  <c r="CB410" i="2" s="1"/>
  <c r="BV410" i="2"/>
  <c r="BZ464" i="2"/>
  <c r="BY464" i="2"/>
  <c r="BX464" i="2"/>
  <c r="BW464" i="2"/>
  <c r="CB464" i="2" s="1"/>
  <c r="BV464" i="2"/>
  <c r="BZ413" i="2"/>
  <c r="BY413" i="2"/>
  <c r="BX413" i="2"/>
  <c r="BW413" i="2"/>
  <c r="CB413" i="2" s="1"/>
  <c r="BV413" i="2"/>
  <c r="BZ479" i="2"/>
  <c r="BY479" i="2"/>
  <c r="BX479" i="2"/>
  <c r="BW479" i="2"/>
  <c r="CB479" i="2" s="1"/>
  <c r="BV479" i="2"/>
  <c r="BZ477" i="2"/>
  <c r="BY477" i="2"/>
  <c r="BX477" i="2"/>
  <c r="BW477" i="2"/>
  <c r="CB477" i="2" s="1"/>
  <c r="BV477" i="2"/>
  <c r="BZ484" i="2"/>
  <c r="BY484" i="2"/>
  <c r="BX484" i="2"/>
  <c r="BW484" i="2"/>
  <c r="CB484" i="2" s="1"/>
  <c r="BV484" i="2"/>
  <c r="BZ486" i="2"/>
  <c r="BY486" i="2"/>
  <c r="BX486" i="2"/>
  <c r="BW486" i="2"/>
  <c r="CB486" i="2" s="1"/>
  <c r="BV486" i="2"/>
  <c r="BZ487" i="2"/>
  <c r="BY487" i="2"/>
  <c r="BX487" i="2"/>
  <c r="BW487" i="2"/>
  <c r="CB487" i="2" s="1"/>
  <c r="BV487" i="2"/>
  <c r="BZ406" i="2"/>
  <c r="BY406" i="2"/>
  <c r="BX406" i="2"/>
  <c r="BW406" i="2"/>
  <c r="CB406" i="2" s="1"/>
  <c r="BV406" i="2"/>
  <c r="BZ411" i="2"/>
  <c r="BY411" i="2"/>
  <c r="BX411" i="2"/>
  <c r="BW411" i="2"/>
  <c r="CB411" i="2" s="1"/>
  <c r="BV411" i="2"/>
  <c r="BZ430" i="2"/>
  <c r="BY430" i="2"/>
  <c r="BX430" i="2"/>
  <c r="BW430" i="2"/>
  <c r="CB430" i="2" s="1"/>
  <c r="BV430" i="2"/>
  <c r="BZ456" i="2"/>
  <c r="BY456" i="2"/>
  <c r="BX456" i="2"/>
  <c r="BW456" i="2"/>
  <c r="CB456" i="2" s="1"/>
  <c r="BV456" i="2"/>
  <c r="BZ397" i="2"/>
  <c r="BY397" i="2"/>
  <c r="BX397" i="2"/>
  <c r="BW397" i="2"/>
  <c r="CB397" i="2" s="1"/>
  <c r="BV397" i="2"/>
  <c r="BZ434" i="2"/>
  <c r="BY434" i="2"/>
  <c r="BX434" i="2"/>
  <c r="BW434" i="2"/>
  <c r="CB434" i="2" s="1"/>
  <c r="BV434" i="2"/>
  <c r="BZ454" i="2"/>
  <c r="BY454" i="2"/>
  <c r="BX454" i="2"/>
  <c r="BW454" i="2"/>
  <c r="CB454" i="2" s="1"/>
  <c r="BV454" i="2"/>
  <c r="BZ435" i="2"/>
  <c r="BY435" i="2"/>
  <c r="BX435" i="2"/>
  <c r="BW435" i="2"/>
  <c r="CB435" i="2" s="1"/>
  <c r="BV435" i="2"/>
  <c r="BZ405" i="2"/>
  <c r="BY405" i="2"/>
  <c r="BX405" i="2"/>
  <c r="BW405" i="2"/>
  <c r="CB405" i="2" s="1"/>
  <c r="BV405" i="2"/>
  <c r="BZ446" i="2"/>
  <c r="BY446" i="2"/>
  <c r="BX446" i="2"/>
  <c r="BW446" i="2"/>
  <c r="CB446" i="2" s="1"/>
  <c r="BV446" i="2"/>
  <c r="BZ447" i="2"/>
  <c r="BY447" i="2"/>
  <c r="BX447" i="2"/>
  <c r="BW447" i="2"/>
  <c r="CB447" i="2" s="1"/>
  <c r="BV447" i="2"/>
  <c r="BZ497" i="2"/>
  <c r="BY497" i="2"/>
  <c r="BX497" i="2"/>
  <c r="BW497" i="2"/>
  <c r="CB497" i="2" s="1"/>
  <c r="BV497" i="2"/>
  <c r="BZ416" i="2"/>
  <c r="BY416" i="2"/>
  <c r="BX416" i="2"/>
  <c r="BW416" i="2"/>
  <c r="CB416" i="2" s="1"/>
  <c r="BV416" i="2"/>
  <c r="BZ494" i="2"/>
  <c r="BY494" i="2"/>
  <c r="BX494" i="2"/>
  <c r="BW494" i="2"/>
  <c r="CB494" i="2" s="1"/>
  <c r="BV494" i="2"/>
  <c r="BZ468" i="2"/>
  <c r="BY468" i="2"/>
  <c r="BX468" i="2"/>
  <c r="BW468" i="2"/>
  <c r="CB468" i="2" s="1"/>
  <c r="BV468" i="2"/>
  <c r="BZ421" i="2"/>
  <c r="BY421" i="2"/>
  <c r="BX421" i="2"/>
  <c r="BW421" i="2"/>
  <c r="CB421" i="2" s="1"/>
  <c r="BV421" i="2"/>
  <c r="BZ442" i="2"/>
  <c r="BY442" i="2"/>
  <c r="BX442" i="2"/>
  <c r="BW442" i="2"/>
  <c r="CB442" i="2" s="1"/>
  <c r="BV442" i="2"/>
  <c r="BZ426" i="2"/>
  <c r="BY426" i="2"/>
  <c r="BX426" i="2"/>
  <c r="BW426" i="2"/>
  <c r="CB426" i="2" s="1"/>
  <c r="BV426" i="2"/>
  <c r="BZ485" i="2"/>
  <c r="BY485" i="2"/>
  <c r="BX485" i="2"/>
  <c r="BW485" i="2"/>
  <c r="CB485" i="2" s="1"/>
  <c r="BV485" i="2"/>
  <c r="BZ482" i="2"/>
  <c r="BY482" i="2"/>
  <c r="BX482" i="2"/>
  <c r="BW482" i="2"/>
  <c r="CB482" i="2" s="1"/>
  <c r="BV482" i="2"/>
  <c r="BZ400" i="2"/>
  <c r="BY400" i="2"/>
  <c r="BX400" i="2"/>
  <c r="BW400" i="2"/>
  <c r="CB400" i="2" s="1"/>
  <c r="BV400" i="2"/>
  <c r="BZ387" i="2"/>
  <c r="BY387" i="2"/>
  <c r="BX387" i="2"/>
  <c r="BW387" i="2"/>
  <c r="CB387" i="2" s="1"/>
  <c r="BV387" i="2"/>
  <c r="BZ483" i="2"/>
  <c r="BY483" i="2"/>
  <c r="BX483" i="2"/>
  <c r="BW483" i="2"/>
  <c r="CB483" i="2" s="1"/>
  <c r="BV483" i="2"/>
  <c r="BZ392" i="2"/>
  <c r="BY392" i="2"/>
  <c r="BX392" i="2"/>
  <c r="BW392" i="2"/>
  <c r="CB392" i="2" s="1"/>
  <c r="BV392" i="2"/>
  <c r="BZ493" i="2"/>
  <c r="BY493" i="2"/>
  <c r="BX493" i="2"/>
  <c r="BW493" i="2"/>
  <c r="CB493" i="2" s="1"/>
  <c r="BV493" i="2"/>
  <c r="BZ428" i="2"/>
  <c r="BY428" i="2"/>
  <c r="BX428" i="2"/>
  <c r="BW428" i="2"/>
  <c r="CB428" i="2" s="1"/>
  <c r="BV428" i="2"/>
  <c r="BZ395" i="2"/>
  <c r="BY395" i="2"/>
  <c r="BX395" i="2"/>
  <c r="BW395" i="2"/>
  <c r="CB395" i="2" s="1"/>
  <c r="BV395" i="2"/>
  <c r="BZ408" i="2"/>
  <c r="BY408" i="2"/>
  <c r="BX408" i="2"/>
  <c r="BW408" i="2"/>
  <c r="CB408" i="2" s="1"/>
  <c r="BV408" i="2"/>
  <c r="BZ451" i="2"/>
  <c r="BY451" i="2"/>
  <c r="BX451" i="2"/>
  <c r="BW451" i="2"/>
  <c r="CB451" i="2" s="1"/>
  <c r="BV451" i="2"/>
  <c r="BZ409" i="2"/>
  <c r="BY409" i="2"/>
  <c r="BX409" i="2"/>
  <c r="BW409" i="2"/>
  <c r="CB409" i="2" s="1"/>
  <c r="BV409" i="2"/>
  <c r="BZ425" i="2"/>
  <c r="BY425" i="2"/>
  <c r="BX425" i="2"/>
  <c r="BW425" i="2"/>
  <c r="CB425" i="2" s="1"/>
  <c r="BV425" i="2"/>
  <c r="BZ449" i="2"/>
  <c r="BY449" i="2"/>
  <c r="BX449" i="2"/>
  <c r="BW449" i="2"/>
  <c r="CB449" i="2" s="1"/>
  <c r="BV449" i="2"/>
  <c r="BZ412" i="2"/>
  <c r="BY412" i="2"/>
  <c r="BX412" i="2"/>
  <c r="BW412" i="2"/>
  <c r="CB412" i="2" s="1"/>
  <c r="BV412" i="2"/>
  <c r="BZ471" i="2"/>
  <c r="BY471" i="2"/>
  <c r="BX471" i="2"/>
  <c r="BW471" i="2"/>
  <c r="CB471" i="2" s="1"/>
  <c r="BV471" i="2"/>
  <c r="BZ389" i="2"/>
  <c r="BY389" i="2"/>
  <c r="BX389" i="2"/>
  <c r="BW389" i="2"/>
  <c r="CB389" i="2" s="1"/>
  <c r="BV389" i="2"/>
  <c r="BZ386" i="2"/>
  <c r="BY386" i="2"/>
  <c r="BX386" i="2"/>
  <c r="BW386" i="2"/>
  <c r="CB386" i="2" s="1"/>
  <c r="BV386" i="2"/>
  <c r="CD387" i="2" l="1"/>
  <c r="CD388" i="2" s="1"/>
  <c r="CD389" i="2" s="1"/>
  <c r="CD390" i="2" s="1"/>
  <c r="CD391" i="2" s="1"/>
  <c r="CD392" i="2" s="1"/>
  <c r="CD393" i="2" s="1"/>
  <c r="CD394" i="2" s="1"/>
  <c r="CD395" i="2" s="1"/>
  <c r="CD396" i="2" s="1"/>
  <c r="CD397" i="2" s="1"/>
  <c r="CD398" i="2" s="1"/>
  <c r="CD399" i="2" s="1"/>
  <c r="CD400" i="2" s="1"/>
  <c r="CD401" i="2" s="1"/>
  <c r="CD402" i="2" s="1"/>
  <c r="CD403" i="2" s="1"/>
  <c r="CD404" i="2" s="1"/>
  <c r="CD405" i="2" s="1"/>
  <c r="CD406" i="2" s="1"/>
  <c r="CD407" i="2" s="1"/>
  <c r="CD408" i="2" s="1"/>
  <c r="CD409" i="2" s="1"/>
  <c r="CD410" i="2" s="1"/>
  <c r="CD411" i="2" s="1"/>
  <c r="CD412" i="2" s="1"/>
  <c r="CD413" i="2" s="1"/>
  <c r="CD414" i="2" s="1"/>
  <c r="CD415" i="2" s="1"/>
  <c r="CD416" i="2" s="1"/>
  <c r="CD417" i="2" s="1"/>
  <c r="CD418" i="2" s="1"/>
  <c r="CD419" i="2" s="1"/>
  <c r="CD420" i="2" s="1"/>
  <c r="CD421" i="2" s="1"/>
  <c r="CD422" i="2" s="1"/>
  <c r="CD423" i="2" s="1"/>
  <c r="CD424" i="2" s="1"/>
  <c r="CD425" i="2" s="1"/>
  <c r="CD426" i="2" s="1"/>
  <c r="CD427" i="2" s="1"/>
  <c r="CD428" i="2" s="1"/>
  <c r="CD429" i="2" s="1"/>
  <c r="CD430" i="2" s="1"/>
  <c r="CD431" i="2" s="1"/>
  <c r="CD432" i="2" s="1"/>
  <c r="CD433" i="2" s="1"/>
  <c r="CD434" i="2" s="1"/>
  <c r="CD435" i="2" s="1"/>
  <c r="CD436" i="2" s="1"/>
  <c r="CD437" i="2" s="1"/>
  <c r="CD438" i="2" s="1"/>
  <c r="CD439" i="2" s="1"/>
  <c r="CD440" i="2" s="1"/>
  <c r="CD441" i="2" s="1"/>
  <c r="CD442" i="2" s="1"/>
  <c r="CD443" i="2" s="1"/>
  <c r="CD444" i="2" s="1"/>
  <c r="CD445" i="2" s="1"/>
  <c r="CD446" i="2" s="1"/>
  <c r="CD447" i="2" s="1"/>
  <c r="CD448" i="2" s="1"/>
  <c r="CD449" i="2" s="1"/>
  <c r="CD450" i="2" s="1"/>
  <c r="CD451" i="2" s="1"/>
  <c r="CD452" i="2" s="1"/>
  <c r="CD453" i="2" s="1"/>
  <c r="CD454" i="2" s="1"/>
  <c r="CD455" i="2" s="1"/>
  <c r="CD456" i="2" s="1"/>
  <c r="CD457" i="2" s="1"/>
  <c r="CD458" i="2" s="1"/>
  <c r="CD459" i="2" s="1"/>
  <c r="CD460" i="2" s="1"/>
  <c r="CD461" i="2" s="1"/>
  <c r="CD462" i="2" s="1"/>
  <c r="CD463" i="2" s="1"/>
  <c r="CD464" i="2" s="1"/>
  <c r="CD465" i="2" s="1"/>
  <c r="CD466" i="2" s="1"/>
  <c r="CD467" i="2" s="1"/>
  <c r="CD468" i="2" s="1"/>
  <c r="CD469" i="2" s="1"/>
  <c r="CD470" i="2" s="1"/>
  <c r="CD471" i="2" s="1"/>
  <c r="CD472" i="2" s="1"/>
  <c r="CD473" i="2" s="1"/>
  <c r="CD474" i="2" s="1"/>
  <c r="CD475" i="2" s="1"/>
  <c r="CD476" i="2" s="1"/>
  <c r="CD477" i="2" s="1"/>
  <c r="CD478" i="2" s="1"/>
  <c r="CD479" i="2" s="1"/>
  <c r="CD480" i="2" s="1"/>
  <c r="CD481" i="2" s="1"/>
  <c r="CD482" i="2" s="1"/>
  <c r="CD483" i="2" s="1"/>
  <c r="CD484" i="2" s="1"/>
  <c r="CD485" i="2" s="1"/>
  <c r="CD486" i="2" s="1"/>
  <c r="CD487" i="2" s="1"/>
  <c r="CD488" i="2" s="1"/>
  <c r="CD489" i="2" s="1"/>
  <c r="CD490" i="2" s="1"/>
  <c r="CD491" i="2" s="1"/>
  <c r="CD492" i="2" s="1"/>
  <c r="CD493" i="2" s="1"/>
  <c r="CD494" i="2" s="1"/>
  <c r="CD495" i="2" s="1"/>
  <c r="CD496" i="2" s="1"/>
  <c r="CD497" i="2" s="1"/>
  <c r="CD498" i="2" s="1"/>
  <c r="CD246" i="2"/>
  <c r="CD247" i="2" s="1"/>
  <c r="CD248" i="2" s="1"/>
  <c r="CD249" i="2" s="1"/>
  <c r="CD250" i="2" s="1"/>
  <c r="CD251" i="2" s="1"/>
  <c r="CD252" i="2" s="1"/>
  <c r="CD253" i="2" s="1"/>
  <c r="CD254" i="2" s="1"/>
  <c r="CD255" i="2" s="1"/>
  <c r="CD256" i="2" s="1"/>
  <c r="CD257" i="2" s="1"/>
  <c r="CD258" i="2" s="1"/>
  <c r="CD259" i="2" s="1"/>
  <c r="CD260" i="2" s="1"/>
  <c r="CD261" i="2" s="1"/>
  <c r="CD262" i="2" s="1"/>
  <c r="CD263" i="2" s="1"/>
  <c r="CD264" i="2" s="1"/>
  <c r="CD265" i="2" s="1"/>
  <c r="CD266" i="2" s="1"/>
  <c r="CD267" i="2" s="1"/>
  <c r="CD268" i="2" s="1"/>
  <c r="CD269" i="2" s="1"/>
  <c r="CD270" i="2" s="1"/>
  <c r="CD271" i="2" s="1"/>
  <c r="CD272" i="2" s="1"/>
  <c r="CD273" i="2" s="1"/>
  <c r="CD274" i="2" s="1"/>
  <c r="CD275" i="2" s="1"/>
  <c r="CD276" i="2" s="1"/>
  <c r="CD277" i="2" s="1"/>
  <c r="CD278" i="2" s="1"/>
  <c r="CD279" i="2" s="1"/>
  <c r="CD280" i="2" s="1"/>
  <c r="CD281" i="2" s="1"/>
  <c r="CD282" i="2" s="1"/>
  <c r="CD283" i="2" s="1"/>
  <c r="CD284" i="2" s="1"/>
  <c r="CD285" i="2" s="1"/>
  <c r="CD286" i="2" s="1"/>
  <c r="CD287" i="2" s="1"/>
  <c r="CD288" i="2" s="1"/>
  <c r="CD289" i="2" s="1"/>
  <c r="CD290" i="2" s="1"/>
  <c r="CD291" i="2" s="1"/>
  <c r="CD292" i="2" s="1"/>
  <c r="CD293" i="2" s="1"/>
  <c r="CD294" i="2" s="1"/>
  <c r="CD295" i="2" s="1"/>
  <c r="CD296" i="2" s="1"/>
  <c r="CD297" i="2" s="1"/>
  <c r="CD298" i="2" s="1"/>
  <c r="CD299" i="2" s="1"/>
  <c r="CD300" i="2" s="1"/>
  <c r="CD301" i="2" s="1"/>
  <c r="CD302" i="2" s="1"/>
  <c r="CD303" i="2" s="1"/>
  <c r="CD304" i="2" s="1"/>
  <c r="CD305" i="2" s="1"/>
  <c r="CD306" i="2" s="1"/>
  <c r="CD307" i="2" s="1"/>
  <c r="CD308" i="2" s="1"/>
  <c r="CD309" i="2" s="1"/>
  <c r="CD310" i="2" s="1"/>
  <c r="CD311" i="2" s="1"/>
  <c r="CD312" i="2" s="1"/>
  <c r="CD313" i="2" s="1"/>
  <c r="CD314" i="2" s="1"/>
  <c r="CD315" i="2" s="1"/>
  <c r="CD316" i="2" s="1"/>
  <c r="CD317" i="2" s="1"/>
  <c r="CD318" i="2" s="1"/>
  <c r="CD319" i="2" s="1"/>
  <c r="CD320" i="2" s="1"/>
  <c r="CD321" i="2" s="1"/>
  <c r="CD322" i="2" s="1"/>
  <c r="CD323" i="2" s="1"/>
  <c r="CD324" i="2" s="1"/>
  <c r="CD325" i="2" s="1"/>
  <c r="CD326" i="2" s="1"/>
  <c r="CD327" i="2" s="1"/>
  <c r="CD328" i="2" s="1"/>
  <c r="CD329" i="2" s="1"/>
  <c r="CD330" i="2" s="1"/>
  <c r="CD331" i="2" s="1"/>
  <c r="CD332" i="2" s="1"/>
  <c r="CD333" i="2" s="1"/>
  <c r="CD334" i="2" s="1"/>
  <c r="CD335" i="2" s="1"/>
  <c r="CD336" i="2" s="1"/>
  <c r="CD337" i="2" s="1"/>
  <c r="CD338" i="2" s="1"/>
  <c r="CD339" i="2" s="1"/>
  <c r="CD340" i="2" s="1"/>
  <c r="CD341" i="2" s="1"/>
  <c r="CD342" i="2" s="1"/>
  <c r="CD343" i="2" s="1"/>
  <c r="CD344" i="2" s="1"/>
  <c r="CD345" i="2" s="1"/>
  <c r="CD346" i="2" s="1"/>
  <c r="CD347" i="2" s="1"/>
  <c r="CD348" i="2" s="1"/>
  <c r="CD349" i="2" s="1"/>
  <c r="CD350" i="2" s="1"/>
  <c r="CD351" i="2" s="1"/>
  <c r="CD352" i="2" s="1"/>
  <c r="CD353" i="2" s="1"/>
  <c r="CD354" i="2" s="1"/>
  <c r="CD355" i="2" s="1"/>
  <c r="CD356" i="2" s="1"/>
  <c r="CD357" i="2" s="1"/>
  <c r="CD358" i="2" s="1"/>
  <c r="CD359" i="2" s="1"/>
  <c r="CD360" i="2" s="1"/>
  <c r="CD361" i="2" s="1"/>
  <c r="CD362" i="2" s="1"/>
  <c r="CD363" i="2" s="1"/>
  <c r="CD364" i="2" s="1"/>
  <c r="CD365" i="2" s="1"/>
  <c r="CD366" i="2" s="1"/>
  <c r="CD386" i="2"/>
  <c r="CD369" i="2"/>
  <c r="CD370" i="2" s="1"/>
  <c r="CD371" i="2" s="1"/>
  <c r="CD372" i="2" s="1"/>
  <c r="CD373" i="2" s="1"/>
  <c r="CD374" i="2" s="1"/>
  <c r="CD375" i="2" s="1"/>
  <c r="CD376" i="2" s="1"/>
  <c r="CD377" i="2" s="1"/>
  <c r="CD378" i="2" s="1"/>
  <c r="CD379" i="2" s="1"/>
  <c r="CD380" i="2" s="1"/>
  <c r="CD381" i="2" s="1"/>
  <c r="CD382" i="2" s="1"/>
  <c r="CD383" i="2" s="1"/>
  <c r="CD384" i="2" s="1"/>
  <c r="CD142" i="2"/>
  <c r="CD143" i="2"/>
  <c r="CD144" i="2" s="1"/>
  <c r="CD145" i="2" s="1"/>
  <c r="CD146" i="2" s="1"/>
  <c r="CD147" i="2" s="1"/>
  <c r="CD148" i="2" s="1"/>
  <c r="CD149" i="2" s="1"/>
  <c r="CD150" i="2" s="1"/>
  <c r="CD151" i="2" s="1"/>
  <c r="CD152" i="2" s="1"/>
  <c r="CD153" i="2" s="1"/>
  <c r="CD154" i="2" s="1"/>
  <c r="CD155" i="2" s="1"/>
  <c r="CD156" i="2" s="1"/>
  <c r="CD157" i="2" s="1"/>
  <c r="CD158" i="2" s="1"/>
  <c r="CD159" i="2" s="1"/>
  <c r="CD160" i="2" s="1"/>
  <c r="CD161" i="2" s="1"/>
  <c r="CD162" i="2" s="1"/>
  <c r="CD163" i="2" s="1"/>
  <c r="CD164" i="2" s="1"/>
  <c r="CD165" i="2" s="1"/>
  <c r="CD166" i="2" s="1"/>
  <c r="CD167" i="2" s="1"/>
  <c r="CD168" i="2" s="1"/>
  <c r="CD169" i="2" s="1"/>
  <c r="CD170" i="2" s="1"/>
  <c r="CD171" i="2" s="1"/>
  <c r="CD172" i="2" s="1"/>
  <c r="CD173" i="2" s="1"/>
  <c r="CD174" i="2" s="1"/>
  <c r="CD175" i="2" s="1"/>
  <c r="CD176" i="2" s="1"/>
  <c r="CD177" i="2" s="1"/>
  <c r="CD178" i="2" s="1"/>
  <c r="CD179" i="2" s="1"/>
  <c r="CD180" i="2" s="1"/>
  <c r="CD181" i="2" s="1"/>
  <c r="CD182" i="2" s="1"/>
  <c r="CD183" i="2" s="1"/>
  <c r="CD184" i="2" s="1"/>
  <c r="CD185" i="2" s="1"/>
  <c r="CD186" i="2" s="1"/>
  <c r="CD187" i="2" s="1"/>
  <c r="CD188" i="2" s="1"/>
  <c r="CD189" i="2" s="1"/>
  <c r="CD190" i="2" s="1"/>
  <c r="CD191" i="2" s="1"/>
  <c r="CD192" i="2" s="1"/>
  <c r="CD193" i="2" s="1"/>
  <c r="CD194" i="2" s="1"/>
  <c r="CD195" i="2" s="1"/>
  <c r="CD196" i="2" s="1"/>
  <c r="CD197" i="2" s="1"/>
  <c r="CD198" i="2" s="1"/>
  <c r="CD199" i="2" s="1"/>
  <c r="CD200" i="2" s="1"/>
  <c r="CD201" i="2" s="1"/>
  <c r="CD202" i="2" s="1"/>
  <c r="CD203" i="2" s="1"/>
  <c r="CD204" i="2" s="1"/>
  <c r="CD205" i="2" s="1"/>
  <c r="CD206" i="2" s="1"/>
  <c r="CD207" i="2" s="1"/>
  <c r="CD208" i="2" s="1"/>
  <c r="CD209" i="2" s="1"/>
  <c r="CD210" i="2" s="1"/>
  <c r="CD211" i="2" s="1"/>
  <c r="CD212" i="2" s="1"/>
  <c r="CD213" i="2" s="1"/>
  <c r="CD214" i="2" s="1"/>
  <c r="CD215" i="2" s="1"/>
  <c r="CD216" i="2" s="1"/>
  <c r="CD217" i="2" s="1"/>
  <c r="CD218" i="2" s="1"/>
  <c r="CD219" i="2" s="1"/>
  <c r="CD220" i="2" s="1"/>
  <c r="CD221" i="2" s="1"/>
  <c r="CD222" i="2" s="1"/>
  <c r="CD223" i="2" s="1"/>
  <c r="CD224" i="2" s="1"/>
  <c r="CD225" i="2" s="1"/>
  <c r="CD226" i="2" s="1"/>
  <c r="CD227" i="2" s="1"/>
  <c r="CD228" i="2" s="1"/>
  <c r="CD229" i="2" s="1"/>
  <c r="CD230" i="2" s="1"/>
  <c r="CD231" i="2" s="1"/>
  <c r="CD232" i="2" s="1"/>
  <c r="CD233" i="2" s="1"/>
  <c r="CD234" i="2" s="1"/>
  <c r="CD235" i="2" s="1"/>
  <c r="CD236" i="2" s="1"/>
  <c r="CD237" i="2" s="1"/>
  <c r="CD238" i="2" s="1"/>
  <c r="CD239" i="2" s="1"/>
  <c r="CD240" i="2" s="1"/>
  <c r="CD241" i="2" s="1"/>
  <c r="CD242" i="2" s="1"/>
  <c r="CD243" i="2" s="1"/>
  <c r="CD244" i="2" s="1"/>
  <c r="CE47" i="7"/>
  <c r="CE18" i="7"/>
  <c r="CE34" i="7" s="1"/>
  <c r="CE9" i="7"/>
  <c r="CE115" i="7"/>
  <c r="CE85" i="7"/>
  <c r="CE90" i="7"/>
  <c r="CE77" i="7" s="1"/>
  <c r="CE21" i="7" s="1"/>
  <c r="CE113" i="7"/>
  <c r="CE86" i="7"/>
  <c r="CE57" i="7"/>
  <c r="BZ69" i="2" l="1"/>
  <c r="BZ55" i="2"/>
  <c r="BZ38" i="2"/>
  <c r="BZ23" i="2"/>
  <c r="BZ29" i="2"/>
  <c r="BZ3" i="2"/>
  <c r="BZ54" i="2"/>
  <c r="BZ61" i="2"/>
  <c r="BZ25" i="2"/>
  <c r="BZ53" i="2"/>
  <c r="BZ44" i="2"/>
  <c r="BZ40" i="2"/>
  <c r="BZ41" i="2"/>
  <c r="BZ47" i="2"/>
  <c r="BZ62" i="2"/>
  <c r="BZ57" i="2"/>
  <c r="BZ51" i="2"/>
  <c r="BZ58" i="2"/>
  <c r="BZ66" i="2"/>
  <c r="BZ49" i="2"/>
  <c r="BZ26" i="2"/>
  <c r="BZ34" i="2"/>
  <c r="BZ21" i="2"/>
  <c r="BZ43" i="2"/>
  <c r="BZ35" i="2"/>
  <c r="BZ33" i="2"/>
  <c r="BZ36" i="2"/>
  <c r="BZ18" i="2"/>
  <c r="BZ13" i="2"/>
  <c r="BZ7" i="2"/>
  <c r="BZ56" i="2"/>
  <c r="BZ27" i="2"/>
  <c r="BZ32" i="2"/>
  <c r="BZ22" i="2"/>
  <c r="BZ28" i="2"/>
  <c r="BZ30" i="2"/>
  <c r="BZ20" i="2"/>
  <c r="BY69" i="2"/>
  <c r="BY55" i="2"/>
  <c r="BY38" i="2"/>
  <c r="BY23" i="2"/>
  <c r="BY29" i="2"/>
  <c r="BY3" i="2"/>
  <c r="BY54" i="2"/>
  <c r="BY61" i="2"/>
  <c r="BY25" i="2"/>
  <c r="BY53" i="2"/>
  <c r="BY44" i="2"/>
  <c r="BY40" i="2"/>
  <c r="BY41" i="2"/>
  <c r="BY47" i="2"/>
  <c r="BY62" i="2"/>
  <c r="BY57" i="2"/>
  <c r="BY51" i="2"/>
  <c r="BY58" i="2"/>
  <c r="BY66" i="2"/>
  <c r="BY49" i="2"/>
  <c r="BY26" i="2"/>
  <c r="BY34" i="2"/>
  <c r="BY21" i="2"/>
  <c r="BY43" i="2"/>
  <c r="BY35" i="2"/>
  <c r="BY33" i="2"/>
  <c r="BY36" i="2"/>
  <c r="BY18" i="2"/>
  <c r="BY13" i="2"/>
  <c r="BY7" i="2"/>
  <c r="BY56" i="2"/>
  <c r="BY27" i="2"/>
  <c r="BY32" i="2"/>
  <c r="BY22" i="2"/>
  <c r="BY28" i="2"/>
  <c r="BY30" i="2"/>
  <c r="BY20" i="2"/>
  <c r="BX20" i="2"/>
  <c r="BW20" i="2"/>
  <c r="CB20" i="2" s="1"/>
  <c r="BV20" i="2"/>
  <c r="BX30" i="2"/>
  <c r="BW30" i="2"/>
  <c r="CB30" i="2" s="1"/>
  <c r="BV30" i="2"/>
  <c r="BX28" i="2"/>
  <c r="BW28" i="2"/>
  <c r="CB28" i="2" s="1"/>
  <c r="BV28" i="2"/>
  <c r="BX22" i="2"/>
  <c r="BW22" i="2"/>
  <c r="CB22" i="2" s="1"/>
  <c r="BV22" i="2"/>
  <c r="BX32" i="2"/>
  <c r="BW32" i="2"/>
  <c r="CB32" i="2" s="1"/>
  <c r="BV32" i="2"/>
  <c r="BX27" i="2"/>
  <c r="BW27" i="2"/>
  <c r="CB27" i="2" s="1"/>
  <c r="BV27" i="2"/>
  <c r="BX56" i="2"/>
  <c r="BW56" i="2"/>
  <c r="CB56" i="2" s="1"/>
  <c r="BV56" i="2"/>
  <c r="BX7" i="2"/>
  <c r="BW7" i="2"/>
  <c r="CB7" i="2" s="1"/>
  <c r="BV7" i="2"/>
  <c r="BX13" i="2"/>
  <c r="BW13" i="2"/>
  <c r="CB13" i="2" s="1"/>
  <c r="BV13" i="2"/>
  <c r="BX18" i="2"/>
  <c r="BW18" i="2"/>
  <c r="CB18" i="2" s="1"/>
  <c r="BV18" i="2"/>
  <c r="BX36" i="2"/>
  <c r="BW36" i="2"/>
  <c r="CB36" i="2" s="1"/>
  <c r="BV36" i="2"/>
  <c r="BX33" i="2"/>
  <c r="BW33" i="2"/>
  <c r="CB33" i="2" s="1"/>
  <c r="BV33" i="2"/>
  <c r="BX35" i="2"/>
  <c r="BW35" i="2"/>
  <c r="CB35" i="2" s="1"/>
  <c r="BV35" i="2"/>
  <c r="BX43" i="2"/>
  <c r="BW43" i="2"/>
  <c r="CB43" i="2" s="1"/>
  <c r="BV43" i="2"/>
  <c r="BX21" i="2"/>
  <c r="BW21" i="2"/>
  <c r="CB21" i="2" s="1"/>
  <c r="BV21" i="2"/>
  <c r="BX34" i="2"/>
  <c r="BW34" i="2"/>
  <c r="CB34" i="2" s="1"/>
  <c r="BV34" i="2"/>
  <c r="BX26" i="2"/>
  <c r="BW26" i="2"/>
  <c r="CB26" i="2" s="1"/>
  <c r="BV26" i="2"/>
  <c r="BX49" i="2"/>
  <c r="BW49" i="2"/>
  <c r="CB49" i="2" s="1"/>
  <c r="BV49" i="2"/>
  <c r="BX66" i="2"/>
  <c r="BW66" i="2"/>
  <c r="CB66" i="2" s="1"/>
  <c r="BV66" i="2"/>
  <c r="BX58" i="2"/>
  <c r="BW58" i="2"/>
  <c r="CB58" i="2" s="1"/>
  <c r="BV58" i="2"/>
  <c r="BX51" i="2"/>
  <c r="BW51" i="2"/>
  <c r="CB51" i="2" s="1"/>
  <c r="BV51" i="2"/>
  <c r="BX57" i="2"/>
  <c r="BW57" i="2"/>
  <c r="CB57" i="2" s="1"/>
  <c r="BV57" i="2"/>
  <c r="BX62" i="2"/>
  <c r="BW62" i="2"/>
  <c r="CB62" i="2" s="1"/>
  <c r="BV62" i="2"/>
  <c r="BX47" i="2"/>
  <c r="BW47" i="2"/>
  <c r="CB47" i="2" s="1"/>
  <c r="BV47" i="2"/>
  <c r="BX41" i="2"/>
  <c r="BW41" i="2"/>
  <c r="CB41" i="2" s="1"/>
  <c r="BV41" i="2"/>
  <c r="BX40" i="2"/>
  <c r="BW40" i="2"/>
  <c r="CB40" i="2" s="1"/>
  <c r="BV40" i="2"/>
  <c r="BX44" i="2"/>
  <c r="BW44" i="2"/>
  <c r="CB44" i="2" s="1"/>
  <c r="CD44" i="2" s="1"/>
  <c r="CD45" i="2" s="1"/>
  <c r="CD46" i="2" s="1"/>
  <c r="BV44" i="2"/>
  <c r="BX53" i="2"/>
  <c r="BW53" i="2"/>
  <c r="CB53" i="2" s="1"/>
  <c r="BV53" i="2"/>
  <c r="BX25" i="2"/>
  <c r="BW25" i="2"/>
  <c r="CB25" i="2" s="1"/>
  <c r="BV25" i="2"/>
  <c r="BX61" i="2"/>
  <c r="BW61" i="2"/>
  <c r="CB61" i="2" s="1"/>
  <c r="BV61" i="2"/>
  <c r="BX54" i="2"/>
  <c r="BW54" i="2"/>
  <c r="CB54" i="2" s="1"/>
  <c r="BV54" i="2"/>
  <c r="BX3" i="2"/>
  <c r="BW3" i="2"/>
  <c r="CB3" i="2" s="1"/>
  <c r="CD3" i="2" s="1"/>
  <c r="CD4" i="2" s="1"/>
  <c r="CD5" i="2" s="1"/>
  <c r="CD6" i="2" s="1"/>
  <c r="CD7" i="2" s="1"/>
  <c r="CD8" i="2" s="1"/>
  <c r="CD9" i="2" s="1"/>
  <c r="CD10" i="2" s="1"/>
  <c r="CD11" i="2" s="1"/>
  <c r="CD12" i="2" s="1"/>
  <c r="CD13" i="2" s="1"/>
  <c r="CD14" i="2" s="1"/>
  <c r="CD15" i="2" s="1"/>
  <c r="CD16" i="2" s="1"/>
  <c r="CD17" i="2" s="1"/>
  <c r="BV3" i="2"/>
  <c r="BX29" i="2"/>
  <c r="BW29" i="2"/>
  <c r="CB29" i="2" s="1"/>
  <c r="BV29" i="2"/>
  <c r="BX23" i="2"/>
  <c r="BW23" i="2"/>
  <c r="CB23" i="2" s="1"/>
  <c r="BV23" i="2"/>
  <c r="BX38" i="2"/>
  <c r="BW38" i="2"/>
  <c r="CB38" i="2" s="1"/>
  <c r="BV38" i="2"/>
  <c r="BX55" i="2"/>
  <c r="BW55" i="2"/>
  <c r="CB55" i="2" s="1"/>
  <c r="BV55" i="2"/>
  <c r="BX69" i="2"/>
  <c r="BW69" i="2"/>
  <c r="CB69" i="2" s="1"/>
  <c r="BV69" i="2"/>
  <c r="CD47" i="2" l="1"/>
  <c r="CD48" i="2" s="1"/>
  <c r="CD49" i="2" s="1"/>
  <c r="CD50" i="2" s="1"/>
  <c r="CD51" i="2" s="1"/>
  <c r="CD52" i="2" s="1"/>
  <c r="CD53" i="2" s="1"/>
  <c r="CD54" i="2" s="1"/>
  <c r="CD55" i="2" s="1"/>
  <c r="CD56" i="2" s="1"/>
  <c r="CD57" i="2" s="1"/>
  <c r="CD58" i="2" s="1"/>
  <c r="CD59" i="2" s="1"/>
  <c r="CD60" i="2" s="1"/>
  <c r="CD61" i="2" s="1"/>
  <c r="CD62" i="2" s="1"/>
  <c r="CD63" i="2" s="1"/>
  <c r="CD64" i="2" s="1"/>
  <c r="CD65" i="2" s="1"/>
  <c r="CD66" i="2" s="1"/>
  <c r="CD67" i="2" s="1"/>
  <c r="CD68" i="2" s="1"/>
  <c r="CD18" i="2"/>
  <c r="CD19" i="2" s="1"/>
  <c r="CD20" i="2" s="1"/>
  <c r="CD21" i="2" s="1"/>
  <c r="CD69" i="2"/>
  <c r="CD70" i="2"/>
  <c r="CD71" i="2" s="1"/>
  <c r="CD72" i="2" s="1"/>
  <c r="CD73" i="2" s="1"/>
  <c r="CD74" i="2" s="1"/>
  <c r="CD75" i="2" s="1"/>
  <c r="CD76" i="2" s="1"/>
  <c r="CD77" i="2" s="1"/>
  <c r="CD78" i="2" s="1"/>
  <c r="CD79" i="2" s="1"/>
  <c r="CD80" i="2" s="1"/>
  <c r="CD81" i="2" s="1"/>
  <c r="CD82" i="2" s="1"/>
  <c r="CD83" i="2" s="1"/>
  <c r="CD84" i="2" s="1"/>
  <c r="CD85" i="2" s="1"/>
  <c r="CD86" i="2" s="1"/>
  <c r="CD87" i="2" s="1"/>
  <c r="CD88" i="2" s="1"/>
  <c r="CD89" i="2" s="1"/>
  <c r="CD90" i="2" s="1"/>
  <c r="CD91" i="2" s="1"/>
  <c r="CD92" i="2" s="1"/>
  <c r="CD93" i="2" s="1"/>
  <c r="CD94" i="2" s="1"/>
  <c r="CD95" i="2" s="1"/>
  <c r="CD96" i="2" s="1"/>
  <c r="CD97" i="2" s="1"/>
  <c r="CD98" i="2" s="1"/>
  <c r="CD99" i="2" s="1"/>
  <c r="CD100" i="2" s="1"/>
  <c r="CD101" i="2" s="1"/>
  <c r="CD102" i="2" s="1"/>
  <c r="CD103" i="2" s="1"/>
  <c r="CD104" i="2" s="1"/>
  <c r="CD105" i="2" s="1"/>
  <c r="CD106" i="2" s="1"/>
  <c r="CD107" i="2" s="1"/>
  <c r="CD108" i="2" s="1"/>
  <c r="CD109" i="2" s="1"/>
  <c r="CD110" i="2" s="1"/>
  <c r="CD111" i="2" s="1"/>
  <c r="CD112" i="2" s="1"/>
  <c r="CD113" i="2" s="1"/>
  <c r="CD114" i="2" s="1"/>
  <c r="CD115" i="2" s="1"/>
  <c r="CD116" i="2" s="1"/>
  <c r="CD117" i="2" s="1"/>
  <c r="CD118" i="2" s="1"/>
  <c r="CD119" i="2" s="1"/>
  <c r="CD120" i="2" s="1"/>
  <c r="CD121" i="2" s="1"/>
  <c r="CD122" i="2" s="1"/>
  <c r="CD123" i="2" s="1"/>
  <c r="CD124" i="2" s="1"/>
  <c r="CD125" i="2" s="1"/>
  <c r="CD126" i="2" s="1"/>
  <c r="CD127" i="2" s="1"/>
  <c r="CD128" i="2" s="1"/>
  <c r="CD129" i="2" s="1"/>
  <c r="CD130" i="2" s="1"/>
  <c r="CD131" i="2" s="1"/>
  <c r="CD132" i="2" s="1"/>
  <c r="CD133" i="2" s="1"/>
  <c r="CD134" i="2" s="1"/>
  <c r="CD135" i="2" s="1"/>
  <c r="CD136" i="2" s="1"/>
  <c r="CD137" i="2" s="1"/>
  <c r="CD138" i="2" s="1"/>
  <c r="CD139" i="2" s="1"/>
  <c r="CD140" i="2" s="1"/>
  <c r="CD141" i="2" s="1"/>
  <c r="CD22" i="2"/>
  <c r="CD23" i="2" s="1"/>
  <c r="CD24" i="2" s="1"/>
  <c r="CD25" i="2" s="1"/>
  <c r="CD26" i="2" s="1"/>
  <c r="CD27" i="2" s="1"/>
  <c r="CD28" i="2" s="1"/>
  <c r="CD29" i="2" s="1"/>
  <c r="CD30" i="2" s="1"/>
  <c r="CD31" i="2" s="1"/>
  <c r="CD32" i="2" s="1"/>
  <c r="CD33" i="2" s="1"/>
  <c r="CD34" i="2" s="1"/>
  <c r="CD35" i="2" s="1"/>
  <c r="CD36" i="2" s="1"/>
  <c r="CD37" i="2" s="1"/>
  <c r="CD38" i="2" s="1"/>
  <c r="CD39" i="2" s="1"/>
  <c r="CD40" i="2" s="1"/>
  <c r="CD41" i="2" s="1"/>
  <c r="CD42" i="2" s="1"/>
  <c r="CD43" i="2" s="1"/>
  <c r="CE46" i="7"/>
  <c r="CE76" i="7"/>
  <c r="CE52" i="7"/>
  <c r="CE23" i="7"/>
  <c r="CE68" i="7" s="1"/>
  <c r="CE48" i="7"/>
  <c r="CE37" i="7"/>
  <c r="CE38" i="7" s="1"/>
  <c r="CE25" i="7"/>
  <c r="CE11" i="7"/>
  <c r="CE82" i="7"/>
  <c r="CE42" i="7"/>
  <c r="CE43" i="7" s="1"/>
  <c r="CE44" i="7" s="1"/>
  <c r="CE61" i="7"/>
  <c r="CE98" i="7"/>
  <c r="CE51" i="7"/>
  <c r="CE107" i="7"/>
  <c r="CE108" i="7" s="1"/>
  <c r="CE109" i="7" s="1"/>
  <c r="CE110" i="7" s="1"/>
  <c r="CE111" i="7" s="1"/>
  <c r="CE66" i="7"/>
  <c r="CE105" i="7"/>
  <c r="CE12" i="7"/>
  <c r="CE13" i="7" s="1"/>
  <c r="CE2" i="7"/>
  <c r="CE39" i="7"/>
  <c r="CE40" i="7" s="1"/>
  <c r="CE35" i="7"/>
  <c r="CE59" i="7"/>
  <c r="CE45" i="7"/>
  <c r="CE8" i="7"/>
  <c r="CE78" i="7"/>
  <c r="CE31" i="7"/>
  <c r="CE29" i="7"/>
  <c r="CE41" i="7"/>
  <c r="CE83" i="7"/>
  <c r="CE67" i="7"/>
  <c r="CE74" i="7"/>
  <c r="CE75" i="7" s="1"/>
  <c r="CE70" i="7"/>
  <c r="CE71" i="7" s="1"/>
  <c r="CE72" i="7" s="1"/>
  <c r="CE14" i="7" s="1"/>
  <c r="CE19" i="7"/>
  <c r="CE20" i="7" s="1"/>
  <c r="CE28" i="7"/>
  <c r="CE80" i="7"/>
  <c r="CE89" i="7"/>
  <c r="CE15" i="7" s="1"/>
  <c r="CE16" i="7" s="1"/>
  <c r="CE79" i="7" s="1"/>
  <c r="CE36" i="7" s="1"/>
  <c r="CE91" i="7"/>
  <c r="CE92" i="7" s="1"/>
  <c r="CE93" i="7" s="1"/>
  <c r="CE94" i="7" s="1"/>
  <c r="CE73" i="7"/>
  <c r="CE64" i="7"/>
  <c r="CE65" i="7" s="1"/>
  <c r="CE69" i="7"/>
  <c r="CE116" i="7"/>
  <c r="CE114" i="7"/>
  <c r="CE62" i="7"/>
  <c r="CE24" i="7"/>
  <c r="CE99" i="7" s="1"/>
  <c r="CE17" i="7"/>
  <c r="CE32" i="7"/>
  <c r="CE33" i="7" s="1"/>
  <c r="CE30" i="7"/>
  <c r="CE22" i="7"/>
  <c r="CE49" i="7"/>
  <c r="CE10" i="7"/>
  <c r="CE58" i="7"/>
  <c r="CE26" i="7"/>
  <c r="CE53" i="7"/>
  <c r="CE54" i="7" s="1"/>
  <c r="CE55" i="7" s="1"/>
  <c r="CE112" i="7"/>
  <c r="CE87" i="7"/>
  <c r="CE88" i="7" s="1"/>
  <c r="CE106" i="7"/>
  <c r="CE60" i="7"/>
  <c r="CE95" i="7"/>
  <c r="CE7" i="7"/>
  <c r="CE84" i="7"/>
  <c r="CE100" i="7"/>
  <c r="CE101" i="7" s="1"/>
  <c r="CE102" i="7" s="1"/>
  <c r="CE103" i="7" s="1"/>
  <c r="CE104" i="7" s="1"/>
  <c r="CE81" i="7"/>
  <c r="CE63" i="7" l="1"/>
  <c r="CE56" i="7" s="1"/>
  <c r="CE50" i="7"/>
  <c r="CE96" i="7" l="1"/>
  <c r="CE97" i="7" s="1"/>
  <c r="CE3" i="7"/>
  <c r="CE4" i="7" s="1"/>
  <c r="CE5" i="7" s="1"/>
  <c r="CE6" i="7" s="1"/>
</calcChain>
</file>

<file path=xl/sharedStrings.xml><?xml version="1.0" encoding="utf-8"?>
<sst xmlns="http://schemas.openxmlformats.org/spreadsheetml/2006/main" count="18682" uniqueCount="7273">
  <si>
    <t>Publication Stage</t>
  </si>
  <si>
    <t>published</t>
  </si>
  <si>
    <t>ArtsWA | Washington State Arts Commission, Art in Public Places program</t>
  </si>
  <si>
    <t>Open Data Commons Attribution License</t>
  </si>
  <si>
    <t>Alysa Kipersztok</t>
  </si>
  <si>
    <t>Brodie Cox, WDFW</t>
  </si>
  <si>
    <t>Annual</t>
  </si>
  <si>
    <t>Public Domain</t>
  </si>
  <si>
    <t>Amelia Min-Venditti</t>
  </si>
  <si>
    <t>CenturyLink</t>
  </si>
  <si>
    <t>Annual (Spring)</t>
  </si>
  <si>
    <t>Public Domain U.S. Government</t>
  </si>
  <si>
    <t>AMErnst</t>
  </si>
  <si>
    <t>City of Colfax</t>
  </si>
  <si>
    <t>annually</t>
  </si>
  <si>
    <t>dataset</t>
  </si>
  <si>
    <t>See Terms of Use</t>
  </si>
  <si>
    <t>Andrew Weller</t>
  </si>
  <si>
    <t>City of Colfax, Washington</t>
  </si>
  <si>
    <t>as needed</t>
  </si>
  <si>
    <t>ApoorvaD</t>
  </si>
  <si>
    <t>Department of Corrections</t>
  </si>
  <si>
    <t xml:space="preserve">Biannually </t>
  </si>
  <si>
    <t>ashley cabibbo</t>
  </si>
  <si>
    <t>Department of Ecology</t>
  </si>
  <si>
    <t>Biennially</t>
  </si>
  <si>
    <t>bahu461@ecy.wa.gov</t>
  </si>
  <si>
    <t>Department of Ecology, Environmental Assessment Program</t>
  </si>
  <si>
    <t>Daily</t>
  </si>
  <si>
    <t>bao</t>
  </si>
  <si>
    <t>Department of Enterprise Services</t>
  </si>
  <si>
    <t>Even years as part of the State of the Salmon in Watersheds biennial report.</t>
  </si>
  <si>
    <t>Barney, Phyllis (DOH)</t>
  </si>
  <si>
    <t>Department of Health</t>
  </si>
  <si>
    <t>every two years</t>
  </si>
  <si>
    <t>Bridget Mason</t>
  </si>
  <si>
    <t>Department of Licensing</t>
  </si>
  <si>
    <t>Every two years.</t>
  </si>
  <si>
    <t>Brodie Cox</t>
  </si>
  <si>
    <t>Department of the Ecology River and Stream Ambient Monitoring Program</t>
  </si>
  <si>
    <t>irregular</t>
  </si>
  <si>
    <t>c_krider</t>
  </si>
  <si>
    <t>DES - Enterprise Reporting Services</t>
  </si>
  <si>
    <t>L&amp;I Contractor Insurance Data is updated thee times per day: 8:00 a.m., 12:15 p.m., 5:15 p.m.</t>
  </si>
  <si>
    <t>Cameron McGee</t>
  </si>
  <si>
    <t>DOH</t>
  </si>
  <si>
    <t>Monthly</t>
  </si>
  <si>
    <t>Camille St. Onge</t>
  </si>
  <si>
    <t>DSHS Juvenile Justice</t>
  </si>
  <si>
    <t>occasional</t>
  </si>
  <si>
    <t>Climate Policy Section</t>
  </si>
  <si>
    <t>occasionally</t>
  </si>
  <si>
    <t>collyard</t>
  </si>
  <si>
    <t>Ecy TCP</t>
  </si>
  <si>
    <t>Office of Financial Management</t>
  </si>
  <si>
    <t>Dan Saul</t>
  </si>
  <si>
    <t>Education Research &amp; Data Center</t>
  </si>
  <si>
    <t>Once</t>
  </si>
  <si>
    <t>Dan Weston</t>
  </si>
  <si>
    <t>Employment Security Department/Labor Market and Economic Analysis (LMEA); U.S. Bureau of Labor Statistics, Current Employment Statistics</t>
  </si>
  <si>
    <t>Once per hour.</t>
  </si>
  <si>
    <t>Data Steward</t>
  </si>
  <si>
    <t>Employment Security Department/LMEA; U.S. Bureau of Labor Statistics, Local Area Unemployment Statistics</t>
  </si>
  <si>
    <t>one-time</t>
  </si>
  <si>
    <t>David Baskett</t>
  </si>
  <si>
    <t>Employment Security Department/Workforce Information and Technology Services (WITS); U.S. Bureau of Labor Statistics, Occupational Employment Statistics (OES)</t>
  </si>
  <si>
    <t>quarterly</t>
  </si>
  <si>
    <t>Dee Peace Ragsdale</t>
  </si>
  <si>
    <t>Enterprise Services</t>
  </si>
  <si>
    <t>semi-annually</t>
  </si>
  <si>
    <t>Department of Early Learning</t>
  </si>
  <si>
    <t>FCC</t>
  </si>
  <si>
    <t>TBD</t>
  </si>
  <si>
    <t>Department of Health Open Data</t>
  </si>
  <si>
    <t>FCC Wireless Competition Bureau</t>
  </si>
  <si>
    <t>Twice Per Year - Next posting will be January 1, 2019 or shortly thereafter.</t>
  </si>
  <si>
    <t>fiscal.wa.gov</t>
  </si>
  <si>
    <t>Weekly</t>
  </si>
  <si>
    <t>Derek Puckett</t>
  </si>
  <si>
    <t>French Wetmore, CFM; French &amp; Associates, Ltd.; 253/753-6811</t>
  </si>
  <si>
    <t>Weekly (TBD)</t>
  </si>
  <si>
    <t>DES-Rebecca Linville</t>
  </si>
  <si>
    <t>glenn.merritt@ecy.wa.gov</t>
  </si>
  <si>
    <t>when data is available</t>
  </si>
  <si>
    <t>Devin Felix</t>
  </si>
  <si>
    <t>Governor's Office for Regulatory Innovation and Assistance</t>
  </si>
  <si>
    <t>when updated data is available</t>
  </si>
  <si>
    <t>DFW - Gallivan, Timothy</t>
  </si>
  <si>
    <t>Governor's Salmon Recovery Office</t>
  </si>
  <si>
    <t>DNR ITD Service Account</t>
  </si>
  <si>
    <t>GSRO</t>
  </si>
  <si>
    <t>DSB-Lockwood, LaDell</t>
  </si>
  <si>
    <t>L &amp; I</t>
  </si>
  <si>
    <t>Eavey, Joanna  (DOH)</t>
  </si>
  <si>
    <t>L&amp;I</t>
  </si>
  <si>
    <t>ECY-Righi, Amanda</t>
  </si>
  <si>
    <t>Labor &amp; Industries</t>
  </si>
  <si>
    <t>ECY-Wesley, Ian</t>
  </si>
  <si>
    <t>LMPA</t>
  </si>
  <si>
    <t>Eliza.Keeley-Arnold@ecy.wa.gov</t>
  </si>
  <si>
    <t>Markus Von Prasue, WA State Department of Ecology's River and Stream Monitoring Program</t>
  </si>
  <si>
    <t>Eric Kraig</t>
  </si>
  <si>
    <t>Markus Von Prause WA Department of Ecology</t>
  </si>
  <si>
    <t>Farren Herron-Thorpe</t>
  </si>
  <si>
    <t>Markus Von Prause, WA State Department of Ecology's River and Stream Monitoring Program</t>
  </si>
  <si>
    <t>Francis, Dan (DOH)</t>
  </si>
  <si>
    <t>NTIA</t>
  </si>
  <si>
    <t>Garnet Osborn</t>
  </si>
  <si>
    <t>OCIO</t>
  </si>
  <si>
    <t>Gauri Chitre</t>
  </si>
  <si>
    <t>Office Of Administrative Hearings</t>
  </si>
  <si>
    <t>Greg Tudor</t>
  </si>
  <si>
    <t>Office of Immunization and Child Profile, Department of Health</t>
  </si>
  <si>
    <t>Gretchen Newman</t>
  </si>
  <si>
    <t>Office of Immunization and Child Profile, WA Department of Health</t>
  </si>
  <si>
    <t>Hayden</t>
  </si>
  <si>
    <t>Office of Juvenile Justice</t>
  </si>
  <si>
    <t>Janae Huber</t>
  </si>
  <si>
    <t>Office of the CIO</t>
  </si>
  <si>
    <t>Jason McKee</t>
  </si>
  <si>
    <t>Office of the Superintendent of Public Instruction (OSPI)</t>
  </si>
  <si>
    <t>Jeff Marti</t>
  </si>
  <si>
    <t>OFM</t>
  </si>
  <si>
    <t>Jennifer Johnson</t>
  </si>
  <si>
    <t>OPDP</t>
  </si>
  <si>
    <t>jeromel</t>
  </si>
  <si>
    <t>Org</t>
  </si>
  <si>
    <t>Jim Shedd</t>
  </si>
  <si>
    <t>Organization</t>
  </si>
  <si>
    <t>Joshua Plaster</t>
  </si>
  <si>
    <t>justinb.ocio</t>
  </si>
  <si>
    <t>Public Disclosure Commission</t>
  </si>
  <si>
    <t>Public Works Board</t>
  </si>
  <si>
    <t>Kennewick School District #17</t>
  </si>
  <si>
    <t>Recovery.gov</t>
  </si>
  <si>
    <t>Krier, Sean M  (DOH)</t>
  </si>
  <si>
    <t>Renae L'Heureux, Washington Department of Health</t>
  </si>
  <si>
    <t>kyle.howlett@ecy.wa.gov</t>
  </si>
  <si>
    <t>SHORELINE SCHOOL DISTRICT CAPITAL PROJECTS</t>
  </si>
  <si>
    <t>Lars Larsson</t>
  </si>
  <si>
    <t>Shoreline School District No. 412</t>
  </si>
  <si>
    <t>Leonard Sherman</t>
  </si>
  <si>
    <t>Source:  Puzzanchera, C., Sladky, A. and Kang, W. (2013).  "Easy Access to Juvenile Populations: 1990-2012."  Online.  Available:  http://www.ojjdp.gov/ojstabb/ezapop/</t>
  </si>
  <si>
    <t>L'Heureux, Renae (DOH)</t>
  </si>
  <si>
    <t>State Agencies</t>
  </si>
  <si>
    <t>Marcus Briscoe</t>
  </si>
  <si>
    <t>State of Washington Department of Ecology</t>
  </si>
  <si>
    <t>Markus.Von Prause@ecy.wa.gov</t>
  </si>
  <si>
    <t>State of Washington Office of Financial Management / Statistical Analysis Center</t>
  </si>
  <si>
    <t>MatthewMontana</t>
  </si>
  <si>
    <t>State of Washington Office of the CIO</t>
  </si>
  <si>
    <t>max.pham</t>
  </si>
  <si>
    <t>The Washington State Department of Ecology</t>
  </si>
  <si>
    <t>Meeta Pandit</t>
  </si>
  <si>
    <t>Toxics Cleanup Program : Washington Department of Ecology</t>
  </si>
  <si>
    <t>Mike Rizzitiello</t>
  </si>
  <si>
    <t>Toxics Cleanup Program, Washington Department of Ecology</t>
  </si>
  <si>
    <t>United States Department of Labor</t>
  </si>
  <si>
    <t>Miles Neale</t>
  </si>
  <si>
    <t>Universal Service Administrative Co</t>
  </si>
  <si>
    <t>Nat Kale</t>
  </si>
  <si>
    <t>US Dept of Education</t>
  </si>
  <si>
    <t>Nithya</t>
  </si>
  <si>
    <t>USAC</t>
  </si>
  <si>
    <t>OCIO-Will Saunders</t>
  </si>
  <si>
    <t>WA - ESD - LMEA</t>
  </si>
  <si>
    <t>ORIA - McNabb, Michael</t>
  </si>
  <si>
    <t>Wa Department of Ecology</t>
  </si>
  <si>
    <t>OSPI Data</t>
  </si>
  <si>
    <t>WA Department of Ecology River and Stream Monitoring</t>
  </si>
  <si>
    <t>Wa Department of Ecology River and Stream Monitoring Program</t>
  </si>
  <si>
    <t>Ray Cheng</t>
  </si>
  <si>
    <t>WA Department of Ecology River and Stream Monitroing Program</t>
  </si>
  <si>
    <t>RLeisinger</t>
  </si>
  <si>
    <t>Wa Department of Health, Office of Immunization and Child Profile</t>
  </si>
  <si>
    <t>Robert Haglund</t>
  </si>
  <si>
    <t>WA Department of Health, Office of Immunziation and Child Profile</t>
  </si>
  <si>
    <t>Rodney</t>
  </si>
  <si>
    <t>WA Dept of Natural Resources</t>
  </si>
  <si>
    <t>Ross Cowman</t>
  </si>
  <si>
    <t>WA Dept. of Ecology</t>
  </si>
  <si>
    <t>Rupert Wild</t>
  </si>
  <si>
    <t>WA OCIO</t>
  </si>
  <si>
    <t>ryan.leisinger</t>
  </si>
  <si>
    <t>WA State Accessibility Champion</t>
  </si>
  <si>
    <t>Scott</t>
  </si>
  <si>
    <t>WA State Department of Commerce</t>
  </si>
  <si>
    <t>sdsm</t>
  </si>
  <si>
    <t>WA State Department of Health</t>
  </si>
  <si>
    <t>Stuart Gano</t>
  </si>
  <si>
    <t>WA State Department of Labor &amp; Industries</t>
  </si>
  <si>
    <t>Tammy Osborn</t>
  </si>
  <si>
    <t>WA State Dept of Ecology</t>
  </si>
  <si>
    <t>Thomas Kimpel</t>
  </si>
  <si>
    <t>WA State Dept. of Ecology</t>
  </si>
  <si>
    <t>Tim Lewis</t>
  </si>
  <si>
    <t>WA State Recreation and Conservation Office</t>
  </si>
  <si>
    <t>Tom Leonard</t>
  </si>
  <si>
    <t>WA-DOH</t>
  </si>
  <si>
    <t>Toxics Cleanup Program</t>
  </si>
  <si>
    <t>Wahington State Board of Accountancy</t>
  </si>
  <si>
    <t>Valerie Peterman</t>
  </si>
  <si>
    <t>Washingotn State Department of Ecology</t>
  </si>
  <si>
    <t>VARUNA</t>
  </si>
  <si>
    <t>Washington Department of Ecolgoy</t>
  </si>
  <si>
    <t>Vijay Bala</t>
  </si>
  <si>
    <t>Washington Department of Ecology</t>
  </si>
  <si>
    <t>WA PMP</t>
  </si>
  <si>
    <t>Washington Public Disclosure Commission</t>
  </si>
  <si>
    <t>Washington Department of Ecology, Environmental Assessment Program</t>
  </si>
  <si>
    <t>WDFW Data</t>
  </si>
  <si>
    <t>Washington Department of Fish and Wildlife</t>
  </si>
  <si>
    <t>Wei Yen</t>
  </si>
  <si>
    <t>Washington Geological Survey</t>
  </si>
  <si>
    <t>William Falling</t>
  </si>
  <si>
    <t>Washington office of the Insurance Commissioner</t>
  </si>
  <si>
    <t>WSAC</t>
  </si>
  <si>
    <t>Washington Recreation and Conservation Office</t>
  </si>
  <si>
    <t>WSAC_Chadd</t>
  </si>
  <si>
    <t>Washington State</t>
  </si>
  <si>
    <t>WSDOT - Data Resource Management</t>
  </si>
  <si>
    <t>Washington State Arts Commission</t>
  </si>
  <si>
    <t>Young, Marvin (ATG)</t>
  </si>
  <si>
    <t>Washington State Arts Commission (ArtsWA)</t>
  </si>
  <si>
    <t>Washington State Arts Commission, Art in Public Places program</t>
  </si>
  <si>
    <t>Washington State Attorney General's Office</t>
  </si>
  <si>
    <t>Washington State Attorney General's Office Consumer Protection Division</t>
  </si>
  <si>
    <t>Washington State Board of Accountancy</t>
  </si>
  <si>
    <t>Washington State Broadband Office</t>
  </si>
  <si>
    <t>Washington State Department of Children, Youth, and Families</t>
  </si>
  <si>
    <t>Washington State Department of Commerce</t>
  </si>
  <si>
    <t>Washington State Department of Ecology</t>
  </si>
  <si>
    <t>Washington State Department of Ecology, Environmental Assessment Program</t>
  </si>
  <si>
    <t>Washington State Department of Fish and Wildlife</t>
  </si>
  <si>
    <t>Washington State Department of Health</t>
  </si>
  <si>
    <t>Washington State Department of Labor &amp; Industries</t>
  </si>
  <si>
    <t>Washington State Department Of Licensing</t>
  </si>
  <si>
    <t>Washington State Department of Services for the Blind</t>
  </si>
  <si>
    <t>Washington State Employment Security Department</t>
  </si>
  <si>
    <t>Washington State Office of Financial Management, Forecasting and Research Division</t>
  </si>
  <si>
    <t>Washington State Office of Financial Management, Forecasting Division</t>
  </si>
  <si>
    <t>Washington State Public Disclosure Commission</t>
  </si>
  <si>
    <t>Washington State Recreation and Conservation Office (WA RCO)</t>
  </si>
  <si>
    <t>Washington Student Achievement Council</t>
  </si>
  <si>
    <t>Waste 2 Resources</t>
  </si>
  <si>
    <t>WaTech</t>
  </si>
  <si>
    <t>WaTech (OCIO)</t>
  </si>
  <si>
    <t>WDFW</t>
  </si>
  <si>
    <t>WDFW HEAT Unit</t>
  </si>
  <si>
    <t>WDFW, Brodie Cox</t>
  </si>
  <si>
    <t>Wei Yen, Washington State Office of Financial Management</t>
  </si>
  <si>
    <t>WSDOT</t>
  </si>
  <si>
    <t>URL</t>
  </si>
  <si>
    <t>U ID</t>
  </si>
  <si>
    <t>Public</t>
  </si>
  <si>
    <t>Derived View</t>
  </si>
  <si>
    <t>Parent UID</t>
  </si>
  <si>
    <t>Domain</t>
  </si>
  <si>
    <t>Type</t>
  </si>
  <si>
    <t>Name</t>
  </si>
  <si>
    <t>Description</t>
  </si>
  <si>
    <t>Visits</t>
  </si>
  <si>
    <t>Creation Date Original</t>
  </si>
  <si>
    <t>Last Update Date (data)</t>
  </si>
  <si>
    <t>Creation Year</t>
  </si>
  <si>
    <t>Creation Time</t>
  </si>
  <si>
    <t>Update Year</t>
  </si>
  <si>
    <t>Update Time</t>
  </si>
  <si>
    <t>Category</t>
  </si>
  <si>
    <t>Keywords</t>
  </si>
  <si>
    <t>Downloads</t>
  </si>
  <si>
    <t>Owner</t>
  </si>
  <si>
    <t>Contact Email</t>
  </si>
  <si>
    <t>License</t>
  </si>
  <si>
    <t>Published Version Name</t>
  </si>
  <si>
    <t>Published Version UID</t>
  </si>
  <si>
    <t>data_provided_by</t>
  </si>
  <si>
    <t>Period of Time</t>
  </si>
  <si>
    <t>Publishing Department</t>
  </si>
  <si>
    <t>routing_approval</t>
  </si>
  <si>
    <t>api_endpoint</t>
  </si>
  <si>
    <t>Posting Frequency</t>
  </si>
  <si>
    <t>source_link</t>
  </si>
  <si>
    <t>owner_uid</t>
  </si>
  <si>
    <t>View Moderation Status</t>
  </si>
  <si>
    <t>provenance</t>
  </si>
  <si>
    <t>capabilities</t>
  </si>
  <si>
    <t>supportedQueryFormats</t>
  </si>
  <si>
    <t>htmlPopupType</t>
  </si>
  <si>
    <t>copyrightText</t>
  </si>
  <si>
    <t>geometryType</t>
  </si>
  <si>
    <t>Spatial Reference wkid</t>
  </si>
  <si>
    <t>Source</t>
  </si>
  <si>
    <t>fields</t>
  </si>
  <si>
    <t>displayField</t>
  </si>
  <si>
    <t>Last Update</t>
  </si>
  <si>
    <t>Endpoint</t>
  </si>
  <si>
    <t>Public Access Level</t>
  </si>
  <si>
    <t>Geographic Coverage</t>
  </si>
  <si>
    <t>Unique Identifier</t>
  </si>
  <si>
    <t>Publisher</t>
  </si>
  <si>
    <t>Homepage</t>
  </si>
  <si>
    <t>Theme</t>
  </si>
  <si>
    <t>Issued</t>
  </si>
  <si>
    <t>Contact Name</t>
  </si>
  <si>
    <t>Originator</t>
  </si>
  <si>
    <t>Metadata Language</t>
  </si>
  <si>
    <t>Data Definition</t>
  </si>
  <si>
    <t>Data Frequency</t>
  </si>
  <si>
    <t>Data Source</t>
  </si>
  <si>
    <t>Target Rationale</t>
  </si>
  <si>
    <t>Level of Influence</t>
  </si>
  <si>
    <t>Contact Email (custom)</t>
  </si>
  <si>
    <t>Program Code</t>
  </si>
  <si>
    <t>Contact Point</t>
  </si>
  <si>
    <t>Bureau Code</t>
  </si>
  <si>
    <t>email-domain</t>
  </si>
  <si>
    <t>Saunders-flagged</t>
  </si>
  <si>
    <t>parent-uid-and-uid</t>
  </si>
  <si>
    <t>Year-created</t>
  </si>
  <si>
    <t>Year-updated</t>
  </si>
  <si>
    <t>https://data.wa.gov/d/ebqc-wddc</t>
  </si>
  <si>
    <t>ebqc-wddc</t>
  </si>
  <si>
    <t>data.wa.gov</t>
  </si>
  <si>
    <t>Sources Covered by the Clean Air Rule</t>
  </si>
  <si>
    <t>These 33 sources in Washington are covered under the Clean Air Rule.  This does not include natural gas distributors.</t>
  </si>
  <si>
    <t>10/30/2015 04:17:00 PM +0000</t>
  </si>
  <si>
    <t>11/10/2015 12:17:00 AM +0000</t>
  </si>
  <si>
    <t>Natural Resources &amp; Environment</t>
  </si>
  <si>
    <t>air quality,clean air rule</t>
  </si>
  <si>
    <t>airemissions@ecy.wa.gov</t>
  </si>
  <si>
    <t>https://data.wa.gov/resource/ebqc-wddc.json</t>
  </si>
  <si>
    <t>http://www.ecy.wa.gov/programs/air/airhome.html</t>
  </si>
  <si>
    <t>s6s4-icwb</t>
  </si>
  <si>
    <t>official</t>
  </si>
  <si>
    <t>ecy.wa.gov</t>
  </si>
  <si>
    <t>No</t>
  </si>
  <si>
    <t>wvrf-jdmh</t>
  </si>
  <si>
    <t>Electricity production and carbon dioxide emissions from power plants affected by EPA's Clean Power Plan.  All data is for 2014.</t>
  </si>
  <si>
    <t>10/23/2015 01:51:00 PM +0000</t>
  </si>
  <si>
    <t>carbon dioxide,greenhouse gas,power plant,clean power plan,electricity</t>
  </si>
  <si>
    <t>http://www.ecy.wa.gov/air.html</t>
  </si>
  <si>
    <t>ncri-v6ym</t>
  </si>
  <si>
    <t>10/05/2018 03:02:00 PM +0000</t>
  </si>
  <si>
    <t>WA Department of Ecology</t>
  </si>
  <si>
    <t>All Values in Tons Per Year.  GHG data uses metric tons.  AOP data uses US tons.</t>
  </si>
  <si>
    <t>https://ecology.wa.gov/Air-Climate/</t>
  </si>
  <si>
    <t>https://data.wa.gov/d/wvrf-jdmh</t>
  </si>
  <si>
    <t>Power Plants Affected by EPA's Clean Power Plan</t>
  </si>
  <si>
    <t>10/22/2015 08:05:00 PM +0000</t>
  </si>
  <si>
    <t>https://data.wa.gov/resource/wvrf-jdmh.json</t>
  </si>
  <si>
    <t>Economics</t>
  </si>
  <si>
    <t>commerce.wa.gov</t>
  </si>
  <si>
    <t>Yes</t>
  </si>
  <si>
    <t>https://data.wa.gov/d/5dup-ie9a</t>
  </si>
  <si>
    <t>5dup-ie9a</t>
  </si>
  <si>
    <t>Juvenile Justice Dashboard - Post Secondary Completion</t>
  </si>
  <si>
    <t>05/21/2019 07:34:00 PM +0000</t>
  </si>
  <si>
    <t>05/21/2019 07:36:00 PM +0000</t>
  </si>
  <si>
    <t>Education</t>
  </si>
  <si>
    <t>p20w,longitudinal,juvenile justice</t>
  </si>
  <si>
    <t>andrew.weller@ofm.wa.gov</t>
  </si>
  <si>
    <t>2012-2016</t>
  </si>
  <si>
    <t>https://data.wa.gov/resource/5dup-ie9a.json</t>
  </si>
  <si>
    <t>To protect student privacy, some rows of this dataset are “blurred.”  In these cases, the [Pct] column is null, and the [RedactedPct] column displays a range of percentages.  The actual percentage lands somewhere between the range displayed.</t>
  </si>
  <si>
    <t>See https://erdc.wa.gov/data-dashboards/juvenile-justice-dashboard for more details.</t>
  </si>
  <si>
    <t>https://erdc.wa.gov/data-dashboards/juvenile-justice-dashboard</t>
  </si>
  <si>
    <t>bvsx-y3xv</t>
  </si>
  <si>
    <t>ofm.wa.gov</t>
  </si>
  <si>
    <t>https://data.wa.gov/d/64hn-ugy2</t>
  </si>
  <si>
    <t>64hn-ugy2</t>
  </si>
  <si>
    <t>PCHEES Dashboard - Success in College Courses</t>
  </si>
  <si>
    <t>Percentage of direct from high school students who enrolled in Math and English courses in a given academic year and completed college-level Math and English courses within the first two consecutive academic years.  Because this metric calculates success based on completion of Math or English courses within two academic years, more recent academic years will not have data.  The Evergreen State College is not included due to nature of courses.</t>
  </si>
  <si>
    <t>05/28/2019 08:34:00 PM +0000</t>
  </si>
  <si>
    <t>05/28/2019 08:38:00 PM +0000</t>
  </si>
  <si>
    <t>2007-2017</t>
  </si>
  <si>
    <t>https://data.wa.gov/resource/64hn-ugy2.json</t>
  </si>
  <si>
    <t>To protect student privacy, some rows contain "Details Redacted" in DemographicValue and DemographicSubGroupValue. This occurs when the cell size does not meet federal and state privacy requirements for public disclosure.</t>
  </si>
  <si>
    <t>See https://erdc.wa.gov/data-dashboards/public-four-year-dashboard#about-data for more information.</t>
  </si>
  <si>
    <t>https://erdc.wa.gov/data-dashboards/public-four-year-dashboard#success-in-math-english</t>
  </si>
  <si>
    <t>uc69-gudu</t>
  </si>
  <si>
    <t>Annual number of degrees awarded by 2-Digit, 4-Digit and 6-Digit CIP Codes.</t>
  </si>
  <si>
    <t>05/28/2019 09:18:00 PM +0000</t>
  </si>
  <si>
    <t>https://erdc.wa.gov/data-dashboards/public-four-year-dashboard#degrees-by-major</t>
  </si>
  <si>
    <t>https://data.wa.gov/d/6xgf-ceg4</t>
  </si>
  <si>
    <t>6xgf-ceg4</t>
  </si>
  <si>
    <t>Juvenile Justice Dashboard - Workforce Outcomes</t>
  </si>
  <si>
    <t>05/21/2019 07:37:00 PM +0000</t>
  </si>
  <si>
    <t>05/21/2019 07:40:00 PM +0000</t>
  </si>
  <si>
    <t>p20w,juvenile justice,longitudinal</t>
  </si>
  <si>
    <t>https://data.wa.gov/resource/6xgf-ceg4.json</t>
  </si>
  <si>
    <t>https://data.wa.gov/d/88hx-6isc</t>
  </si>
  <si>
    <t>88hx-6isc</t>
  </si>
  <si>
    <t>PCHEES Dashboard - Success Beyond Pre-College</t>
  </si>
  <si>
    <t>Percentage of students who complete college level Math or English courses after taking pre-college Math or English courses (or both).  Because this metric calculates success based on enrollment in math or English courses within two academic years of taking a pre-college course, more recent academic years will not have data.</t>
  </si>
  <si>
    <t>05/28/2019 08:28:00 PM +0000</t>
  </si>
  <si>
    <t>05/28/2019 08:33:00 PM +0000</t>
  </si>
  <si>
    <t>https://data.wa.gov/resource/88hx-6isc.json</t>
  </si>
  <si>
    <t xml:space="preserve">	To protect student privacy, some rows contain "Details Redacted" in DemographicValue and DemographicSubGroupValue. This occurs when the cell size does not meet federal and state privacy requirements for public disclosure.</t>
  </si>
  <si>
    <t xml:space="preserve">	See https://erdc.wa.gov/data-dashboards/public-four-year-dashboard#about-data for more information.</t>
  </si>
  <si>
    <t>https://erdc.wa.gov/data-dashboards/public-four-year-dashboard#success-beyond-college</t>
  </si>
  <si>
    <t>https://data.wa.gov/d/98ng-jhtx</t>
  </si>
  <si>
    <t>98ng-jhtx</t>
  </si>
  <si>
    <t>PCHEES Dashboard - Graduation / Continuation</t>
  </si>
  <si>
    <t>Continuation and graduation rates for various groups of students.  The latest year displayed (AY 2016-17) includes enrollment data but does not include completions.  It is likely that a portion of the "Not Found" students will move to the "Graduated" category when that data becomes available.</t>
  </si>
  <si>
    <t>05/28/2019 08:43:00 PM +0000</t>
  </si>
  <si>
    <t>05/28/2019 08:50:00 PM +0000</t>
  </si>
  <si>
    <t>To further protect student privacy, counts are not provided.  If your research requires counts, please contact the owner of this dataset.</t>
  </si>
  <si>
    <t>https://data.wa.gov/resource/98ng-jhtx.json</t>
  </si>
  <si>
    <t>https://erdc.wa.gov/data-dashboards/public-four-year-dashboard#graduation-continuation</t>
  </si>
  <si>
    <t>https://data.wa.gov/d/avbf-hy5j</t>
  </si>
  <si>
    <t>avbf-hy5j</t>
  </si>
  <si>
    <t>Juvenile Justice Dashboard - Justice Involved Youth</t>
  </si>
  <si>
    <t>05/21/2019 07:23:00 PM +0000</t>
  </si>
  <si>
    <t>05/21/2019 07:26:00 PM +0000</t>
  </si>
  <si>
    <t>https://data.wa.gov/resource/avbf-hy5j.json</t>
  </si>
  <si>
    <t>https://data.wa.gov/d/c7kq-bkba</t>
  </si>
  <si>
    <t>c7kq-bkba</t>
  </si>
  <si>
    <t>PCHEES Dashboard - Market Penetration</t>
  </si>
  <si>
    <t>Annual ratio of undergraduate bachelors degrees awarded relative to the state's population aged 18-24 years old with a high school diploma.</t>
  </si>
  <si>
    <t>05/28/2019 09:41:00 PM +0000</t>
  </si>
  <si>
    <t>05/28/2019 09:43:00 PM +0000</t>
  </si>
  <si>
    <t>https://data.wa.gov/resource/c7kq-bkba.json</t>
  </si>
  <si>
    <t>https://erdc.wa.gov/data-dashboards/public-four-year-dashboard#market-penetration</t>
  </si>
  <si>
    <t>https://data.wa.gov/d/e4c4-megs</t>
  </si>
  <si>
    <t>e4c4-megs</t>
  </si>
  <si>
    <t>PCHEES Dashboard - Pre-College Coursetaking</t>
  </si>
  <si>
    <t>Statewide count of unduplicated undergraduate students enrolled in remedial Math or English courses (or both).  Not all institutions provide pre-college courses.</t>
  </si>
  <si>
    <t>05/28/2019 08:13:00 PM +0000</t>
  </si>
  <si>
    <t>05/28/2019 08:19:00 PM +0000</t>
  </si>
  <si>
    <t>https://data.wa.gov/resource/e4c4-megs.json</t>
  </si>
  <si>
    <t>Note on percentages. Consider a demographic combination of gender and race: 'DemographicValue' = 'Asian' and 'DemographicSubgroupValue' = 'Female'. In this instance, 'pctOfGroup' represents the percent of Asian students that were female; 'pctOfSubgroup' represents the percent of female students that were Asian.</t>
  </si>
  <si>
    <t>https://erdc.wa.gov/data-dashboards/public-four-year-dashboard#precollege-courses</t>
  </si>
  <si>
    <t>https://data.wa.gov/d/ej5m-hutb</t>
  </si>
  <si>
    <t>ej5m-hutb</t>
  </si>
  <si>
    <t>Juvenile Justice Dashboard - HS Completion</t>
  </si>
  <si>
    <t>05/20/2019 08:56:00 PM +0000</t>
  </si>
  <si>
    <t>05/21/2019 07:22:00 PM +0000</t>
  </si>
  <si>
    <t>https://data.wa.gov/resource/ej5m-hutb.json</t>
  </si>
  <si>
    <t>To protect student privacy, some rows of this dataset are “blurred.” In these cases, the [Pct] column is null, and the [RedactedPct] column displays a range of percentages. The actual percentage lands somewhere between the range displayed.</t>
  </si>
  <si>
    <t>https://data.wa.gov/d/f8ne-bbvv</t>
  </si>
  <si>
    <t>f8ne-bbvv</t>
  </si>
  <si>
    <t>PCHEES Dashboard - Credits to Degree</t>
  </si>
  <si>
    <t>Average number of credits a student has accumulated when they earn a bachelor's degree.  Institutions on the quarter system typically require 180 credits to graduate while institutions on the semester system typically require 120 credits to graduate.  Washington State University is the only institution on the semester system.</t>
  </si>
  <si>
    <t>05/28/2019 09:34:00 PM +0000</t>
  </si>
  <si>
    <t>05/28/2019 09:36:00 PM +0000</t>
  </si>
  <si>
    <t>https://data.wa.gov/resource/f8ne-bbvv.json</t>
  </si>
  <si>
    <t>https://erdc.wa.gov/data-dashboards/public-four-year-dashboard#credits-to-degree</t>
  </si>
  <si>
    <t>https://data.wa.gov/d/itdd-tv4f</t>
  </si>
  <si>
    <t>itdd-tv4f</t>
  </si>
  <si>
    <t>PCHEES Dashboard - Credit Accumulation</t>
  </si>
  <si>
    <t>Percentage of students who complete either a full- or part-time load of credits within their first academic year.  A student is categorized as full-time or part-time based on the number of credits taken in the fall quarter.  A full-time student needs to complete 24 semester or 36 quarter credits in a year and a part-time student needs to complete at least 12 semester or 18 quarter credits in a year.</t>
  </si>
  <si>
    <t>05/28/2019 08:39:00 PM +0000</t>
  </si>
  <si>
    <t>05/28/2019 08:42:00 PM +0000</t>
  </si>
  <si>
    <t>https://data.wa.gov/resource/itdd-tv4f.json</t>
  </si>
  <si>
    <t>https://erdc.wa.gov/data-dashboards/public-four-year-dashboard#credit-accumulation</t>
  </si>
  <si>
    <t>https://data.wa.gov/d/k37g-4h7p</t>
  </si>
  <si>
    <t>k37g-4h7p</t>
  </si>
  <si>
    <t>PCHEES Dashboard - Course Completion</t>
  </si>
  <si>
    <t>Percentage of credit hours completed out of those attempted.</t>
  </si>
  <si>
    <t>05/28/2019 09:00:00 PM +0000</t>
  </si>
  <si>
    <t>05/28/2019 09:05:00 PM +0000</t>
  </si>
  <si>
    <t>https://data.wa.gov/resource/k37g-4h7p.json</t>
  </si>
  <si>
    <t>https://erdc.wa.gov/data-dashboards/public-four-year-dashboard#course-completion</t>
  </si>
  <si>
    <t>https://data.wa.gov/d/krsk-s76t</t>
  </si>
  <si>
    <t>krsk-s76t</t>
  </si>
  <si>
    <t>PCHEES Dashboard - Degrees Awarded</t>
  </si>
  <si>
    <t>Annual number of degrees awarded (Fall, Winter, Spring, Summer terms).</t>
  </si>
  <si>
    <t>05/28/2019 09:11:00 PM +0000</t>
  </si>
  <si>
    <t>https://data.wa.gov/resource/krsk-s76t.json</t>
  </si>
  <si>
    <t>Note on percentages. Consider a demographic combination of gender and race: 'DemographicValue' = 'Asian' and 'DemographicSubgroupValue' = 'Female'. In this instance, 'pctOfGroup' represents the percent of Asian graduates that were female; 'pctOfSubgroup' represents the percent of female graduates that were Asian.</t>
  </si>
  <si>
    <t>https://erdc.wa.gov/data-dashboards/public-four-year-dashboard#degrees-by-demographic</t>
  </si>
  <si>
    <t>https://data.wa.gov/d/mzzh-7zmi</t>
  </si>
  <si>
    <t>mzzh-7zmi</t>
  </si>
  <si>
    <t>Juvenile Justice Dashboard - Types of Offences</t>
  </si>
  <si>
    <t>05/21/2019 07:27:00 PM +0000</t>
  </si>
  <si>
    <t>05/21/2019 07:30:00 PM +0000</t>
  </si>
  <si>
    <t>https://data.wa.gov/resource/mzzh-7zmi.json</t>
  </si>
  <si>
    <t>https://data.wa.gov/d/pst9-2na4</t>
  </si>
  <si>
    <t>pst9-2na4</t>
  </si>
  <si>
    <t>Juvenile Justice Dashboard - Post Secondary Enrollment</t>
  </si>
  <si>
    <t>05/21/2019 07:31:00 PM +0000</t>
  </si>
  <si>
    <t>https://data.wa.gov/resource/pst9-2na4.json</t>
  </si>
  <si>
    <t>https://data.wa.gov/d/uc69-gudu</t>
  </si>
  <si>
    <t>PCHEES Dashboard - Degrees by Major</t>
  </si>
  <si>
    <t>05/28/2019 09:12:00 PM +0000</t>
  </si>
  <si>
    <t>https://data.wa.gov/resource/uc69-gudu.json</t>
  </si>
  <si>
    <t>https://data.wa.gov/d/wmk5-euti</t>
  </si>
  <si>
    <t>wmk5-euti</t>
  </si>
  <si>
    <t>PCHEES Dashboard - Time to Degree</t>
  </si>
  <si>
    <t>Length of time in years a student takes to complete a bachelor's degree.  Because this is calculated using calendar months, some groups' time to degree is less than four years.  For example, a student starting in September 2007 and graduating in June 2011 takes 3.75 years to graduate.</t>
  </si>
  <si>
    <t>05/28/2019 09:25:00 PM +0000</t>
  </si>
  <si>
    <t>05/28/2019 09:31:00 PM +0000</t>
  </si>
  <si>
    <t>https://data.wa.gov/resource/wmk5-euti.json</t>
  </si>
  <si>
    <t>https://erdc.wa.gov/data-dashboards/public-four-year-dashboard#time-to-degree</t>
  </si>
  <si>
    <t>https://data.wa.gov/d/xbyk-35rp</t>
  </si>
  <si>
    <t>xbyk-35rp</t>
  </si>
  <si>
    <t>PCHEES Dashboard - Completion Ratio</t>
  </si>
  <si>
    <t>Annual ratio of degrees awarded per 100 FTE students.</t>
  </si>
  <si>
    <t>05/28/2019 09:37:00 PM +0000</t>
  </si>
  <si>
    <t>05/28/2019 09:40:00 PM +0000</t>
  </si>
  <si>
    <t>https://data.wa.gov/resource/xbyk-35rp.json</t>
  </si>
  <si>
    <t>https://erdc.wa.gov/data-dashboards/public-four-year-dashboard#completion-ratio</t>
  </si>
  <si>
    <t>https://data.wa.gov/d/xk9k-f7k7</t>
  </si>
  <si>
    <t>xk9k-f7k7</t>
  </si>
  <si>
    <t>PCHEES Dashboard - Annual Enrollment</t>
  </si>
  <si>
    <t>Count of unduplicated students enrolled in courses in each academic year (Summer, Fall, Winter, Spring terms).</t>
  </si>
  <si>
    <t>05/28/2019 07:58:00 PM +0000</t>
  </si>
  <si>
    <t>05/28/2019 08:11:00 PM +0000</t>
  </si>
  <si>
    <t>To protect student privacy, some rows contain "Details Redacted" in DemographicValue and DemographicSubGroupValue.  This occurs when the cell size does not meet federal and state privacy requirements for public disclosure.</t>
  </si>
  <si>
    <t>https://data.wa.gov/resource/xk9k-f7k7.json</t>
  </si>
  <si>
    <t>Note on percentages.  Consider a demographic combination of gender and race:  'DemographicValue' = 'Asian' and 'DemographicSubgroupValue' = 'Female'.  In this instance, 'pctOfGroup' represents the percent of Asian students that were female; 'pctOfSubgroup' represents the percent of female students that were Asian.</t>
  </si>
  <si>
    <t>https://erdc.wa.gov/data-dashboards/public-four-year-dashboard#annual-enrollment</t>
  </si>
  <si>
    <t>v447-ceze</t>
  </si>
  <si>
    <t>07/01/2014 10:38:00 PM +0000</t>
  </si>
  <si>
    <t>ecology,rules,instream flow,spokane</t>
  </si>
  <si>
    <t>ann.wessel@ecy.wa.gov</t>
  </si>
  <si>
    <t>http://www.ecy.wa.gov/programs/wr/rules/557-ov.html</t>
  </si>
  <si>
    <t>m4wk-vfvn</t>
  </si>
  <si>
    <t>https://data.wa.gov/d/v447-ceze</t>
  </si>
  <si>
    <t>Spokane River Instream Flow Rule Comments</t>
  </si>
  <si>
    <t>10/17/2013 07:16:00 PM +0000</t>
  </si>
  <si>
    <t>https://data.wa.gov/resource/v447-ceze.json</t>
  </si>
  <si>
    <t>r8ch-6m68</t>
  </si>
  <si>
    <t>10/09/2018 07:44:00 PM +0000</t>
  </si>
  <si>
    <t>license,migration,population</t>
  </si>
  <si>
    <t>ASDForecastingOffice@DOL.WA.GOV</t>
  </si>
  <si>
    <t>http://www.dol.wa.gov/about/driversreports.html</t>
  </si>
  <si>
    <t>eagg-6py7</t>
  </si>
  <si>
    <t xml:space="preserve">Department Of Licensing, Forecasting Office </t>
  </si>
  <si>
    <t>DOL.WA.GOV</t>
  </si>
  <si>
    <t>https://data.wa.gov/d/r8ch-6m68</t>
  </si>
  <si>
    <t>Washington Driver License In State Migration</t>
  </si>
  <si>
    <t>The number of drivers from other states and countries who were issued new Washington driver licenses and the county they moved to.</t>
  </si>
  <si>
    <t>02/21/2017 04:55:00 PM +0000</t>
  </si>
  <si>
    <t>https://data.wa.gov/resource/r8ch-6m68.json</t>
  </si>
  <si>
    <t>vng3-838h</t>
  </si>
  <si>
    <t>The number of drivers from other states and countries who were issued new Washington driver licenses by year and month.</t>
  </si>
  <si>
    <t>02/16/2018 09:50:00 PM +0000</t>
  </si>
  <si>
    <t>https://data.wa.gov/d/vng3-838h</t>
  </si>
  <si>
    <t>Washington Driver License In State Migration - Location From By Month</t>
  </si>
  <si>
    <t>06/12/2017 06:53:00 PM +0000</t>
  </si>
  <si>
    <t>https://data.wa.gov/resource/vng3-838h.json</t>
  </si>
  <si>
    <t>https://data.wa.gov/d/5ntt-w96d</t>
  </si>
  <si>
    <t>5ntt-w96d</t>
  </si>
  <si>
    <t>National Groundwater Monitoring Network-Water Level Data</t>
  </si>
  <si>
    <t>his dataset is part of the Washington Geological Survey's (WGS) delivery to the National Groundwater Monitoring Network (NGWMN). It contains water level data for wells submitted the NGWMN.</t>
  </si>
  <si>
    <t>04/29/2019 04:21:00 PM +0000</t>
  </si>
  <si>
    <t>06/12/2019 03:52:00 PM +0000</t>
  </si>
  <si>
    <t>national groundwater monitoring network,washington geological survey,groundwater,water well</t>
  </si>
  <si>
    <t>ashley.cabibbo@dnr.wa.gov</t>
  </si>
  <si>
    <t>all historical data-present</t>
  </si>
  <si>
    <t>https://data.wa.gov/resource/5ntt-w96d.json</t>
  </si>
  <si>
    <t>Quarterly</t>
  </si>
  <si>
    <t>https://www.dnr.wa.gov/geology</t>
  </si>
  <si>
    <t>nk9e-xjui</t>
  </si>
  <si>
    <t>dnr.wa.gov</t>
  </si>
  <si>
    <t>https://data.wa.gov/d/r975-qgsb</t>
  </si>
  <si>
    <t>r975-qgsb</t>
  </si>
  <si>
    <t>National Groundwater Monitoring Network-Well Construction Data</t>
  </si>
  <si>
    <t>This dataset is part of the Washington Geological Survey's (WGS) delivery to the National Groundwater Monitoring Network (NGWMN). It contains well construction data for wells submitted the NGWMN.</t>
  </si>
  <si>
    <t>01/07/2019 06:24:00 PM +0000</t>
  </si>
  <si>
    <t>01/07/2019 07:25:00 PM +0000</t>
  </si>
  <si>
    <t>https://data.wa.gov/resource/r975-qgsb.json</t>
  </si>
  <si>
    <t>https://data.wa.gov/d/vp9t-gixy</t>
  </si>
  <si>
    <t>vp9t-gixy</t>
  </si>
  <si>
    <t>National Groundwater Monitoring Network- Well Lithology Data</t>
  </si>
  <si>
    <t>This dataset is part of the Washington Geological Survey's (WGS) delivery to the National Groundwater Monitoring Network (NGWMN). It contains well lithology data for wells submitted the NGWMN.</t>
  </si>
  <si>
    <t>04/29/2019 03:39:00 PM +0000</t>
  </si>
  <si>
    <t>04/29/2019 04:16:00 PM +0000</t>
  </si>
  <si>
    <t>https://data.wa.gov/resource/vp9t-gixy.json</t>
  </si>
  <si>
    <t>Public Safety</t>
  </si>
  <si>
    <t>h2ue-vnnt</t>
  </si>
  <si>
    <t>https://data.wa.gov/d/7k34-g5x2</t>
  </si>
  <si>
    <t>7k34-g5x2</t>
  </si>
  <si>
    <t>CSI- Sites- Master- List</t>
  </si>
  <si>
    <t>ECY TCP Test</t>
  </si>
  <si>
    <t>08/27/2014 05:30:00 PM +0000</t>
  </si>
  <si>
    <t>08/27/2014 05:42:00 PM +0000</t>
  </si>
  <si>
    <t>test</t>
  </si>
  <si>
    <t>https://data.wa.gov/resource/7k34-g5x2.json</t>
  </si>
  <si>
    <t>latency = quarterly +- 3 weeks</t>
  </si>
  <si>
    <t>http://ecy.wa.gov/tcp</t>
  </si>
  <si>
    <t>iz8f-xjv9</t>
  </si>
  <si>
    <t>https://data.wa.gov/d/cfma-aqzr</t>
  </si>
  <si>
    <t>cfma-aqzr</t>
  </si>
  <si>
    <t>WDFW-RMIS Releases</t>
  </si>
  <si>
    <t>05/08/2019 07:02:00 PM +0000</t>
  </si>
  <si>
    <t>05/16/2019 03:13:00 PM +0000</t>
  </si>
  <si>
    <t>bds.swat@dfw.wa.gov</t>
  </si>
  <si>
    <t>https://data.wa.gov/resource/cfma-aqzr.json</t>
  </si>
  <si>
    <t>h2p6-jrpv</t>
  </si>
  <si>
    <t>dfw.wa.gov</t>
  </si>
  <si>
    <t>https://data.wa.gov/d/d8mu-pcf6</t>
  </si>
  <si>
    <t>d8mu-pcf6</t>
  </si>
  <si>
    <t>WDFW-Salmonid Stock Inventory Population Recovery Goals</t>
  </si>
  <si>
    <t>12/02/2014 10:31:00 PM +0000</t>
  </si>
  <si>
    <t>06/15/2019 08:00:00 AM +0000</t>
  </si>
  <si>
    <t>wdfw,sasi,salmon,state-of-the-salmon</t>
  </si>
  <si>
    <t>https://data.wa.gov/resource/d8mu-pcf6.json</t>
  </si>
  <si>
    <t>https://data.wa.gov/d/ferj-zqte</t>
  </si>
  <si>
    <t>ferj-zqte</t>
  </si>
  <si>
    <t>Voluntary Clean Water Guidance for Agriculture Proposed Process Comments</t>
  </si>
  <si>
    <t>Comments for our proposed process for developing voluntary clean water guidance for agriculture</t>
  </si>
  <si>
    <t>01/12/2017 10:50:00 PM +0000</t>
  </si>
  <si>
    <t>02/25/2017 05:43:00 PM +0000</t>
  </si>
  <si>
    <t>ecology,agriculture</t>
  </si>
  <si>
    <t>ben.rau@ecy.wa.gov</t>
  </si>
  <si>
    <t>https://data.wa.gov/resource/ferj-zqte.json</t>
  </si>
  <si>
    <t>us76-w9xc</t>
  </si>
  <si>
    <t>https://data.wa.gov/d/67t4-gp46</t>
  </si>
  <si>
    <t>67t4-gp46</t>
  </si>
  <si>
    <t>Illicit Discharge Detection &amp; Elimination (IDDE)</t>
  </si>
  <si>
    <t>Incident Tracking Form</t>
  </si>
  <si>
    <t>07/24/2015 04:59:00 PM +0000</t>
  </si>
  <si>
    <t>03/29/2016 03:50:00 PM +0000</t>
  </si>
  <si>
    <t>illicit discharge detection &amp; elimination (idde)</t>
  </si>
  <si>
    <t>brandi.lubliner@ecy.wa.gov</t>
  </si>
  <si>
    <t>https://data.wa.gov/resource/67t4-gp46.json</t>
  </si>
  <si>
    <t>https://data.wa.gov/d/42qd-frvg</t>
  </si>
  <si>
    <t>42qd-frvg</t>
  </si>
  <si>
    <t>WDFW Juvenile Trap Sites</t>
  </si>
  <si>
    <t>WDFW Juvenile salmonid trap locations active and inactive</t>
  </si>
  <si>
    <t>11/16/2012 10:22:00 PM +0000</t>
  </si>
  <si>
    <t>05/31/2013 04:08:00 PM +0000</t>
  </si>
  <si>
    <t>jmx,salmon,juveniles,trapping,monitoring</t>
  </si>
  <si>
    <t>brodie.cox@dfw.wa.gov</t>
  </si>
  <si>
    <t>https://data.wa.gov/resource/42qd-frvg.json</t>
  </si>
  <si>
    <t>b2s6-8ii9</t>
  </si>
  <si>
    <t>https://data.wa.gov/d/6gz9-kery</t>
  </si>
  <si>
    <t>6gz9-kery</t>
  </si>
  <si>
    <t>2012 SOS Juvenile Density Merged Export  --OLD</t>
  </si>
  <si>
    <t>WDFW Smolt trapping Juvenile density Data</t>
  </si>
  <si>
    <t>09/07/2012 06:05:00 PM +0000</t>
  </si>
  <si>
    <t>05/29/2013 08:08:00 PM +0000</t>
  </si>
  <si>
    <t>sos,wdfw,jmx,salmon,salmonids</t>
  </si>
  <si>
    <t>https://data.wa.gov/resource/6gz9-kery.json</t>
  </si>
  <si>
    <t>https://data.wa.gov/d/cgsz-htgb</t>
  </si>
  <si>
    <t>cgsz-htgb</t>
  </si>
  <si>
    <t>SoS HAIP Compliance Data  --OLD</t>
  </si>
  <si>
    <t>2010 SOS - Hatchery Programs meeting recommended standards</t>
  </si>
  <si>
    <t>07/09/2012 11:03:00 PM +0000</t>
  </si>
  <si>
    <t>sos,haip,hsrg,hatchery,fish,salmon</t>
  </si>
  <si>
    <t>https://data.wa.gov/resource/cgsz-htgb.json</t>
  </si>
  <si>
    <t>https://data.wa.gov/d/fkrj-zq56</t>
  </si>
  <si>
    <t>fkrj-zq56</t>
  </si>
  <si>
    <t>Master 2014 SOS Juvenile Abundance Density Final 91614</t>
  </si>
  <si>
    <t>WDFW Juvenile Salmon Density Data</t>
  </si>
  <si>
    <t>09/19/2014 09:03:00 PM +0000</t>
  </si>
  <si>
    <t>01/28/2015 01:09:00 AM +0000</t>
  </si>
  <si>
    <t>smolt,sos,salmon,state-of-the-salmon,wdfw,fish,parr</t>
  </si>
  <si>
    <t>https://data.wa.gov/resource/fkrj-zq56.json</t>
  </si>
  <si>
    <t>https://data.wa.gov/d/qp76-kq4t</t>
  </si>
  <si>
    <t>qp76-kq4t</t>
  </si>
  <si>
    <t>Hatchery Broodstock Tracking Update SoS 2012 Exp --OLD</t>
  </si>
  <si>
    <t>WDFW HEAT Hatchery Broodstock Tracking Update for SoS</t>
  </si>
  <si>
    <t>08/28/2012 08:11:00 PM +0000</t>
  </si>
  <si>
    <t>sos,hatchery broodstock heat,wdfw,salmon</t>
  </si>
  <si>
    <t>https://data.wa.gov/resource/qp76-kq4t.json</t>
  </si>
  <si>
    <t>2000-2016</t>
  </si>
  <si>
    <t>unia-6izm</t>
  </si>
  <si>
    <t>02/07/2016 12:54:00 PM +0000</t>
  </si>
  <si>
    <t>ecology,carbon rule,clean air,climate change</t>
  </si>
  <si>
    <t>camille.st.onge@ecy.wa.gov</t>
  </si>
  <si>
    <t>https://data.wa.gov/d/g39u-b47h</t>
  </si>
  <si>
    <t>g39u-b47h</t>
  </si>
  <si>
    <t>Carbon Pollution Comments</t>
  </si>
  <si>
    <t>09/17/2015 08:38:00 PM +0000</t>
  </si>
  <si>
    <t>08/01/2016 12:52:00 PM +0000</t>
  </si>
  <si>
    <t>ecology,carbon pollution</t>
  </si>
  <si>
    <t>https://data.wa.gov/resource/g39u-b47h.json</t>
  </si>
  <si>
    <t>https://data.wa.gov/d/unia-6izm</t>
  </si>
  <si>
    <t>Clean Air Rule Comments</t>
  </si>
  <si>
    <t>10/09/2015 03:35:00 PM +0000</t>
  </si>
  <si>
    <t>https://data.wa.gov/resource/unia-6izm.json</t>
  </si>
  <si>
    <t>wfix-4hvd</t>
  </si>
  <si>
    <t>10/30/2015 05:34:00 PM +0000</t>
  </si>
  <si>
    <t>ecology,sand &amp; gravel,permit</t>
  </si>
  <si>
    <t>carg461@ecy.wa.gov</t>
  </si>
  <si>
    <t>community</t>
  </si>
  <si>
    <t>https://data.wa.gov/d/wfix-4hvd</t>
  </si>
  <si>
    <t>Sand &amp; Gravel General Permit Comments</t>
  </si>
  <si>
    <t>09/28/2015 04:18:00 PM +0000</t>
  </si>
  <si>
    <t>https://data.wa.gov/resource/wfix-4hvd.json</t>
  </si>
  <si>
    <t>https://data.wa.gov/d/387j-hdvk</t>
  </si>
  <si>
    <t>387j-hdvk</t>
  </si>
  <si>
    <t>Clean Power Plan Feedback</t>
  </si>
  <si>
    <t>08/25/2015 08:42:00 PM +0000</t>
  </si>
  <si>
    <t>03/08/2018 01:01:00 AM +0000</t>
  </si>
  <si>
    <t>ecology,clean power</t>
  </si>
  <si>
    <t>cast461@ecy.wa.gov</t>
  </si>
  <si>
    <t>https://data.wa.gov/resource/387j-hdvk.json</t>
  </si>
  <si>
    <t>6sne-y9ve</t>
  </si>
  <si>
    <t>https://data.wa.gov/d/9x2h-r8wc</t>
  </si>
  <si>
    <t>9x2h-r8wc</t>
  </si>
  <si>
    <t>FAFSA OLD Report Master</t>
  </si>
  <si>
    <t>October 2017 Version with column labels and order from 1st run. Replaced on 12/5 by https://data.wa.gov/Education/FAFSA-MASTER/evh8-93c5/data</t>
  </si>
  <si>
    <t>10/20/2017 06:15:00 PM +0000</t>
  </si>
  <si>
    <t>10/26/2017 06:34:00 PM +0000</t>
  </si>
  <si>
    <t>chaddb@wsac.wa.gov</t>
  </si>
  <si>
    <t>https://data.wa.gov/resource/9x2h-r8wc.json</t>
  </si>
  <si>
    <t>ybgg-3x27</t>
  </si>
  <si>
    <t>wsac.wa.gov</t>
  </si>
  <si>
    <t>https://data.wa.gov/d/dms8-ias7</t>
  </si>
  <si>
    <t>dms8-ias7</t>
  </si>
  <si>
    <t>Project_Type</t>
  </si>
  <si>
    <t>Fund Finder project type by funding program</t>
  </si>
  <si>
    <t>11/12/2018 08:25:00 PM +0000</t>
  </si>
  <si>
    <t>11/12/2018 08:28:00 PM +0000</t>
  </si>
  <si>
    <t>chantell.krider@rco.wa.gov</t>
  </si>
  <si>
    <t>https://data.wa.gov/resource/dms8-ias7.json</t>
  </si>
  <si>
    <t>https://www.rco.wa.gov/</t>
  </si>
  <si>
    <t>mr74-7w2j</t>
  </si>
  <si>
    <t>rco.wa.gov</t>
  </si>
  <si>
    <t>https://data.wa.gov/d/hc7a-9nhh</t>
  </si>
  <si>
    <t>hc7a-9nhh</t>
  </si>
  <si>
    <t>FundFinder_03222019</t>
  </si>
  <si>
    <t>The Washington Water &amp; Salmon Fund Finder is a grant and loan search tool that stores natural resource funding opportunities in Washington. 
Anyone can use the tool to search, track, and prepare for potential funding opportunities.
Use the search buttons above to search multiple grant and loan opportunities that support salmon and water projects in your community. 
To share your thoughts or offer suggestions for improving the tool, please take our short survey below.</t>
  </si>
  <si>
    <t>03/22/2019 10:26:00 PM +0000</t>
  </si>
  <si>
    <t>03/22/2019 10:40:00 PM +0000</t>
  </si>
  <si>
    <t>Updated March 22, 2019</t>
  </si>
  <si>
    <t>https://data.wa.gov/resource/hc7a-9nhh.json</t>
  </si>
  <si>
    <t xml:space="preserve">Multiple </t>
  </si>
  <si>
    <t>English</t>
  </si>
  <si>
    <t>https://data.wa.gov/d/izse-xpxv</t>
  </si>
  <si>
    <t>izse-xpxv</t>
  </si>
  <si>
    <t>Hatchery Locations</t>
  </si>
  <si>
    <t>Hatchery locations for State of Salmon in Watersheds report. Data were provided by Washington Department of Fish and Wildlife. Hatchery location information and compliance with hatchery genetic management program are indicated.</t>
  </si>
  <si>
    <t>11/16/2018 08:37:00 PM +0000</t>
  </si>
  <si>
    <t>11/16/2018 08:42:00 PM +0000</t>
  </si>
  <si>
    <t>wdfw,hatchery,genetic management program,location,state of salmon in watershed</t>
  </si>
  <si>
    <t>2016 - 2018</t>
  </si>
  <si>
    <t>https://data.wa.gov/resource/izse-xpxv.json</t>
  </si>
  <si>
    <t>https://data.wa.gov/d/kzee-y7cg</t>
  </si>
  <si>
    <t>kzee-y7cg</t>
  </si>
  <si>
    <t>Biennial Funding (10-01-2018)</t>
  </si>
  <si>
    <t>Funding data includes salmon recovery funding from Washington Recreation and Conservation Office's Project Management System (PRISM). All funding programs that support salmon recovery were included in  the data extract. NOTE: For reporting consistency, only 1999 - 2017 were depicted in the charts for State of Salmon in Watershed report.</t>
  </si>
  <si>
    <t>11/16/2018 06:04:00 PM +0000</t>
  </si>
  <si>
    <t>11/16/2018 06:33:00 PM +0000</t>
  </si>
  <si>
    <t>salmon recovery,funding,state of salmon in watersheds,recreation and conservation office,prism</t>
  </si>
  <si>
    <t>1999 - 2018</t>
  </si>
  <si>
    <t>https://data.wa.gov/resource/kzee-y7cg.json</t>
  </si>
  <si>
    <t>PRISM</t>
  </si>
  <si>
    <t>https://data.wa.gov/d/mibg-3zz6</t>
  </si>
  <si>
    <t>mibg-3zz6</t>
  </si>
  <si>
    <t>Habitat Project Focus Metrics - 11012018</t>
  </si>
  <si>
    <t>Included here are restoration measures for three types of projects: riparian habitat treatments, estuary habitat treatments, and fish passage barrier corrections.
For more detailed information about these essential activities, visit the Recreation and Conservation Office’s Habitat Work Schedule and PRISM Project Search public databases, the Lower Columbia Fish Recovery Board’s SalmonPORT, and data from the Washington Department of Natural Resources, State Parks, Washington Department of Fish and Wildlife, and Washington Department of Transportation.</t>
  </si>
  <si>
    <t>11/01/2018 10:11:00 PM +0000</t>
  </si>
  <si>
    <t>11/01/2018 10:28:00 PM +0000</t>
  </si>
  <si>
    <t>state of salmon in watersheds 2018,habitat projects,barrier removal,riparian acres treated,riparian miles treated,river miles opened,salmon,recovery</t>
  </si>
  <si>
    <t>2005 - 2017</t>
  </si>
  <si>
    <t>https://data.wa.gov/resource/mibg-3zz6.json</t>
  </si>
  <si>
    <t>https://data.wa.gov/d/visb-dxrt</t>
  </si>
  <si>
    <t>visb-dxrt</t>
  </si>
  <si>
    <t>Appeal Intake By Agency By Program</t>
  </si>
  <si>
    <t>Appeals requested organized by Referring Agency and then by the individual programs in that agency.  The data is aggregated by month and year.</t>
  </si>
  <si>
    <t>10/04/2018 09:41:00 PM +0000</t>
  </si>
  <si>
    <t>06/01/2019 05:24:00 PM +0000</t>
  </si>
  <si>
    <t>chris.cassidy@oah.wa.gov</t>
  </si>
  <si>
    <t>https://data.wa.gov/resource/visb-dxrt.json</t>
  </si>
  <si>
    <t>n7v9-73jw</t>
  </si>
  <si>
    <t>OAH</t>
  </si>
  <si>
    <t>oah.wa.gov</t>
  </si>
  <si>
    <t>https://data.wa.gov/d/5duh-m3h5</t>
  </si>
  <si>
    <t>5duh-m3h5</t>
  </si>
  <si>
    <t>City of Colfax: Vendor Log February 16th, 2016</t>
  </si>
  <si>
    <t>This dataset entails Accounts Payable activity between February 2nd and 16th.</t>
  </si>
  <si>
    <t>03/15/2016 05:42:00 PM +0000</t>
  </si>
  <si>
    <t>colfax,finance,accounts payable,vendor</t>
  </si>
  <si>
    <t>cityadmin@colfaxwa.org</t>
  </si>
  <si>
    <t>https://data.wa.gov/resource/5duh-m3h5.json</t>
  </si>
  <si>
    <t>http://www.colfaxwa.org</t>
  </si>
  <si>
    <t>bn5q-s6v7</t>
  </si>
  <si>
    <t>colfaxwa.org</t>
  </si>
  <si>
    <t>https://data.wa.gov/d/7m2f-hxab</t>
  </si>
  <si>
    <t>7m2f-hxab</t>
  </si>
  <si>
    <t>City of Colfax: Vendor Log March 7th, 2016</t>
  </si>
  <si>
    <t>This dataset has all vendors paid between February 17th and March 7th, 2016.</t>
  </si>
  <si>
    <t>03/15/2016 05:54:00 PM +0000</t>
  </si>
  <si>
    <t>colfax,finance,vendor,accounts payable</t>
  </si>
  <si>
    <t>https://data.wa.gov/resource/7m2f-hxab.json</t>
  </si>
  <si>
    <t>https://data.wa.gov/d/d4ty-5qew</t>
  </si>
  <si>
    <t>d4ty-5qew</t>
  </si>
  <si>
    <t>City of Colfax Police Reports</t>
  </si>
  <si>
    <t>Police activity reports in document form from City of Colfax</t>
  </si>
  <si>
    <t>05/20/2016 05:29:00 PM +0000</t>
  </si>
  <si>
    <t>06/02/2016 12:07:00 AM +0000</t>
  </si>
  <si>
    <t>library,documents,activity reports,police</t>
  </si>
  <si>
    <t>https://data.wa.gov/resource/d4ty-5qew.json</t>
  </si>
  <si>
    <t>https://data.wa.gov/d/e573-w2te</t>
  </si>
  <si>
    <t>e573-w2te</t>
  </si>
  <si>
    <t>City of Colfax: Vendor Log February 1st, 2016</t>
  </si>
  <si>
    <t>Accounts payable log for February 1st, 2016 City Council meeting.</t>
  </si>
  <si>
    <t>03/15/2016 05:36:00 PM +0000</t>
  </si>
  <si>
    <t>https://data.wa.gov/resource/e573-w2te.json</t>
  </si>
  <si>
    <t>https://data.wa.gov/d/iqrw-294q</t>
  </si>
  <si>
    <t>iqrw-294q</t>
  </si>
  <si>
    <t>City of Colfax: Building Permits January 2016</t>
  </si>
  <si>
    <t>This dataset has building permits issued during the month of January 2016.</t>
  </si>
  <si>
    <t>03/15/2016 05:59:00 PM +0000</t>
  </si>
  <si>
    <t>colfax,building permits,permits,building,january,2016</t>
  </si>
  <si>
    <t>https://data.wa.gov/resource/iqrw-294q.json</t>
  </si>
  <si>
    <t>https://data.wa.gov/d/sefr-g784</t>
  </si>
  <si>
    <t>sefr-g784</t>
  </si>
  <si>
    <t>City of Colfax: Building Permits February 2016</t>
  </si>
  <si>
    <t>This dataset has building permits issued by the City during February 2016</t>
  </si>
  <si>
    <t>03/15/2016 06:03:00 PM +0000</t>
  </si>
  <si>
    <t>colfax,building,permit,building permit,2016</t>
  </si>
  <si>
    <t>https://data.wa.gov/resource/sefr-g784.json</t>
  </si>
  <si>
    <t>qb4i-rg7u</t>
  </si>
  <si>
    <t>Artworks included in this dataset are part of the State Art Collection, a collection that is publicly owned, publicly sited, and publicly selected. For more information: http://www.arts.wa.gov/public-art. To view artwork images and information, please visit My Public Art Portal at arts.wa.gov.</t>
  </si>
  <si>
    <t>05/11/2017 11:05:00 PM +0000</t>
  </si>
  <si>
    <t>public art,culture,art,visual art,architecture,sculpture,paintings,state art collection,washington state arts commission,artswa,colleges,universities,artwork,work of art,heritage,art in public places,washington art,artist,university,college,higher education,fine art,campus</t>
  </si>
  <si>
    <t>collections@arts.wa.gov</t>
  </si>
  <si>
    <t>http://arts.wa.gov</t>
  </si>
  <si>
    <t>wjx2-y8md</t>
  </si>
  <si>
    <t>arts.wa.gov</t>
  </si>
  <si>
    <t>https://data.wa.gov/d/eae8-g7j8</t>
  </si>
  <si>
    <t>eae8-g7j8</t>
  </si>
  <si>
    <t>State Art Collection At Colleges And Universities 2014-10-02</t>
  </si>
  <si>
    <t>Artworks included in this dataset are part of the State Art Collection, a collection that is publicly owned, publicly sited, and publicly selected.</t>
  </si>
  <si>
    <t>10/02/2014 09:43:00 PM +0000</t>
  </si>
  <si>
    <t>10/02/2014 09:48:00 PM +0000</t>
  </si>
  <si>
    <t>https://data.wa.gov/resource/eae8-g7j8.json</t>
  </si>
  <si>
    <t>http://www.arts.wa.gov</t>
  </si>
  <si>
    <t>https://data.wa.gov/d/qb4i-rg7u</t>
  </si>
  <si>
    <t>State Art Collection Published 2017-05-10</t>
  </si>
  <si>
    <t>05/11/2017 10:53:00 PM +0000</t>
  </si>
  <si>
    <t>https://data.wa.gov/resource/qb4i-rg7u.json</t>
  </si>
  <si>
    <t>https://data.wa.gov/d/yfjt-f6ae</t>
  </si>
  <si>
    <t>yfjt-f6ae</t>
  </si>
  <si>
    <t>State Art Collection</t>
  </si>
  <si>
    <t>07/14/2017 05:06:00 PM +0000</t>
  </si>
  <si>
    <t>01/16/2019 07:56:00 PM +0000</t>
  </si>
  <si>
    <t>https://data.wa.gov/resource/yfjt-f6ae.json</t>
  </si>
  <si>
    <t>6hjb-isx8</t>
  </si>
  <si>
    <t>https://data.wa.gov/d/223u-d4ip</t>
  </si>
  <si>
    <t>223u-d4ip</t>
  </si>
  <si>
    <t>CBS Complete Applications, Point In Time Report by District (Tall)</t>
  </si>
  <si>
    <t>09/18/2017 10:21:00 PM +0000</t>
  </si>
  <si>
    <t>09/18/2017 10:34:00 PM +0000</t>
  </si>
  <si>
    <t>wsac,cbs,school district</t>
  </si>
  <si>
    <t>collegebound@wsac.wa.gov</t>
  </si>
  <si>
    <t>Complete Applications To Date</t>
  </si>
  <si>
    <t>https://data.wa.gov/resource/223u-d4ip.json</t>
  </si>
  <si>
    <t>https://data.wa.gov/d/asjc-htyz</t>
  </si>
  <si>
    <t>asjc-htyz</t>
  </si>
  <si>
    <t>WSAC College Bound Scholarship Sign-Up Rates</t>
  </si>
  <si>
    <t>The College Bound Scholarship was created to provide state financial aid to low-income students who may not consider college a possibility due to the cost. The scholarship covers tuition (at comparable public college rates), some fees, and a small book allowance.
This dataset contains the counts of 7th or 8th grade students whose family meets the income requirements (CBS_Eligible),  those who submit and complete an application by June 30 of the student’s 8th grade year(CBS_Applications), and the Sign-Up Rate (CBS_Rate) calculated as a percentage.</t>
  </si>
  <si>
    <t>01/17/2019 01:58:00 PM +0000</t>
  </si>
  <si>
    <t>01/28/2019 11:46:00 PM +0000</t>
  </si>
  <si>
    <t>wsac,financial aid,college bound scholarship</t>
  </si>
  <si>
    <t>Eligible Student counts of less than 10 have been labeled &lt;10. Sign-up Rates for entities with fewer than 10 eligible students have are been rounded to the nearest 10%, and for other entities, rates less than 5% are coded to 5% and greater than 95% are coded to 95%.</t>
  </si>
  <si>
    <t>Academic School Year</t>
  </si>
  <si>
    <t xml:space="preserve">To maximize the CBS sign-up rate, districts should use the WSAC online portal, middle school toolbox, and upload process. </t>
  </si>
  <si>
    <t>For inquiries, please email collegebound@wsac.wa.gov</t>
  </si>
  <si>
    <t>https://data.wa.gov/resource/asjc-htyz.json</t>
  </si>
  <si>
    <t>For more information, please visit https://readysetgrad.wa.gov/college/CBS-Resources</t>
  </si>
  <si>
    <t>Data has been pre-aggregated to the state, Educational Service District, school district, and school levels, as some entities have fewer than 10 eligible students and thus have been suppressed.</t>
  </si>
  <si>
    <t xml:space="preserve">This data set includes students enrolled in Washington public schools. It does not include students who are homeschooled or attending private school. </t>
  </si>
  <si>
    <t>https://wsac.wa.gov/college-bound</t>
  </si>
  <si>
    <t>b2pf-39fu</t>
  </si>
  <si>
    <t>https://data.wa.gov/d/cqwd-f6xy</t>
  </si>
  <si>
    <t>cqwd-f6xy</t>
  </si>
  <si>
    <t>CBS Complete Applications, Point In Time Report by District</t>
  </si>
  <si>
    <t>Enter description here</t>
  </si>
  <si>
    <t>09/15/2017 10:30:00 PM +0000</t>
  </si>
  <si>
    <t>09/17/2017 10:47:00 PM +0000</t>
  </si>
  <si>
    <t>https://data.wa.gov/resource/cqwd-f6xy.json</t>
  </si>
  <si>
    <t>or here</t>
  </si>
  <si>
    <t>Add Notes here</t>
  </si>
  <si>
    <t>https://data.wa.gov/d/cv3j-ra48</t>
  </si>
  <si>
    <t>cv3j-ra48</t>
  </si>
  <si>
    <t>CBS Applications by WCAN District</t>
  </si>
  <si>
    <t>09/20/2017 10:52:00 PM +0000</t>
  </si>
  <si>
    <t>09/20/2017 11:18:00 PM +0000</t>
  </si>
  <si>
    <t>cbs</t>
  </si>
  <si>
    <t>https://data.wa.gov/resource/cv3j-ra48.json</t>
  </si>
  <si>
    <t>j59h-dkq5</t>
  </si>
  <si>
    <t>List of agency contracts in compliance with RCW 39.26</t>
  </si>
  <si>
    <t>05/08/2018 08:02:00 PM +0000</t>
  </si>
  <si>
    <t>Procurements and Contracts</t>
  </si>
  <si>
    <t>contracts,procurement,report</t>
  </si>
  <si>
    <t>contractreporting@des.wa.gov</t>
  </si>
  <si>
    <t>des.wa.gov</t>
  </si>
  <si>
    <t>https://data.wa.gov/d/dq2q-43tp</t>
  </si>
  <si>
    <t>dq2q-43tp</t>
  </si>
  <si>
    <t>Agency Contracts Fiscal Year 2016</t>
  </si>
  <si>
    <t>List of agency contracts in compliance with RCW 39.26.</t>
  </si>
  <si>
    <t>09/26/2016 10:24:00 PM +0000</t>
  </si>
  <si>
    <t>05/08/2018 08:17:00 PM +0000</t>
  </si>
  <si>
    <t>contracts,procurement,report,agency,spend</t>
  </si>
  <si>
    <t>https://data.wa.gov/resource/dq2q-43tp.json</t>
  </si>
  <si>
    <t>vrr3-nct2</t>
  </si>
  <si>
    <t>https://data.wa.gov/d/j59h-dkq5</t>
  </si>
  <si>
    <t>Agency Contracts Fiscal Year 2015</t>
  </si>
  <si>
    <t>09/03/2015 11:27:00 PM +0000</t>
  </si>
  <si>
    <t>https://data.wa.gov/resource/j59h-dkq5.json</t>
  </si>
  <si>
    <t>https://data.wa.gov/d/jeuk-pueh</t>
  </si>
  <si>
    <t>jeuk-pueh</t>
  </si>
  <si>
    <t>Agency Contracts Fiscal Year 2014</t>
  </si>
  <si>
    <t>05/11/2015 04:08:00 PM +0000</t>
  </si>
  <si>
    <t>05/08/2018 08:12:00 PM +0000</t>
  </si>
  <si>
    <t>https://data.wa.gov/resource/jeuk-pueh.json</t>
  </si>
  <si>
    <t>https://data.wa.gov/d/seiu-bbm7</t>
  </si>
  <si>
    <t>seiu-bbm7</t>
  </si>
  <si>
    <t>2015 Master Contract Sales Data by Customer, Contract, Vendor</t>
  </si>
  <si>
    <t>DES is publishing Master Contract spend as data becomes available. The spend is reported by vendors and is reported by contract and customer.</t>
  </si>
  <si>
    <t>05/04/2016 04:45:00 PM +0000</t>
  </si>
  <si>
    <t>05/16/2016 10:35:00 PM +0000</t>
  </si>
  <si>
    <t>master contracts,contracts,procurement,spend</t>
  </si>
  <si>
    <t>cprmanalytics@des.wa.gov</t>
  </si>
  <si>
    <t>https://data.wa.gov/resource/seiu-bbm7.json</t>
  </si>
  <si>
    <t>Health</t>
  </si>
  <si>
    <t>e7wh-v535</t>
  </si>
  <si>
    <t>doh.wa.gov</t>
  </si>
  <si>
    <t>5pxv-mthc</t>
  </si>
  <si>
    <t>Composting Facilities in Washington State</t>
  </si>
  <si>
    <t>04/19/2017 10:24:00 PM +0000</t>
  </si>
  <si>
    <t>daniel.weston@ecy.wa.gov</t>
  </si>
  <si>
    <t>rz5u-tzrx</t>
  </si>
  <si>
    <t>https://data.wa.gov/d/5pxv-mthc</t>
  </si>
  <si>
    <t>Compost Facilities</t>
  </si>
  <si>
    <t>01/29/2015 06:24:00 PM +0000</t>
  </si>
  <si>
    <t>compost</t>
  </si>
  <si>
    <t>https://data.wa.gov/resource/5pxv-mthc.json</t>
  </si>
  <si>
    <t>vwx3-h5xi</t>
  </si>
  <si>
    <t>12/02/2016 01:04:00 AM +0000</t>
  </si>
  <si>
    <t>https://data.wa.gov/d/vwx3-h5xi</t>
  </si>
  <si>
    <t>2015 County Organics Management</t>
  </si>
  <si>
    <t>11/09/2016 12:45:00 AM +0000</t>
  </si>
  <si>
    <t>https://data.wa.gov/resource/vwx3-h5xi.json</t>
  </si>
  <si>
    <t>https://data.wa.gov/d/aqa5-4cee</t>
  </si>
  <si>
    <t>aqa5-4cee</t>
  </si>
  <si>
    <t>Educational Attainment of Washington Population by Age, Race/Ethnicity/, and PUMA Region</t>
  </si>
  <si>
    <t>The American Community Survey (ACS) is designed to estimate the characteristic distribution of populations* and estimated counts should only be used to calculate percentages. They do not represent the actual population counts or totals. Beginning in 2019, the Washington Student Achievement Council (WSAC) has measured educational attainment for the Roadmap Progress Report using one-year American Community Survey (ACS) data from the United States Census Bureau. These public microdata represents the most current data, but it is limited to areas with larger populations leading to some multi-county regions**. 
*The American Community Survey is not the official source of population counts. It is designed to show the characteristics of the nation's population and should not be used as actual population counts or housing totals for the nation, states or counties.  The official population count — including population by age, sex, race and Hispanic origin — comes from the once-a-decade census, supplemented by annual population estimates (which do not typically contain educational attainment variables) from the following groups and surveys:  
  -- Washington State Office of Financial Management (OFM): 
      https://www.ofm.wa.gov/washington-data-research/population-demographics
  -- US Census Decennial Census: https://www.census.gov/programs-surveys/decennial-census.html and Population Estimates Program: https://www.census.gov/programs-surveys/popest.html
**In prior years, WSAC used both the five-year and three-year (now discontinued) data. While the 5-year estimates provide a larger sample, they are not recommended for year to year trends and also are released later than the one-year files. 
Detailed information about the ACS at https://www.census.gov/programs-surveys/acs/guidance.html</t>
  </si>
  <si>
    <t>04/25/2019 04:42:00 PM +0000</t>
  </si>
  <si>
    <t>05/16/2019 07:05:00 PM +0000</t>
  </si>
  <si>
    <t>acs,educational-attainment,regional,wsac,roadmap</t>
  </si>
  <si>
    <t>data@wsac.wa.gov</t>
  </si>
  <si>
    <t>Educational Attainment (schl_recode):  0 Less than high school; 2 High school or equivalent; 3 Some college, no degree; 4 Associate degree; 5 Bachelor's degree; 6 Master's degree; 7 Professional or Doctorate degree</t>
  </si>
  <si>
    <t>1-Year ACS represents data collected in a calendar year. Multi-year labels (not yet included) represent 5 calendar years of pooled data.</t>
  </si>
  <si>
    <t>Ethnicity and Race (rac1p_recode): 0 Hispanic/Latino (of any race); 1 White; 2 Black or African American; 3 American Indian/Alaska Native; 6 Asian; 7 Pacific Islander; 8 Some Other Race; 9 Two or More Races</t>
  </si>
  <si>
    <t>Age (f_age_cat): &lt; 18; 18-24; 25-44; 45-64; &gt;= 65; Total</t>
  </si>
  <si>
    <t>https://data.wa.gov/resource/aqa5-4cee.json</t>
  </si>
  <si>
    <t>Aggregated PUMA Regions: PUMAs are special non-overlapping areas that partition each state into contiguous geographic units containing no fewer than 100,000 people each,” leading to some multi-county puma regions. (2017 ACS 1-Year PUMS Files ReadMe) In this dataset, counties that contain multiple PUMAs are aggregated to the county level, including Spokane, Yakima, Clark, Thurston, Pierce, King, Snohomish, and Kitsap Counties.  In the case of Benton, Franklin, and Walla Walla Counties, the following three puma areas were aggregated into a tri-county region: 10701-Benton &amp; Franklin Counties--Pasco, Richland (North) &amp; West Richland Cities, 10702-Benton County (East Central)--Kennewick &amp; Richland (South) Cities, 10703-Walla Walla, Benton (Outer) &amp; Franklin (Outer) Counties.  The remaining county clusters represent the non-aggregated puma region. Codes in this dataset are the first three digits of the PUMA code: 101 Whatcom County--Bellingham City; 102	Skagit, Island &amp; San Juan Counties; 103 Chelan &amp; Douglas Counties; 104 Stevens, Okanogan, Pend Oreille &amp; Ferry Counties; 105 Spokane County; 106 Whitman, Asotin, Adams, Lincoln, Columbia &amp; Garfield Counties; 107 Benton, Franklin, Kennewick, Richland &amp; Walla Walla Counties; 108 Grant &amp; Kittitas Counties; 109 Yakima County; 110 Lewis, Klickitat &amp; Skamania Counties; 111 Clark County; 112 Cowlitz, Pacific &amp; Wahkiakum Counties; 113 Grays Harbor &amp; Mason Counties; 114 Thurston County; 115	Pierce County; 116 King County; 117 Snohomish County; 118 Kitsap County; 119 Clallam &amp; Jefferson Counties; Total Total</t>
  </si>
  <si>
    <t xml:space="preserve">Single year labels (e.g. 2017) represent 1-year ACS survey data. </t>
  </si>
  <si>
    <t>The American Community Survey is not the official source of population counts.  American Community Survey data are designed to show the characteristics of the nation's population and should not be used as actual population counts or housing totals for the nation, states or counties.  The official population count — including population by age, sex, race and Hispanic origin — comes from the once-a-decade census, supplemented by annual population estimates (e.g. Population Estimates Program and Washington's OFM).</t>
  </si>
  <si>
    <t>https://wsac.wa.gov/roadmap/attainment</t>
  </si>
  <si>
    <t>2016-17</t>
  </si>
  <si>
    <t>daily</t>
  </si>
  <si>
    <t>https://data.wa.gov/d/pchc-4957</t>
  </si>
  <si>
    <t>pchc-4957</t>
  </si>
  <si>
    <t>School Building Technology Survey</t>
  </si>
  <si>
    <t>Tabular results of the Annual Technology Survey, submitted to the Office of the Superintendent of Public Instruction (OSPI). This dataset combines multiple years of the survey data to allow longitudinal analysis.</t>
  </si>
  <si>
    <t>12/29/2017 01:15:00 AM +0000</t>
  </si>
  <si>
    <t>12/29/2017 11:01:00 PM +0000</t>
  </si>
  <si>
    <t>broadband,schools,computers,survey</t>
  </si>
  <si>
    <t>dennis.small@k12.wa.us</t>
  </si>
  <si>
    <t>2015-17</t>
  </si>
  <si>
    <t>https://data.wa.gov/resource/pchc-4957.json</t>
  </si>
  <si>
    <t>http://www.k12.wa.us/EdTech/TechSurvey.aspx</t>
  </si>
  <si>
    <t>k12.wa.us</t>
  </si>
  <si>
    <t>https://data.wa.gov/d/4rhj-k96j</t>
  </si>
  <si>
    <t>4rhj-k96j</t>
  </si>
  <si>
    <t>FY16 YTD IT Spend By Functional Group</t>
  </si>
  <si>
    <t>Year to date IT Spend numbers for fiscal year 2016</t>
  </si>
  <si>
    <t>01/10/2017 06:00:00 PM +0000</t>
  </si>
  <si>
    <t>01/10/2017 06:01:00 PM +0000</t>
  </si>
  <si>
    <t>it spend</t>
  </si>
  <si>
    <t>derek.puckett@ocio.wa.gov</t>
  </si>
  <si>
    <t>https://data.wa.gov/resource/4rhj-k96j.json</t>
  </si>
  <si>
    <t>x4yv-cfu9</t>
  </si>
  <si>
    <t>ocio.wa.gov</t>
  </si>
  <si>
    <t>https://data.wa.gov/d/5wav-rrs8</t>
  </si>
  <si>
    <t>5wav-rrs8</t>
  </si>
  <si>
    <t>Fiscal Year 2017 IT Spend By Functional Group</t>
  </si>
  <si>
    <t>Spend numbers are reflected as of the most recently closed fiscal month.</t>
  </si>
  <si>
    <t>01/10/2017 05:49:00 PM +0000</t>
  </si>
  <si>
    <t>01/10/2017 05:56:00 PM +0000</t>
  </si>
  <si>
    <t>November Fiscal Year 2017</t>
  </si>
  <si>
    <t>https://data.wa.gov/resource/5wav-rrs8.json</t>
  </si>
  <si>
    <t>https://data.wa.gov/d/mx83-wxi5</t>
  </si>
  <si>
    <t>mx83-wxi5</t>
  </si>
  <si>
    <t>Department of Health Contracts Started or Amended during State Fiscal Year 2016</t>
  </si>
  <si>
    <t>A partial list of contracts the State Department of Health started or amended between July 1, 2015 and June 30, 2016. Includes grants, loans, and contracts for goods and professional services tracked in the department's primary contract database, the Enterprise Contract Management System (ECMS). It does not include contracts with Washington's local health jurisdictions, contracts for expert witnesses, or purchase orders. Acronyms are used for doing business as (DBA), statement of work (SOW), and period of performance (POP). Amendments are represented as the contract number with a hyphen extension. For example, N12345-1 would be the first amendment to contract N12345.</t>
  </si>
  <si>
    <t>02/23/2017 04:57:00 PM +0000</t>
  </si>
  <si>
    <t>02/24/2017 10:12:00 PM +0000</t>
  </si>
  <si>
    <t>department of health,doh,dept of health,dept. of health,contract,contracts,grant,grants,loan,loans,procurement,procurements,amendment,amendments,state fiscal year 2016,sfy 16,fiscal,expenditures</t>
  </si>
  <si>
    <t>dohcon.mgmt@doh.wa.gov</t>
  </si>
  <si>
    <t>https://data.wa.gov/resource/mx83-wxi5.json</t>
  </si>
  <si>
    <t>http://www.doh.wa.gov</t>
  </si>
  <si>
    <t>atpv-6pyv</t>
  </si>
  <si>
    <t>rpr4-cgyd</t>
  </si>
  <si>
    <t>06/17/2019 09:19:00 PM +0000</t>
  </si>
  <si>
    <t>Demographics</t>
  </si>
  <si>
    <t>DOLdataRequest@dol.wa.gov</t>
  </si>
  <si>
    <t>DOL Data Team</t>
  </si>
  <si>
    <t>dol.wa.gov</t>
  </si>
  <si>
    <t>https://data.wa.gov/d/f6w7-q2d2</t>
  </si>
  <si>
    <t>f6w7-q2d2</t>
  </si>
  <si>
    <t>Electric Vehicle Population Data</t>
  </si>
  <si>
    <t>This dataset shows the Battery Electric Vehicles (BEVs) and Plug-in Hybrid Electric Vehicles (PHEVs) that are currently registered through Washington State Department of Licensing (DOL).</t>
  </si>
  <si>
    <t>04/16/2019 05:26:00 PM +0000</t>
  </si>
  <si>
    <t>06/07/2019 06:15:00 PM +0000</t>
  </si>
  <si>
    <t>Transportation</t>
  </si>
  <si>
    <t>tesla,leaf,nissan,model 3,dol,department of licensing,green report,ev,evs,phev,phevs,bev,bevs,electric,hybrid,vehicle,plug-in,volt,bolt,chevy,chevrolet,car,environment,clean energy,population,hybrids,plug-ins,vehicles,cars,energy</t>
  </si>
  <si>
    <t>Data includes Battery Electric Vehicles and Plug-in Hybrid Electric Vehicles registered as of May 31, 2019.</t>
  </si>
  <si>
    <t>https://data.wa.gov/resource/f6w7-q2d2.json</t>
  </si>
  <si>
    <t>The dataset now includes the DOL Vehicle ID, which is a unique number assigned to each vehicle by Department of Licensing for identification purposes.</t>
  </si>
  <si>
    <t>The 2019 Jaguar I-Pace is now reflected within the dataset.</t>
  </si>
  <si>
    <t>https://data.wa.gov/d/geg7-qybq</t>
  </si>
  <si>
    <t>geg7-qybq</t>
  </si>
  <si>
    <t>Art Larson Stations Fixed</t>
  </si>
  <si>
    <t>A test dataset.</t>
  </si>
  <si>
    <t>03/23/2015 10:50:00 PM +0000</t>
  </si>
  <si>
    <t>wells fixed</t>
  </si>
  <si>
    <t>dsau461@ecy.wa.gov</t>
  </si>
  <si>
    <t>https://data.wa.gov/resource/geg7-qybq.json</t>
  </si>
  <si>
    <t>http://www.ecy.wa.gov/</t>
  </si>
  <si>
    <t>szh4-tipu</t>
  </si>
  <si>
    <t>https://data.wa.gov/d/9fej-br89</t>
  </si>
  <si>
    <t>9fej-br89</t>
  </si>
  <si>
    <t>KSD Apprenticeship Utilization</t>
  </si>
  <si>
    <t>Apprenticeship Utilization data for Kennewick School District Projects.</t>
  </si>
  <si>
    <t>09/15/2017 10:06:00 PM +0000</t>
  </si>
  <si>
    <t>10/29/2018 05:06:00 PM +0000</t>
  </si>
  <si>
    <t>dustin.fisk@ksd.org</t>
  </si>
  <si>
    <t>https://data.wa.gov/resource/9fej-br89.json</t>
  </si>
  <si>
    <t>myrq-cd3j</t>
  </si>
  <si>
    <t>ksd.org</t>
  </si>
  <si>
    <t>https://data.wa.gov/d/sibs-5k6j</t>
  </si>
  <si>
    <t>sibs-5k6j</t>
  </si>
  <si>
    <t>2016 Residential Sewer Rate Survey</t>
  </si>
  <si>
    <t>The survey includes monthly sewer rates per “equivalent residential unit” (ERU)* served by municipal wastewater treatment plants in Washington State. Information was compiled from August 2016-January 2017 using information from utility billing web pages and phone surveys. Stormwater rates were also included as available.</t>
  </si>
  <si>
    <t>09/22/2017 01:49:00 AM +0000</t>
  </si>
  <si>
    <t>11/27/2017 10:51:00 PM +0000</t>
  </si>
  <si>
    <t>sewer rates,stormwater rates,wastewater,ecology</t>
  </si>
  <si>
    <t>e.keeley-arnold@ecy.wa.gov</t>
  </si>
  <si>
    <t>https://data.wa.gov/resource/sibs-5k6j.json</t>
  </si>
  <si>
    <t>https://fortress.wa.gov/ecy/publications/documents/1710024.pdf</t>
  </si>
  <si>
    <t>mysd-vsim</t>
  </si>
  <si>
    <t>E. Keeley-Arnold</t>
  </si>
  <si>
    <t>https://data.wa.gov/d/thnz-yg58</t>
  </si>
  <si>
    <t>thnz-yg58</t>
  </si>
  <si>
    <t>DCYF ECEAP Sites base</t>
  </si>
  <si>
    <t>The DCYF ECEAP Sites data set is comprised of ECEAP site information for active sites at the point in time the data is extracted.  Below is a description of the data elements for the data set.</t>
  </si>
  <si>
    <t>06/12/2013 03:18:00 PM +0000</t>
  </si>
  <si>
    <t>06/05/2019 11:02:00 PM +0000</t>
  </si>
  <si>
    <t>eceap,early childhood education and  assistance program,early childhood education &amp; assistance program,del,early learning</t>
  </si>
  <si>
    <t>eceap@dcyf.wa.gov</t>
  </si>
  <si>
    <t>https://data.wa.gov/resource/thnz-yg58.json</t>
  </si>
  <si>
    <t>2rzx-gdqv</t>
  </si>
  <si>
    <t>dcyf.wa.gov</t>
  </si>
  <si>
    <t>https://data.wa.gov/d/39uh-rsgs</t>
  </si>
  <si>
    <t>39uh-rsgs</t>
  </si>
  <si>
    <t>High School Feedback Report - Earnings</t>
  </si>
  <si>
    <t>12/05/2018 11:45:00 PM +0000</t>
  </si>
  <si>
    <t>Employment</t>
  </si>
  <si>
    <t>p20w,longitudinal</t>
  </si>
  <si>
    <t>erdc@erdc.wa.gov</t>
  </si>
  <si>
    <t>2005-2017</t>
  </si>
  <si>
    <t>https://data.wa.gov/resource/39uh-rsgs.json</t>
  </si>
  <si>
    <t>See https://erdc.wa.gov/data-dashboards/high-school-feedback-report for more details.</t>
  </si>
  <si>
    <t>https://erdc.wa.gov/data-dashboards/high-school-feedback-report</t>
  </si>
  <si>
    <t>erdc.wa.gov</t>
  </si>
  <si>
    <t>https://data.wa.gov/d/6he9-ya4y</t>
  </si>
  <si>
    <t>6he9-ya4y</t>
  </si>
  <si>
    <t>High School Feedback Report - Earnings by Industry</t>
  </si>
  <si>
    <t>12/06/2018 07:05:00 PM +0000</t>
  </si>
  <si>
    <t>12/06/2018 07:44:00 PM +0000</t>
  </si>
  <si>
    <t>https://data.wa.gov/resource/6he9-ya4y.json</t>
  </si>
  <si>
    <t>See https://www.census.gov/eos/www/naics/index.html for more details on NAICS Codes.</t>
  </si>
  <si>
    <t>https://data.wa.gov/d/7hx3-t3pn</t>
  </si>
  <si>
    <t>7hx3-t3pn</t>
  </si>
  <si>
    <t>High School Feedback Report - Persistence / Retention</t>
  </si>
  <si>
    <t>12/06/2018 06:03:00 PM +0000</t>
  </si>
  <si>
    <t>01/10/2019 08:22:00 PM +0000</t>
  </si>
  <si>
    <t>Cohort Type: In order to display as many demographic groups as possible while maintaining student privacy, some rows of this dataset represent a 3-Year rolling average (indicated by [cohortType] = ‘3yr’).  In these cases, the year displayed is the last year of the rolling average: “2007” contains students that graduated in 2007, 2006, and 2005.</t>
  </si>
  <si>
    <t>2005-2016</t>
  </si>
  <si>
    <t>https://data.wa.gov/resource/7hx3-t3pn.json</t>
  </si>
  <si>
    <t>https://data.wa.gov/d/7ma7-qs6m</t>
  </si>
  <si>
    <t>7ma7-qs6m</t>
  </si>
  <si>
    <t>High School Feedback Report - First Year Enrollment</t>
  </si>
  <si>
    <t>12/05/2018 11:29:00 PM +0000</t>
  </si>
  <si>
    <t>01/10/2019 08:31:00 PM +0000</t>
  </si>
  <si>
    <t>https://data.wa.gov/resource/7ma7-qs6m.json</t>
  </si>
  <si>
    <t>https://data.wa.gov/d/7yh5-na26</t>
  </si>
  <si>
    <t>7yh5-na26</t>
  </si>
  <si>
    <t>High School Feedback Report - First Year Enrollment by Institution</t>
  </si>
  <si>
    <t>12/06/2018 06:21:00 PM +0000</t>
  </si>
  <si>
    <t>12/06/2018 07:46:00 PM +0000</t>
  </si>
  <si>
    <t>https://data.wa.gov/resource/7yh5-na26.json</t>
  </si>
  <si>
    <t>https://data.wa.gov/d/udag-wz3k</t>
  </si>
  <si>
    <t>udag-wz3k</t>
  </si>
  <si>
    <t>High School Feedback Report - Post Secondary Completion</t>
  </si>
  <si>
    <t>12/06/2018 06:10:00 PM +0000</t>
  </si>
  <si>
    <t>01/10/2019 08:34:00 PM +0000</t>
  </si>
  <si>
    <t>2005-2009</t>
  </si>
  <si>
    <t>https://data.wa.gov/resource/udag-wz3k.json</t>
  </si>
  <si>
    <t>https://data.wa.gov/d/vk6s-am8z</t>
  </si>
  <si>
    <t>vk6s-am8z</t>
  </si>
  <si>
    <t>High School Feedback Report - First Year Enrollment by Sector</t>
  </si>
  <si>
    <t>12/06/2018 05:27:00 PM +0000</t>
  </si>
  <si>
    <t>12/06/2018 07:49:00 PM +0000</t>
  </si>
  <si>
    <t>https://data.wa.gov/resource/vk6s-am8z.json</t>
  </si>
  <si>
    <t>https://data.wa.gov/d/y8qh-965v</t>
  </si>
  <si>
    <t>y8qh-965v</t>
  </si>
  <si>
    <t>High School Feedback Report - Remedial Coursetaking</t>
  </si>
  <si>
    <t>12/06/2018 05:48:00 PM +0000</t>
  </si>
  <si>
    <t>01/10/2019 08:27:00 PM +0000</t>
  </si>
  <si>
    <t>https://data.wa.gov/resource/y8qh-965v.json</t>
  </si>
  <si>
    <t>https://data.wa.gov/d/9mju-mxty</t>
  </si>
  <si>
    <t>9mju-mxty</t>
  </si>
  <si>
    <t>Washington Anadromous Fish Harvest Data 1974 - 2012</t>
  </si>
  <si>
    <t>WDFW combined Sport/ Commercial/ Treaty salmon harvest data.</t>
  </si>
  <si>
    <t>10/07/2013 10:19:00 PM +0000</t>
  </si>
  <si>
    <t>10/07/2013 10:53:00 PM +0000</t>
  </si>
  <si>
    <t>salmon,steelhead,chinook,sockeye,pink,chum,coho,harvest,fisheries</t>
  </si>
  <si>
    <t>Eric.Kraig@dfw.wa.gov</t>
  </si>
  <si>
    <t xml:space="preserve">Source data from WA Sport Catch database &amp; Commercial/ Treaty LiFT database						</t>
  </si>
  <si>
    <t>https://data.wa.gov/resource/9mju-mxty.json</t>
  </si>
  <si>
    <t xml:space="preserve">Steelhead reporting years are for fishing period May through April </t>
  </si>
  <si>
    <t>Non-steelhead species were reported by calendar year until 1999.  That year, the total is for the period January 1, 1999 through March 31, 2000.  For following years, the reports are by license year, running April-March.</t>
  </si>
  <si>
    <t>https://data.wa.gov/d/4xk5-x9j6</t>
  </si>
  <si>
    <t>4xk5-x9j6</t>
  </si>
  <si>
    <t>L&amp;I Contractor License - Principal Data</t>
  </si>
  <si>
    <t>Addendum to L&amp;I Contractor License Data - General. Principles are owners associated with a registered license number.</t>
  </si>
  <si>
    <t>10/13/2015 08:41:00 PM +0000</t>
  </si>
  <si>
    <t>06/18/2019 12:39:00 AM +0000</t>
  </si>
  <si>
    <t>Labor</t>
  </si>
  <si>
    <t>l&amp;i,contractor,license</t>
  </si>
  <si>
    <t>Estz235@Lni.wa.gov</t>
  </si>
  <si>
    <t>https://data.wa.gov/resource/4xk5-x9j6.json</t>
  </si>
  <si>
    <t>http://www.lni.wa.gov/TradesLicensing/Contractors/HireCon/default.asp</t>
  </si>
  <si>
    <t>54vy-b9jn</t>
  </si>
  <si>
    <t>Lni.wa.gov</t>
  </si>
  <si>
    <t>https://data.wa.gov/d/bzff-4fmt</t>
  </si>
  <si>
    <t>bzff-4fmt</t>
  </si>
  <si>
    <t>L&amp;I Contractor License Data - Bond</t>
  </si>
  <si>
    <t>State of Washington, Labor &amp; Industries contractor license and bond data.</t>
  </si>
  <si>
    <t>12/02/2016 06:42:00 PM +0000</t>
  </si>
  <si>
    <t>06/18/2019 12:34:00 AM +0000</t>
  </si>
  <si>
    <t>l&amp;i,lni,labor &amp; industries,contractor,license,insurance</t>
  </si>
  <si>
    <t>https://data.wa.gov/resource/bzff-4fmt.json</t>
  </si>
  <si>
    <t>http://www.lni.wa.gov/TradesLicensing/Contractors/HireCon/Verify</t>
  </si>
  <si>
    <t>https://data.wa.gov/d/ciwg-agsx</t>
  </si>
  <si>
    <t>ciwg-agsx</t>
  </si>
  <si>
    <t>L&amp;I Contractor License Data - Insurance</t>
  </si>
  <si>
    <t>State of Washington, Labor &amp; Industries contractor license and insurance data</t>
  </si>
  <si>
    <t>04/18/2016 11:22:00 PM +0000</t>
  </si>
  <si>
    <t>06/18/2019 12:36:00 AM +0000</t>
  </si>
  <si>
    <t>l&amp;i,lni,labor &amp; industries,contractor,license</t>
  </si>
  <si>
    <t>https://data.wa.gov/resource/ciwg-agsx.json</t>
  </si>
  <si>
    <t>https://data.wa.gov/d/m8qx-ubtq</t>
  </si>
  <si>
    <t>m8qx-ubtq</t>
  </si>
  <si>
    <t>L&amp;I Contractor License Data - General</t>
  </si>
  <si>
    <t>State of Washington, Labor &amp; Industries contractor license and registration data</t>
  </si>
  <si>
    <t>10/13/2015 09:34:00 PM +0000</t>
  </si>
  <si>
    <t>06/18/2019 12:40:00 AM +0000</t>
  </si>
  <si>
    <t>l&amp;i,labor &amp; industries,contractor,licenses</t>
  </si>
  <si>
    <t>https://data.wa.gov/resource/m8qx-ubtq.json</t>
  </si>
  <si>
    <t>L&amp;I Contractor Contractor Data is updated thee times per day: 8:00 a.m., 12:15 p.m., 5:15 p.m.</t>
  </si>
  <si>
    <t>https://data.wa.gov/d/s7ge-wicw</t>
  </si>
  <si>
    <t>s7ge-wicw</t>
  </si>
  <si>
    <t>L&amp;I Contractor Authorized Signer Data</t>
  </si>
  <si>
    <t>Addendum to Labor &amp; Industries Contractor License and Registration data. Authorized signers are those identified on the license as authorized signers for permits or affidavits.</t>
  </si>
  <si>
    <t>10/15/2015 04:45:00 PM +0000</t>
  </si>
  <si>
    <t>02/21/2019 06:30:00 PM +0000</t>
  </si>
  <si>
    <t>l&amp;i,labor &amp; industries,labor and industries,contractor,license</t>
  </si>
  <si>
    <t>https://data.wa.gov/resource/s7ge-wicw.json</t>
  </si>
  <si>
    <t>http://www.Lni.wa.gov/TradesLicensing/Contractors/HireCon/Verify/</t>
  </si>
  <si>
    <t>fafsa@wsac.wa.gov</t>
  </si>
  <si>
    <t>evh8-93c5</t>
  </si>
  <si>
    <t>12/05/2017 08:29:00 PM +0000</t>
  </si>
  <si>
    <t>fafsa,postsecondary,education</t>
  </si>
  <si>
    <t>https://data.wa.gov/d/evh8-93c5</t>
  </si>
  <si>
    <t>FAFSA MASTER</t>
  </si>
  <si>
    <t>12/05/2017 07:47:00 PM +0000</t>
  </si>
  <si>
    <t>https://data.wa.gov/resource/evh8-93c5.json</t>
  </si>
  <si>
    <t>https://data.wa.gov/d/asne-y2hi</t>
  </si>
  <si>
    <t>asne-y2hi</t>
  </si>
  <si>
    <t>Bridge and Ferry Terminal Washing Draft General Permit Comments</t>
  </si>
  <si>
    <t>Public comments received on the draft general permit for Bridge and Ferry Terminal Washing</t>
  </si>
  <si>
    <t>12/09/2016 05:35:00 PM +0000</t>
  </si>
  <si>
    <t>12/09/2016 06:24:00 PM +0000</t>
  </si>
  <si>
    <t>ecology,bridge and ferry terminal washing,general permit</t>
  </si>
  <si>
    <t>foroozan.labib@ecy.wa.gov</t>
  </si>
  <si>
    <t>https://data.wa.gov/resource/asne-y2hi.json</t>
  </si>
  <si>
    <t>https://data.wa.gov/d/7yy6-89nx</t>
  </si>
  <si>
    <t>7yy6-89nx</t>
  </si>
  <si>
    <t>Aberdeen Flood Depths 11-27-18</t>
  </si>
  <si>
    <t>1.  This dataset provides summary data needed to help determine the premium for a flood insurance policy.
2.  The elevation and depth data come from approximate methods and could be one foot or more off. A FEMA Elevation Certificate is needed to provide the more accurate data required to write a policy. The dataset was compiled by French &amp; Associates with support from the Washington State Department of Ecology. The source elevation information came from the Federal Emergency Management Agency’s Flood Depth Grid for Grays Harbor County. Property information came from Grays Harbor County, with help from the City of Aberdeen.
3.  Download instructions for getting a floor level for flood insurance elevation rating at https://bit.ly/2BJDdTi.</t>
  </si>
  <si>
    <t>11/29/2018 01:28:00 PM +0000</t>
  </si>
  <si>
    <t>11/29/2018 01:39:00 PM +0000</t>
  </si>
  <si>
    <t>chehalis basin,flooding,flood insurance</t>
  </si>
  <si>
    <t>french@frenchasoc.com</t>
  </si>
  <si>
    <t>https://data.wa.gov/resource/7yy6-89nx.json</t>
  </si>
  <si>
    <t>ugen-sv2k</t>
  </si>
  <si>
    <t>frenchasoc.com</t>
  </si>
  <si>
    <t>https://data.wa.gov/d/vhe5-ishr</t>
  </si>
  <si>
    <t>vhe5-ishr</t>
  </si>
  <si>
    <t>Hoquiam Flood Depths 11-29-18</t>
  </si>
  <si>
    <t>1.  This dataset provides summary data needed to help determine the premium for a flood insurance policy.
2.  The elevation and depth data come from approximate methods and could be one foot or more off. A FEMA Elevation Certificate is needed to provide the more accurate data required to write a policy. The dataset was compiled by French &amp; Associates with support from the Washington State Department of Ecology. The source elevation information came from the Federal Emergency Management Agency’s Flood Depth Grid for Grays Harbor County. Property information came from Grays Harbor County.
3.  Download instructions for getting a floor level for flood insurance elevation rating at https://bit.ly/2BHNa3o.</t>
  </si>
  <si>
    <t>11/29/2018 01:41:00 PM +0000</t>
  </si>
  <si>
    <t>11/30/2018 02:27:00 PM +0000</t>
  </si>
  <si>
    <t>https://data.wa.gov/resource/vhe5-ishr.json</t>
  </si>
  <si>
    <t>https://data.wa.gov/d/37v3-hyq8</t>
  </si>
  <si>
    <t>37v3-hyq8</t>
  </si>
  <si>
    <t>Washington Aircraft Bulk Fuel Users</t>
  </si>
  <si>
    <t>This list show individuals or companies certified in Washington to use aviation or jet fuel.</t>
  </si>
  <si>
    <t>06/13/2017 08:25:00 PM +0000</t>
  </si>
  <si>
    <t>11/15/2018 04:55:00 PM +0000</t>
  </si>
  <si>
    <t>fuel,tax,license,gas</t>
  </si>
  <si>
    <t>FuelTax@dol.wa.gov</t>
  </si>
  <si>
    <t>https://data.wa.gov/resource/37v3-hyq8.json</t>
  </si>
  <si>
    <t>http://www.dol.wa.gov/about/ftlists.html</t>
  </si>
  <si>
    <t>Department of Licensing, Prorate and fuel tax offices</t>
  </si>
  <si>
    <t>https://data.wa.gov/d/cmpj-kzga</t>
  </si>
  <si>
    <t>cmpj-kzga</t>
  </si>
  <si>
    <t>Washington Fuel Tax Active Licensees</t>
  </si>
  <si>
    <t>This list show companies with any of the following active licenses in Washington State;  Motor vehicle fuel blender, exporter, importer, and supplier;  Special fuel blender, exporter, importer, and supplier.</t>
  </si>
  <si>
    <t>06/13/2017 06:01:00 PM +0000</t>
  </si>
  <si>
    <t>11/15/2018 05:35:00 PM +0000</t>
  </si>
  <si>
    <t>https://data.wa.gov/resource/cmpj-kzga.json</t>
  </si>
  <si>
    <t>https://data.wa.gov/d/g8jc-ah3h</t>
  </si>
  <si>
    <t>g8jc-ah3h</t>
  </si>
  <si>
    <t>Washington Canceled Or Revoked Fuel Tax Licenses</t>
  </si>
  <si>
    <t>This list show fuel tax licenses we've canceled or revoked in Washington State;  Motor vehicle fuel blenders, exporters, importers, and suppliers;  Special fuel blenders, exporters, importers, and suppliers;  Aircraft aviation fuel distributors and jet fuel distributors.</t>
  </si>
  <si>
    <t>06/13/2017 09:06:00 PM +0000</t>
  </si>
  <si>
    <t>11/15/2018 05:06:00 PM +0000</t>
  </si>
  <si>
    <t>https://data.wa.gov/resource/g8jc-ah3h.json</t>
  </si>
  <si>
    <t>https://data.wa.gov/d/kw82-bcav</t>
  </si>
  <si>
    <t>kw82-bcav</t>
  </si>
  <si>
    <t>ALD Phase I- Faber- Summary Statementof Apprentice- Journeyman Participation DES</t>
  </si>
  <si>
    <t>Aldercrest Campus Modernization Phase I, Faber Construction</t>
  </si>
  <si>
    <t>04/28/2017 05:13:00 PM +0000</t>
  </si>
  <si>
    <t>04/28/2017 05:33:00 PM +0000</t>
  </si>
  <si>
    <t>aldercrest,faber,shoreline,school</t>
  </si>
  <si>
    <t>garnet.osborn@shorelineschools.org</t>
  </si>
  <si>
    <t>https://data.wa.gov/resource/kw82-bcav.json</t>
  </si>
  <si>
    <t>vqc5-3vxz</t>
  </si>
  <si>
    <t>shorelineschools.org</t>
  </si>
  <si>
    <t>https://data.wa.gov/d/auvb-4rvk</t>
  </si>
  <si>
    <t>auvb-4rvk</t>
  </si>
  <si>
    <t>WDFW-Coded Wire Tag Fish Recoveries</t>
  </si>
  <si>
    <t>New data (unverified) within this dataset is preliminary and subject to change per the verification process.</t>
  </si>
  <si>
    <t>12/04/2012 10:09:00 PM +0000</t>
  </si>
  <si>
    <t>06/15/2019 08:41:00 AM +0000</t>
  </si>
  <si>
    <t>wdfw,salmon,cwt</t>
  </si>
  <si>
    <t>Gilbert.Lensegrav@dfw.wa.gov</t>
  </si>
  <si>
    <t>https://data.wa.gov/resource/auvb-4rvk.json</t>
  </si>
  <si>
    <t>Updated nightly as of 1/10/2014.</t>
  </si>
  <si>
    <t>https://data.wa.gov/d/fgyz-n3uk</t>
  </si>
  <si>
    <t>fgyz-n3uk</t>
  </si>
  <si>
    <t>WDFW-Salmonid Stock Inventory Population Escapement</t>
  </si>
  <si>
    <t>WDFW SaSI wild salmonid abundance</t>
  </si>
  <si>
    <t>07/15/2013 10:48:00 PM +0000</t>
  </si>
  <si>
    <t>06/11/2019 01:09:00 PM +0000</t>
  </si>
  <si>
    <t>https://data.wa.gov/resource/fgyz-n3uk.json</t>
  </si>
  <si>
    <t>http://wdfw.wa.gov/score</t>
  </si>
  <si>
    <t>https://data.wa.gov/d/ncqh-ypvf</t>
  </si>
  <si>
    <t>ncqh-ypvf</t>
  </si>
  <si>
    <t>WDFW-Salmonid Stock Inventory Populations</t>
  </si>
  <si>
    <t>WDFW SaSI wild samonid populations</t>
  </si>
  <si>
    <t>07/15/2013 09:48:00 PM +0000</t>
  </si>
  <si>
    <t>https://data.wa.gov/resource/ncqh-ypvf.json</t>
  </si>
  <si>
    <t>FY2017</t>
  </si>
  <si>
    <t>e6ka-4u42</t>
  </si>
  <si>
    <t>Occurrences of aquatic vertebrate species during electrofishing for the Yakima Basin REMAP project in 1994 and 1995</t>
  </si>
  <si>
    <t>11/19/2015 10:00:00 PM +0000</t>
  </si>
  <si>
    <t>aquatic vertebrate assemblage; streams</t>
  </si>
  <si>
    <t>h9w5-qfr2</t>
  </si>
  <si>
    <t>https://data.wa.gov/d/63h7-zpny</t>
  </si>
  <si>
    <t>63h7-zpny</t>
  </si>
  <si>
    <t>Watershed Health Monitoring: Excess Sediment in Salmon/Trout Streams</t>
  </si>
  <si>
    <t>This file lists random sites sampled by the Department of Ecology's Watershed Health Monitoring program during 2009-2016. The list is limited to those sites known to be occupied by salmon or trout at some time during the year. It also shows percentage of the stream network represented by the site and whether the observed sediment on the surface of the stream bottom exceeded levels estimated to be optimum for sediment-sensitive salmonids.</t>
  </si>
  <si>
    <t>08/29/2018 07:20:00 PM +0000</t>
  </si>
  <si>
    <t>08/29/2018 08:39:00 PM +0000</t>
  </si>
  <si>
    <t>watershed health monitoring,physical habitat,sediment,salmonids,sand,fines</t>
  </si>
  <si>
    <t>2009-2016</t>
  </si>
  <si>
    <t>https://data.wa.gov/resource/63h7-zpny.json</t>
  </si>
  <si>
    <t>https://ecology.wa.gov/Research-Data/Monitoring-assessment/River-stream-monitoring/Habitat-monitoring/Watershed-health</t>
  </si>
  <si>
    <t>Glenn Merritt</t>
  </si>
  <si>
    <t>https://data.wa.gov/d/6nhy-s9k7</t>
  </si>
  <si>
    <t>6nhy-s9k7</t>
  </si>
  <si>
    <t>2015 Candidate Sites: Mid Columbia Status and Trends Region</t>
  </si>
  <si>
    <t>11/13/2014 10:37:00 PM +0000</t>
  </si>
  <si>
    <t>11/13/2014 10:38:00 PM +0000</t>
  </si>
  <si>
    <t>watershed health monitoring</t>
  </si>
  <si>
    <t>https://data.wa.gov/resource/6nhy-s9k7.json</t>
  </si>
  <si>
    <t>http://tinyurl.com/WatershedHealth</t>
  </si>
  <si>
    <t>fri6-n6k5</t>
  </si>
  <si>
    <t>Watershed Health Monitoring samples sentinel sites on an annual basis to help with large-scale trend detection. They are located below landscapes where we expect few changes in land uses.</t>
  </si>
  <si>
    <t>11/14/2014 06:19:00 PM +0000</t>
  </si>
  <si>
    <t>watershed health monitoring,sentinel</t>
  </si>
  <si>
    <t>cqkd-w8f2</t>
  </si>
  <si>
    <t>EMAP-West sites sampled during 2000-2005 by the Department of Ecology and the US EPA. Data are found in STORET.</t>
  </si>
  <si>
    <t>01/26/2016 05:53:00 PM +0000</t>
  </si>
  <si>
    <t>emap,nars,grts,streams,biological monitoring</t>
  </si>
  <si>
    <t>2000-2005</t>
  </si>
  <si>
    <t>http://www.ecy.wa.gov</t>
  </si>
  <si>
    <t>https://data.wa.gov/d/asqd-efxe</t>
  </si>
  <si>
    <t>asqd-efxe</t>
  </si>
  <si>
    <t>Watershed Health Monitoring: Riparian Cover using X DensioBank</t>
  </si>
  <si>
    <t>This is a list of random sites sampled by the Department of Ecology's Watershed Health Monitoring Program during 2009-2016. It includes data for riparian cover as measured with a densiometer at the bankfull margins and the amount of stream network represented by the random site. Densiometer data are assigned ratings of riparian condition relative to reference conditions.</t>
  </si>
  <si>
    <t>09/06/2018 04:57:00 PM +0000</t>
  </si>
  <si>
    <t>09/06/2018 05:49:00 PM +0000</t>
  </si>
  <si>
    <t>watershed health monitoring,physical habitat,riparian cover,shade,status and trends monitoring,densiometer,streams</t>
  </si>
  <si>
    <t>https://data.wa.gov/resource/asqd-efxe.json</t>
  </si>
  <si>
    <t>As needed</t>
  </si>
  <si>
    <t>https://data.wa.gov/d/cqkd-w8f2</t>
  </si>
  <si>
    <t>EMAPW STORET Sites</t>
  </si>
  <si>
    <t>https://data.wa.gov/resource/cqkd-w8f2.json</t>
  </si>
  <si>
    <t>fn6e-4szt</t>
  </si>
  <si>
    <t>Randomized sites sampled in the Mid-Columbia Status &amp; Trends Region 2015. Includes representatives from each of 5 size classes and 2 repeat classes (2011&amp;2015, vs. new)</t>
  </si>
  <si>
    <t>11/09/2015 09:06:00 PM +0000</t>
  </si>
  <si>
    <t>watershed health,biological integrity,habitat</t>
  </si>
  <si>
    <t>https://data.wa.gov/d/e6ka-4u42</t>
  </si>
  <si>
    <t>YAKIMA BASIN 9495 VERT Presence</t>
  </si>
  <si>
    <t>https://data.wa.gov/resource/e6ka-4u42.json</t>
  </si>
  <si>
    <t>https://data.wa.gov/d/fcrw-p9wq</t>
  </si>
  <si>
    <t>fcrw-p9wq</t>
  </si>
  <si>
    <t>Watershed Health Monitoring: BIBI</t>
  </si>
  <si>
    <t>This file lists annual-average benthic biological integrity scores for weighted sites sampled by the Watershed Health Monitoring Program through 2016. Adjusted spatial weights are also provided.</t>
  </si>
  <si>
    <t>08/29/2018 04:52:00 PM +0000</t>
  </si>
  <si>
    <t>08/29/2018 06:36:00 PM +0000</t>
  </si>
  <si>
    <t>watershed health monitoring,macroinvertebrates,status and trends monitoring,biological integrity</t>
  </si>
  <si>
    <t>https://data.wa.gov/resource/fcrw-p9wq.json</t>
  </si>
  <si>
    <t>https://data.wa.gov/d/ff68-pa9c</t>
  </si>
  <si>
    <t>ff68-pa9c</t>
  </si>
  <si>
    <t>Watershed Health Monitoring: Copper in Stream Sediment</t>
  </si>
  <si>
    <t>This file lists random sites sampled during the first round of statewide surveys (2009-2012). The list also provides the average copper concentration from 1-2 samples of sediment for the given sample year. Coordinates are provided for each site.</t>
  </si>
  <si>
    <t>09/04/2018 03:55:00 PM +0000</t>
  </si>
  <si>
    <t>09/04/2018 04:29:00 PM +0000</t>
  </si>
  <si>
    <t>watershed health monitoring,habitat,status and trends monitoring,sediment,copper,streams</t>
  </si>
  <si>
    <t>2009-2012</t>
  </si>
  <si>
    <t>https://data.wa.gov/resource/ff68-pa9c.json</t>
  </si>
  <si>
    <t>https://data.wa.gov/d/fri6-n6k5</t>
  </si>
  <si>
    <t>SENTINEL SITES WHM- 11-14-2014</t>
  </si>
  <si>
    <t>https://data.wa.gov/resource/fri6-n6k5.json</t>
  </si>
  <si>
    <t>rgra-syy5</t>
  </si>
  <si>
    <t>01/30/2015 08:20:00 PM +0000</t>
  </si>
  <si>
    <t>https://data.wa.gov/d/pj4z-63k7</t>
  </si>
  <si>
    <t>pj4z-63k7</t>
  </si>
  <si>
    <t>Ambient Bioassessment Sites (to 2013)</t>
  </si>
  <si>
    <t>11/15/2014 04:42:00 PM +0000</t>
  </si>
  <si>
    <t>watershed health monitoring,ambient bioassessment</t>
  </si>
  <si>
    <t>https://data.wa.gov/resource/pj4z-63k7.json</t>
  </si>
  <si>
    <t>https://data.wa.gov/d/q4is-ii4v</t>
  </si>
  <si>
    <t>q4is-ii4v</t>
  </si>
  <si>
    <t>Watershed Health Monitoring: Wood Volume in Streams</t>
  </si>
  <si>
    <t>This is a list of wood volume measurements among randomly selected stream sites in Washington State during 2009-2016. Data were collected for the Department of Ecology's Watershed Health Monitoring surveys. This list only displays data from the most recent sampling event at any site.</t>
  </si>
  <si>
    <t>08/28/2018 09:48:00 PM +0000</t>
  </si>
  <si>
    <t>08/28/2018 10:43:00 PM +0000</t>
  </si>
  <si>
    <t>watershed health monitoring,physical habitat,large woody debris,status and trends monitoring,streams</t>
  </si>
  <si>
    <t>https://data.wa.gov/resource/q4is-ii4v.json</t>
  </si>
  <si>
    <t>https://data.wa.gov/d/rgra-syy5</t>
  </si>
  <si>
    <t>2015 Candidate Sites - We'll Sample 50</t>
  </si>
  <si>
    <t>01/30/2015 08:19:00 PM +0000</t>
  </si>
  <si>
    <t>https://data.wa.gov/resource/rgra-syy5.json</t>
  </si>
  <si>
    <t>https://data.wa.gov/d/sg4a-7hjj</t>
  </si>
  <si>
    <t>sg4a-7hjj</t>
  </si>
  <si>
    <t>Watershed Health Monitoring: Non-native species 2009-2012</t>
  </si>
  <si>
    <t>This is a list of random sites sampled for the Watershed Health Monitoring surveys of 2009-2012 (Round 1 through the state). The list provides indication of which non-native aquatic vertebrate species were detected at each site, plus the stream km represented by each site.</t>
  </si>
  <si>
    <t>08/30/2018 07:36:00 PM +0000</t>
  </si>
  <si>
    <t>08/30/2018 10:35:00 PM +0000</t>
  </si>
  <si>
    <t>watershed health monitoring,aquatic vertebrate assemblage,fish community,amphibian community,biological assessment,non-native species,streams,habitat</t>
  </si>
  <si>
    <t>https://data.wa.gov/resource/sg4a-7hjj.json</t>
  </si>
  <si>
    <t>ITIS Serial numbers are from https://www.itis.gov/ as reported here: https://fortress.wa.gov/ecy/eimhelp/ValidValues/Taxa</t>
  </si>
  <si>
    <t>https://data.wa.gov/d/v4rj-vzug</t>
  </si>
  <si>
    <t>v4rj-vzug</t>
  </si>
  <si>
    <t>Watershed Health Monitoring: Riparian Disturbance by Region and Survey</t>
  </si>
  <si>
    <t>This dataset lists random sites sampled by Watershed Health Monitoring surveys during 2009 to 2016. It provides adjusted spatial weights (km of stream represented by the site). It also provides metric values for proximity-weighted presence of riparian disturbance from any type (PWP all) and the disturbance condition rating (low, medium, or high).  Sites are assigned regional and survey year membership.</t>
  </si>
  <si>
    <t>08/30/2018 05:02:00 PM +0000</t>
  </si>
  <si>
    <t>08/30/2018 06:09:00 PM +0000</t>
  </si>
  <si>
    <t>watershed health monitoring,physical habitat,riparian disturbance,streams,status and trends monitoring</t>
  </si>
  <si>
    <t>https://data.wa.gov/resource/v4rj-vzug.json</t>
  </si>
  <si>
    <t>https://data.wa.gov/d/33rc-5prd</t>
  </si>
  <si>
    <t>33rc-5prd</t>
  </si>
  <si>
    <t>Cleanup at HW Facilities Data</t>
  </si>
  <si>
    <t>This indicator tracks the progress toward completing "corrective actions" at 39 priority dangerous waste treatment, storage, and disposal (TSD) facilities in Washington. TSDs are facilities that are permitted by the state to treat, store, or dispose of large amounts of dangerous waste either generated on-site or collected from other businesses. Corrective action is the term used for cleaning up contamination at TSDs.</t>
  </si>
  <si>
    <t>05/15/2017 02:33:00 AM +0000</t>
  </si>
  <si>
    <t>ecology,hazardous wastes &amp; toxics reduction</t>
  </si>
  <si>
    <t>gretchen.newman@ecy.wa.gov</t>
  </si>
  <si>
    <t>Copyright information for the Washington Department of Ecology: https://ecology.wa.gov/About-us/Accountability-transparency/Our-website/Copyright-information</t>
  </si>
  <si>
    <t>2005-2014</t>
  </si>
  <si>
    <t>Link to the Ecology Website:  https://ecology.wa.gov/</t>
  </si>
  <si>
    <t>https://data.wa.gov/resource/33rc-5prd.json</t>
  </si>
  <si>
    <t>Data source is the Hazardous Waste, Toxics Reduction Program at the Washington Department of Ecology.</t>
  </si>
  <si>
    <t>annual</t>
  </si>
  <si>
    <t>"Corrective action" is the term used for cleaning up contamination at Treatment, Storage, and Disposal (TSD) facilities.  TSDs are permitted facilities that manage large amounts of hazardous waste either generated on-site or collected from other businesses.</t>
  </si>
  <si>
    <t>d3v8-wjka</t>
  </si>
  <si>
    <t>https://data.wa.gov/d/6ffb-b8kq</t>
  </si>
  <si>
    <t>6ffb-b8kq</t>
  </si>
  <si>
    <t>Solid Waste Generation &amp; Recycling</t>
  </si>
  <si>
    <t>This indicator tracks the amount of solid waste generated (disposed and recovered for recycling and other uses) in Washington State each year, by ton and per capita.</t>
  </si>
  <si>
    <t>05/07/2017 11:17:00 PM +0000</t>
  </si>
  <si>
    <t>08/23/2017 12:41:00 AM +0000</t>
  </si>
  <si>
    <t>ecology,waste 2 resources,solid waste disposed,recycling</t>
  </si>
  <si>
    <t xml:space="preserve">Source for population data:  Office of Financial Management (OFM) website at http://www.ofm.wa.gov.												</t>
  </si>
  <si>
    <t>2000-2014</t>
  </si>
  <si>
    <t xml:space="preserve">Data source:  Department of Ecology collects annual reports and recycling surveys from recyclers, brokers, haulers and other companies handling materials that are recyclable, reusable, or source separated for energy recovery.  For more information on material recovery data: https://ecology.wa.gov/Research-Data/Data-resources/Solid-waste-recycling-data .												</t>
  </si>
  <si>
    <t>https://data.wa.gov/resource/6ffb-b8kq.json</t>
  </si>
  <si>
    <t>Unless otherwise noted, materials are recovered for recycling or other beneficial uses.</t>
  </si>
  <si>
    <t>5se7-as7s</t>
  </si>
  <si>
    <t>https://data.wa.gov/d/7asr-m3ux</t>
  </si>
  <si>
    <t>7asr-m3ux</t>
  </si>
  <si>
    <t>Risks from Toxic Releases</t>
  </si>
  <si>
    <t>This indicator tracks the relative risks to humans from toxic releases from industrial activities in Washington State.</t>
  </si>
  <si>
    <t>05/29/2017 02:16:00 AM +0000</t>
  </si>
  <si>
    <t>1996-2010</t>
  </si>
  <si>
    <t>https://data.wa.gov/resource/7asr-m3ux.json</t>
  </si>
  <si>
    <t>7usd-3rdh</t>
  </si>
  <si>
    <t>https://data.wa.gov/d/8bsu-4aqr</t>
  </si>
  <si>
    <t>8bsu-4aqr</t>
  </si>
  <si>
    <t>Electronics Recycling</t>
  </si>
  <si>
    <t>This indicator tracks the amount of electronic products being recycled annually in Washington.</t>
  </si>
  <si>
    <t>05/19/2017 09:15:00 PM +0000</t>
  </si>
  <si>
    <t>08/22/2017 10:05:00 PM +0000</t>
  </si>
  <si>
    <t>ecology,waste 2 resources,electronics,recycling</t>
  </si>
  <si>
    <t>2003-2014</t>
  </si>
  <si>
    <t>https://data.wa.gov/resource/8bsu-4aqr.json</t>
  </si>
  <si>
    <t>https://data.wa.gov/d/eces-6bin</t>
  </si>
  <si>
    <t>eces-6bin</t>
  </si>
  <si>
    <t>Construction &amp; Demolition Debris Recovered</t>
  </si>
  <si>
    <t>This indicator tracks the amount of construction and demolition (C&amp;D) debris that is generated and recycled or diverted from disposal annually in Washington.</t>
  </si>
  <si>
    <t>05/15/2017 03:13:00 AM +0000</t>
  </si>
  <si>
    <t>ecology,waste 2 resources,construction debris,recycling</t>
  </si>
  <si>
    <t>1992-2014</t>
  </si>
  <si>
    <t>https://data.wa.gov/resource/eces-6bin.json</t>
  </si>
  <si>
    <t>Data source:  Washington Department of Ecology collects annual reports from disposal facilities by material type.  C&amp;D type material categories are defined in Washington statute.</t>
  </si>
  <si>
    <t>Data source:  Washington Department of Ecology collects annual reports and recycling surveys from facilities, haulers, buyback centers, brokers, and others in the recycling industry. Data excludes soil blends.</t>
  </si>
  <si>
    <t>https://data.wa.gov/d/edta-hy5m</t>
  </si>
  <si>
    <t>edta-hy5m</t>
  </si>
  <si>
    <t>Solid Waste Generated per GDP</t>
  </si>
  <si>
    <t>This indicator tracks the efficiency of Washington's economy relative to waste generation, by comparing the pounds of solid waste generated to the state's gross domestic product (GDP). Comparing solid waste generated to GDP gives us a measure of "eco-efficiency" by showing how much waste we produce relative to the amount of economic activity.</t>
  </si>
  <si>
    <t>05/19/2017 08:12:00 PM +0000</t>
  </si>
  <si>
    <t>ecology,waste 2 resources</t>
  </si>
  <si>
    <t>https://data.wa.gov/resource/edta-hy5m.json</t>
  </si>
  <si>
    <t>https://data.wa.gov/d/g88h-wy2z</t>
  </si>
  <si>
    <t>g88h-wy2z</t>
  </si>
  <si>
    <t>Ecosystems Toxicity Index</t>
  </si>
  <si>
    <t>This indicator tracks purchases made by consumers in Washington and measures the related ecosystem toxicity tied to the product's life cycle.</t>
  </si>
  <si>
    <t>05/29/2017 12:15:00 AM +0000</t>
  </si>
  <si>
    <t>ecology,hazardous wastes &amp; toxics reduction,waste 2 resources</t>
  </si>
  <si>
    <t>2000-2010</t>
  </si>
  <si>
    <t>https://data.wa.gov/resource/g88h-wy2z.json</t>
  </si>
  <si>
    <t>https://data.wa.gov/d/iax8-x84c</t>
  </si>
  <si>
    <t>iax8-x84c</t>
  </si>
  <si>
    <t>Organic Materials Generated</t>
  </si>
  <si>
    <t>This indicator measures the amount of organic materials that are recycled, composted, or otherwise diverted from disposal, as well as those that are disposed of in the waste stream. It tracks progress on Washington's goal of diverting organic materials from the landfill, putting them to work in the most beneficial ways possible.</t>
  </si>
  <si>
    <t>05/16/2017 07:38:00 AM +0000</t>
  </si>
  <si>
    <t>05/30/2017 02:05:00 AM +0000</t>
  </si>
  <si>
    <t>ecology,waste 2 resources,organic materials,yard debris,food waste,recycling</t>
  </si>
  <si>
    <t>Data compiled by Department of Ecology, Waste 2 Resources, from annual reports from permitted and exempt compost facilities.</t>
  </si>
  <si>
    <t>Municipal Solid Waste (MSW).</t>
  </si>
  <si>
    <t>Data compiled by the Department of Ecology, Waste 2 Resources, from annual disposal facility reports.</t>
  </si>
  <si>
    <t>https://data.wa.gov/resource/iax8-x84c.json</t>
  </si>
  <si>
    <t>Data compiled by Department of Ecology, Waste 2 Resources, from annual reports from recycling facilities.  Includes chipping for mulch, reuse, and food recycled or donated to food banks.  Land clearing debris (reused or recycled) includes land clearing debris burned for energy prior to 2006.  Yard debris (reused or recycled) includes yard debris burned for energy prior to 2010.  Source for Food Processing Wastes (land applied) is Beneficial Use Exemption Annual Reports (2011 first year to include).</t>
  </si>
  <si>
    <t>https://data.wa.gov/d/iz32-gmjg</t>
  </si>
  <si>
    <t>iz32-gmjg</t>
  </si>
  <si>
    <t>Solid Waste Composition</t>
  </si>
  <si>
    <t>This indicator tracks the composition of disposed municipal solid waste in Washington, showing the estimated amounts of recyclable and non-recyclable materials going to landfills and incinerators. This indicator is based on available data from statewide waste characterization studies.</t>
  </si>
  <si>
    <t>05/02/2017 05:54:00 PM +0000</t>
  </si>
  <si>
    <t>05/03/2017 04:29:00 PM +0000</t>
  </si>
  <si>
    <t>ecology,waste 2 resources,solid waste,disposal,waste composition</t>
  </si>
  <si>
    <t>1992-2015</t>
  </si>
  <si>
    <t>https://data.wa.gov/resource/iz32-gmjg.json</t>
  </si>
  <si>
    <t>nnds-2jxn</t>
  </si>
  <si>
    <t>https://data.wa.gov/d/jbep-69s5</t>
  </si>
  <si>
    <t>jbep-69s5</t>
  </si>
  <si>
    <t>Hazardous Waste Per GDP Data</t>
  </si>
  <si>
    <t>This indicator compares the amount of hazardous waste generated to the gross domestic product (GDP) in the manufacturing sector in Washington State. The goal is to decrease waste generation and the use of toxic substances while maintaining or increasing economic output.</t>
  </si>
  <si>
    <t>05/15/2017 08:58:00 AM +0000</t>
  </si>
  <si>
    <t>Data source for hazardous waste recurrent pounds and NAICS codes:  Department of Ecology collects annual reports from facilities that generate or manage hazardous waste in regulated amounts.</t>
  </si>
  <si>
    <t>Data source for hazardous waste recurrent pounds measurement pounds: Facilities self report the source of each hazardous waste stream. Recurrent waste counts pounds from on-going production and service processes</t>
  </si>
  <si>
    <t>Manufacturing Sector Recurrent Hazardous Waste Pounds per Manufacturing Sector GDP Dollar = "Total Recurrent Manufacturing Sector Pounds" divided by "Manufacturing Sector GDP Dollars".</t>
  </si>
  <si>
    <t>https://data.wa.gov/resource/jbep-69s5.json</t>
  </si>
  <si>
    <t>Data source for Washington State Manufacturing GDP Dollars: U.S. Bureau of Economic Analysis, Advance 2014 and Revised 1997—2013 Statistics of GDP by State.</t>
  </si>
  <si>
    <t>https://data.wa.gov/d/m8ar-ptfp</t>
  </si>
  <si>
    <t>m8ar-ptfp</t>
  </si>
  <si>
    <t>Hazardous Waste Generation Data</t>
  </si>
  <si>
    <t>This indicator tracks the amount of regulated, recurrent hazardous waste generated (produced) and recycled by certain businesses and facilities in Washington State. It reflects approximately 1,200 businesses and organizations that generate more than 2,640 pounds each of hazardous waste per year. It does not include the 2,800 annual reporters that are either smaller waste generators who are not required to report waste amounts, or facilities that did not generate hazardous waste, for example transporters.</t>
  </si>
  <si>
    <t>05/15/2017 08:43:00 AM +0000</t>
  </si>
  <si>
    <t>Data source for hazardous waste recurrent pounds:  Department of Ecology collects annual reports from facilities that generate or manage hazardous waste in regulated amounts. Hazardous waste pounds are self reported for generation, treatment, storage, disposal, or recycling. Hazardous waste transporters do not report pounds hauled. For more information see the Hazardous Waste and Toxics Reduction Program web site:  https://ecology.wa.gov/Research-Data/Data-resources/Solid-waste-recycling-data</t>
  </si>
  <si>
    <t>Data source for hazardous waste recurrent pounds measurement pounds: Facilities self report the source of each hazardous waste stream. Recurrent waste counts pounds from on-going production and service processes, or new hazardous waste residuals coming from management of a previously existing hazardous waste. Non-recurrent wastes come from demolition debris, spill materials, clean-up wastes, or waste that was received from off-site and transferred.</t>
  </si>
  <si>
    <t>Data source for measuring Hazardous Waste Recycling Method pounds: Counts 100% of waste managed on-site or off-site if the waste management method is a recognized recycling method under the "Dangerous Waste Annual Report Forms Instructions and Guidance", and the amount claimed recycled is greater than 0%.</t>
  </si>
  <si>
    <t>https://data.wa.gov/resource/m8ar-ptfp.json</t>
  </si>
  <si>
    <t>Hazardous Waste Recycling Percent = "Total Recurrent Pounds Managed by Recycling Methods" divided by "Total Recurrent Hazardous Waste Pounds".</t>
  </si>
  <si>
    <t>https://data.wa.gov/d/mve5-ycx7</t>
  </si>
  <si>
    <t>mve5-ycx7</t>
  </si>
  <si>
    <t>Value of Recyclables Disposed</t>
  </si>
  <si>
    <t>This indicator tracks the lost market value of recyclable materials when they are disposed in landfills and incinerators instead of being recycled. The market value is calculated by applying commodity prices to estimates of recyclable material disposed.</t>
  </si>
  <si>
    <t>04/26/2017 10:46:00 PM +0000</t>
  </si>
  <si>
    <t>05/03/2017 04:12:00 PM +0000</t>
  </si>
  <si>
    <t>ecology,waste 2 resources,recycling</t>
  </si>
  <si>
    <t>Based on front-end market prices in current dollar value of common household recyclable materials when delivered to recycler, uncompacted when available.  Sources:  www.wastenews.com; www.scrapindex.com; www.globalscrap.com; 2009 Washington Statewide Waste Characterization Study; annual reports from landfills and incinerators (Washington Department of Ecology); OFM population data.</t>
  </si>
  <si>
    <t>2009-2014</t>
  </si>
  <si>
    <t>https://data.wa.gov/resource/mve5-ycx7.json</t>
  </si>
  <si>
    <t>https://data.wa.gov/d/nqh3-jr8e</t>
  </si>
  <si>
    <t>nqh3-jr8e</t>
  </si>
  <si>
    <t>Origin of Solid Wastes in Washington (2013)</t>
  </si>
  <si>
    <t>Reported tons of solid waste disposed from each county at permitted landfills and incinerators in Washington in 2013.</t>
  </si>
  <si>
    <t>08/18/2015 05:01:00 PM +0000</t>
  </si>
  <si>
    <t>08/18/2015 05:02:00 PM +0000</t>
  </si>
  <si>
    <t>solid waste,disposal,county data</t>
  </si>
  <si>
    <t>https://data.wa.gov/resource/nqh3-jr8e.json</t>
  </si>
  <si>
    <t>See statutory definition of waste type where applicable.</t>
  </si>
  <si>
    <t>48du-t54q</t>
  </si>
  <si>
    <t>https://data.wa.gov/d/qysz-i87t</t>
  </si>
  <si>
    <t>qysz-i87t</t>
  </si>
  <si>
    <t>Dangerous Waste Compliance Data</t>
  </si>
  <si>
    <t>This indicator tracks the percent chance of finding a significant environmental violation during a compliance inspection at businesses known to produce dangerous waste in Washington. This measure is a gauge for overall compliance with the state's dangerous waste regulations.</t>
  </si>
  <si>
    <t>05/18/2017 12:37:00 AM +0000</t>
  </si>
  <si>
    <t>05/23/2017 12:22:00 AM +0000</t>
  </si>
  <si>
    <t>ecology,hazardous wastes &amp; toxic reduction,dangerous waste</t>
  </si>
  <si>
    <t>Data source:  Inspections performed by the Hazardous Waste and Toxics Reduction Program at facilities handling dangerous waste.</t>
  </si>
  <si>
    <t>2002-2014</t>
  </si>
  <si>
    <t>https://data.wa.gov/resource/qysz-i87t.json</t>
  </si>
  <si>
    <t>https://data.wa.gov/d/r7u8-b8u7</t>
  </si>
  <si>
    <t>r7u8-b8u7</t>
  </si>
  <si>
    <t>Mercury In Biosolids Data</t>
  </si>
  <si>
    <t>This indicator tracks the amount of mercury detected in biosolids, or treated sewage sludge, at 155 biosolids management facilities in Washington.</t>
  </si>
  <si>
    <t>05/23/2017 12:57:00 AM +0000</t>
  </si>
  <si>
    <t>05/23/2017 01:05:00 AM +0000</t>
  </si>
  <si>
    <t>ecology,waste 2 resources,mercury,biosolids</t>
  </si>
  <si>
    <t>Data submitted to Washington Department of Ecology by biosolids management facilities.  For additional information:  http://www.ecy.wa.gov/beyondwaste/pdf/BiosolidsTreatment.pdf.</t>
  </si>
  <si>
    <t>1995-2015</t>
  </si>
  <si>
    <t>https://data.wa.gov/resource/r7u8-b8u7.json</t>
  </si>
  <si>
    <t>https://data.wa.gov/d/rkrj-dht4</t>
  </si>
  <si>
    <t>rkrj-dht4</t>
  </si>
  <si>
    <t>Toxic Substances Used by Washington Industries</t>
  </si>
  <si>
    <t>This indicator tracks the annual amount of toxic or other hazardous chemicals used by industries and large businesses in Washington.</t>
  </si>
  <si>
    <t>05/29/2017 03:28:00 AM +0000</t>
  </si>
  <si>
    <t xml:space="preserve">Source of data:  Pollution prevention plans submitted to Washington Department of Ecology, Hazardous Waste and Toxics Reduction Program.					</t>
  </si>
  <si>
    <t>2007-2012</t>
  </si>
  <si>
    <t>https://data.wa.gov/resource/rkrj-dht4.json</t>
  </si>
  <si>
    <t>https://ecology.wa.gov/</t>
  </si>
  <si>
    <t>Copyright information for the Washington Department of Ecology:  https://ecology.wa.gov/About-us/Accountability-transparency/Our-website/Copyright-information</t>
  </si>
  <si>
    <t>https://data.wa.gov/d/tvhz-yb88</t>
  </si>
  <si>
    <t>tvhz-yb88</t>
  </si>
  <si>
    <t>Solid Waste Disposed in Washington</t>
  </si>
  <si>
    <t>08/18/2015 05:19:00 PM +0000</t>
  </si>
  <si>
    <t>solid waste,municipal solid waste,waste composition</t>
  </si>
  <si>
    <t>https://data.wa.gov/resource/tvhz-yb88.json</t>
  </si>
  <si>
    <t>https://data.wa.gov/d/v3fb-k8g9</t>
  </si>
  <si>
    <t>v3fb-k8g9</t>
  </si>
  <si>
    <t>Curbside Recycling Access</t>
  </si>
  <si>
    <t>This indicator tracks the percentage of Washington State residents living in areas that provide access to curbside recycling for single-family homes.</t>
  </si>
  <si>
    <t>05/06/2017 06:28:00 AM +0000</t>
  </si>
  <si>
    <t>05/22/2017 08:45:00 PM +0000</t>
  </si>
  <si>
    <t>Data source: 1-800-RECYCLE Information Database; county recycling coordinators.  Data should not be interpreted as the percentage of population that is recycling, only the percentage of people living in single-family homes that has access to curbside recycling services.</t>
  </si>
  <si>
    <t>https://data.wa.gov/resource/v3fb-k8g9.json</t>
  </si>
  <si>
    <t>https://data.wa.gov/d/xm7t-srt4</t>
  </si>
  <si>
    <t>xm7t-srt4</t>
  </si>
  <si>
    <t>Climate Change Index</t>
  </si>
  <si>
    <t>This indicator tracks purchases made in Washington and measures the output of greenhouse gases related to product life cycles. The index shows how consumer purchasing patterns and habits affect climate change.</t>
  </si>
  <si>
    <t>05/06/2017 07:15:00 AM +0000</t>
  </si>
  <si>
    <t>https://data.wa.gov/resource/xm7t-srt4.json</t>
  </si>
  <si>
    <t>https://data.wa.gov/d/g7wf-vj9j</t>
  </si>
  <si>
    <t>g7wf-vj9j</t>
  </si>
  <si>
    <t>General Government Workforce Headcount By Agency</t>
  </si>
  <si>
    <t>Headcount of general government employees, both permanent and non-permanent (excludes Higher Education employees). As of June 30, 2015</t>
  </si>
  <si>
    <t>09/16/2015 06:41:00 PM +0000</t>
  </si>
  <si>
    <t>ofm,state employees,state hr</t>
  </si>
  <si>
    <t>hayden.mackley@ofm.wa.gov</t>
  </si>
  <si>
    <t>https://data.wa.gov/resource/g7wf-vj9j.json</t>
  </si>
  <si>
    <t>http://hr.wa.gov/WorkforceDataAndPlanning/WorkforceDataTrends/Pages/NumberofEmployees.aspx</t>
  </si>
  <si>
    <t>ud7p-684z</t>
  </si>
  <si>
    <t>https://data.wa.gov/d/cvrw-ujje</t>
  </si>
  <si>
    <t>cvrw-ujje</t>
  </si>
  <si>
    <t>Washington Health Workforce Survey Data</t>
  </si>
  <si>
    <t>The Washington State Department of Health presents this information as a service to the public. This includes information on the work status, practice characteristics, education, and demographics of healthcare providers, provided in response to the Washington Health Workforce Survey. 
This is a complete set of data across all of the responding professions. The data dictionary identifies questions that are specific to an individual profession and aren't common to all surveys. The dataset is provided without identifying information for the responding providers. 
More information on the Washington Health Workforce Survey can be found at www.doh.wa.gov/workforcesurvey</t>
  </si>
  <si>
    <t>08/20/2018 07:41:00 PM +0000</t>
  </si>
  <si>
    <t>06/17/2019 05:30:00 PM +0000</t>
  </si>
  <si>
    <t>health,workforce,washington,state,department,health care,provider,survey</t>
  </si>
  <si>
    <t>HealthWorkforceSurvey@doh.wa.gov</t>
  </si>
  <si>
    <t>https://data.wa.gov/resource/cvrw-ujje.json</t>
  </si>
  <si>
    <t>https://data.wa.gov/d/qxh8-f4bd</t>
  </si>
  <si>
    <t>qxh8-f4bd</t>
  </si>
  <si>
    <t>Health Care Provider Credential Data</t>
  </si>
  <si>
    <t>The Washington State Department of Health presents this information as a service to the public. True and correct copies of legal disciplinary actions taken after July 1998 are available on our Provider Credential Search site. These records are considered certified by the Department of Health. _x000D_
_x000D_
This includes information on health care providers._x000D_
_x000D_
Please contact our Customer Service Center at 360-236-4700 for information about actions before July 1998. _x000D_
The information on this site comes directly from our database and is updated daily at 10:00 a.m.. This data is a primary source for verification of credentials and is extracted from the primary database at 2:00 a.m. daily._x000D_
_x000D_
News releases about disciplinary actions taken against Washington State healthcare providers, agencies or facilities are on the agency's Newsroom webpage._x000D_
_x000D_
Disclaimer_x000D_
The absence of information in the Provider Credential Search system doesn't imply any recommendation, endorsement or guarantee of competence of any healthcare professional. The presence of information in this system doesn't imply a provider isn't competent or qualified to practice. The reader is encouraged to carefully evaluate any information found in this data set.</t>
  </si>
  <si>
    <t>01/20/2016 11:20:00 PM +0000</t>
  </si>
  <si>
    <t>06/17/2019 05:17:00 PM +0000</t>
  </si>
  <si>
    <t>washington,state,department,health,public,care,provider,credential</t>
  </si>
  <si>
    <t>hsqa.csc@doh.wa.gov</t>
  </si>
  <si>
    <t>https://data.wa.gov/resource/qxh8-f4bd.json</t>
  </si>
  <si>
    <t>https://fortress.wa.gov/doh/providercredentialsearch/</t>
  </si>
  <si>
    <t>ypwc-5ce7</t>
  </si>
  <si>
    <t>vtkh-65is</t>
  </si>
  <si>
    <t>09/20/2018 09:05:00 PM +0000</t>
  </si>
  <si>
    <t>Data updated monthly</t>
  </si>
  <si>
    <t>dkdf-7x68</t>
  </si>
  <si>
    <t>Data Disclaimer http://www.ecy.wa.gov/copyright.html</t>
  </si>
  <si>
    <t>Toxics Cleanup Program Homepage http://www.ecy.wa.gov/programs/tcp/cleanup.html</t>
  </si>
  <si>
    <t>Cleanup Site Webpages https://fortress.wa.gov/ecy/gsp/SiteSearchPage.aspx</t>
  </si>
  <si>
    <t>https://data.wa.gov/d/2dwu-pywu</t>
  </si>
  <si>
    <t>2dwu-pywu</t>
  </si>
  <si>
    <t>Better Brakes - List of Manufacturers Reporting</t>
  </si>
  <si>
    <t>Manufacturers are required to report certain information to Ecology by Chapter 70.285 RCW and Chapter 173-901 WAC.  This dataset contains a list of manufacturers that have meet these requirements.</t>
  </si>
  <si>
    <t>06/24/2013 05:02:00 PM +0000</t>
  </si>
  <si>
    <t>04/30/2018 11:51:00 PM +0000</t>
  </si>
  <si>
    <t>better brakes,baseline report</t>
  </si>
  <si>
    <t>ian.wesley@ecy.wa.gov</t>
  </si>
  <si>
    <t>https://data.wa.gov/resource/2dwu-pywu.json</t>
  </si>
  <si>
    <t>Manufacturers are required to report certain information to Ecology by Chapter 70.285 RCW and Chapter 173-901 WAC.</t>
  </si>
  <si>
    <t>http://www.ecy.wa.gov/programs/hwtr/betterbrakes.html</t>
  </si>
  <si>
    <t>a9ty-dhvu</t>
  </si>
  <si>
    <t>wdb7-jbuv</t>
  </si>
  <si>
    <t>This dataset contains information reported as part the Better Brakes Law, Chapter 70.285 RCW. It contains data tracking the concentrations of copper, nickel, zinc, and antimony in certified brake friction materials.  It will first be updated in 2014 and then ever quarter thereafter.</t>
  </si>
  <si>
    <t>04/27/2018 11:22:00 PM +0000</t>
  </si>
  <si>
    <t>better brakes,copper,nickel,zinc,antimony,baseline report,brakes</t>
  </si>
  <si>
    <t>https://data.wa.gov/d/bv9x-jtbr</t>
  </si>
  <si>
    <t>bv9x-jtbr</t>
  </si>
  <si>
    <t>Better Brakes - List of Certified Parts</t>
  </si>
  <si>
    <t>Chapter 70.285 RCW and Chapter 173-901 WAC requires manufacturers to certify brake friction material sold in Washington State by January 1, 2015.  This data set contains a list of all edge codes that have been certified with Ecology.  Manufacturers are required to submit certification forms quarterly.  This dataset will be updated each quarter.</t>
  </si>
  <si>
    <t>06/24/2013 05:12:00 PM +0000</t>
  </si>
  <si>
    <t>04/30/2018 11:46:00 PM +0000</t>
  </si>
  <si>
    <t>better brakes,certification</t>
  </si>
  <si>
    <t>https://data.wa.gov/resource/bv9x-jtbr.json</t>
  </si>
  <si>
    <t xml:space="preserve">NSF International certifies brakes per the requirements of a similar law in California.  You may view brakes certificates for these brakes here: http://www.nsf.org/business/friction_material/ </t>
  </si>
  <si>
    <t>Better Brakes - Tracking Progress</t>
  </si>
  <si>
    <t>https://data.wa.gov/d/i7iu-f74k</t>
  </si>
  <si>
    <t>i7iu-f74k</t>
  </si>
  <si>
    <t>Better Brakes - Baseline Dataset</t>
  </si>
  <si>
    <t>Manufacturers are required to report certain information to Ecology by Chapter 70.285 RCW and Chapter 173-901 WAC.  This dataset contains information on the concentrations of copper, nickel, zinc, and antimony in brake friction materials sold in Washington State. Each row represents one formula.</t>
  </si>
  <si>
    <t>06/24/2013 05:08:00 PM +0000</t>
  </si>
  <si>
    <t>07/22/2016 08:49:00 PM +0000</t>
  </si>
  <si>
    <t>better brakes,baseline report,copper,nickel,zinc,antimony</t>
  </si>
  <si>
    <t>https://data.wa.gov/resource/i7iu-f74k.json</t>
  </si>
  <si>
    <t xml:space="preserve">This data is based on self reported information from brake manufacturers who sell brake friction material in Washington State.  </t>
  </si>
  <si>
    <t>https://data.wa.gov/d/wdb7-jbuv</t>
  </si>
  <si>
    <t>06/14/2013 10:18:00 PM +0000</t>
  </si>
  <si>
    <t>https://data.wa.gov/resource/wdb7-jbuv.json</t>
  </si>
  <si>
    <t>https://data.wa.gov/d/2xmg-9s94</t>
  </si>
  <si>
    <t>2xmg-9s94</t>
  </si>
  <si>
    <t>Public Records Requests</t>
  </si>
  <si>
    <t>Request to the Department of Services for the Blind for information under the Freedom of Information Act.</t>
  </si>
  <si>
    <t>11/10/2016 09:30:00 PM +0000</t>
  </si>
  <si>
    <t>public records</t>
  </si>
  <si>
    <t>info@dsb.wa.gov</t>
  </si>
  <si>
    <t>https://data.wa.gov/resource/2xmg-9s94.json</t>
  </si>
  <si>
    <t>http://www.dsb.wa.gov</t>
  </si>
  <si>
    <t>u8r9-8e3x</t>
  </si>
  <si>
    <t>dsb.wa.gov</t>
  </si>
  <si>
    <t>txep-7uqx</t>
  </si>
  <si>
    <t>Contracts between WA State Department of Commerce and all other entities. Includes public and private sector entities</t>
  </si>
  <si>
    <t>01/20/2016 07:16:00 PM +0000</t>
  </si>
  <si>
    <t>commerce,contracts,grants</t>
  </si>
  <si>
    <t>jaime.rossman@commerce.wa.gov</t>
  </si>
  <si>
    <t>2010-2015</t>
  </si>
  <si>
    <t>http://commerce.wa.gov</t>
  </si>
  <si>
    <t>https://data.wa.gov/d/txep-7uqx</t>
  </si>
  <si>
    <t>Commerce Contracts</t>
  </si>
  <si>
    <t>01/20/2016 07:15:00 PM +0000</t>
  </si>
  <si>
    <t>https://data.wa.gov/resource/txep-7uqx.json</t>
  </si>
  <si>
    <t>swyb-gmfy</t>
  </si>
  <si>
    <t>Final results of IT Decision Package scoring process</t>
  </si>
  <si>
    <t>02/18/2015 01:23:00 AM +0000</t>
  </si>
  <si>
    <t>james.hammond@ocio.wa.gov</t>
  </si>
  <si>
    <t>https://data.wa.gov/d/swyb-gmfy</t>
  </si>
  <si>
    <t>DP Scoring Report Final</t>
  </si>
  <si>
    <t>01/10/2015 12:35:00 AM +0000</t>
  </si>
  <si>
    <t>https://data.wa.gov/resource/swyb-gmfy.json</t>
  </si>
  <si>
    <t>bjfs-pe5a</t>
  </si>
  <si>
    <t>https://data.wa.gov/d/gej6-ysnh</t>
  </si>
  <si>
    <t>gej6-ysnh</t>
  </si>
  <si>
    <t>Draft Boatyard General Permit Public Comments</t>
  </si>
  <si>
    <t>Public comments received for the draft Boatyard General Permit</t>
  </si>
  <si>
    <t>05/02/2016 08:37:00 PM +0000</t>
  </si>
  <si>
    <t>05/02/2016 08:45:00 PM +0000</t>
  </si>
  <si>
    <t>ecology,boatyard</t>
  </si>
  <si>
    <t>jamm461@ecy.wa.gov</t>
  </si>
  <si>
    <t>https://data.wa.gov/resource/gej6-ysnh.json</t>
  </si>
  <si>
    <t>https://data.wa.gov/d/bcef-qppj</t>
  </si>
  <si>
    <t>bcef-qppj</t>
  </si>
  <si>
    <t>State Art Collection Export 5-4-2012</t>
  </si>
  <si>
    <t>The State Art Collection is a public collection of artwork: it is publicly owned, publicly sited, and publicly selected. It currently includes over 4,500 works, making Washington home to not only one of the oldest state public art collections, but also one of the largest. The State Art Collection is shaped in an inclusive manner to represent the diversity of contemporary artistic production. Artworks in the State Art Collection are acquired for sites such as K-12 schools, colleges, universities, and state agencies. Artworks at colleges and universities are included in this data set. Notable local, regional, and national artists are represented in the collection holdings.</t>
  </si>
  <si>
    <t>07/13/2012 03:37:00 PM +0000</t>
  </si>
  <si>
    <t>07/13/2012 03:43:00 PM +0000</t>
  </si>
  <si>
    <t>state art collection,culture,art,visual art,heritage,art in public places,washington state,visual arts,arts,public art,design,architecture,colleges,universities,washington state arts commission,artswa,arts commission,sculpture,painting,artwork,art work</t>
  </si>
  <si>
    <t>janae.huber@arts.wa.gov</t>
  </si>
  <si>
    <t>https://data.wa.gov/resource/bcef-qppj.json</t>
  </si>
  <si>
    <t>https://data.wa.gov/d/dh5p-ha28</t>
  </si>
  <si>
    <t>dh5p-ha28</t>
  </si>
  <si>
    <t>State Art Collection At Colleges And Universities 2013-03-14</t>
  </si>
  <si>
    <t>Artworks included in this dataset are part of the State Art Collection, a collection that is publicly owned, publicly sited, and publicly selected. For more information: http://www.arts.wa.gov/public-art.</t>
  </si>
  <si>
    <t>03/14/2013 09:39:00 PM +0000</t>
  </si>
  <si>
    <t>03/14/2013 11:18:00 PM +0000</t>
  </si>
  <si>
    <t>https://data.wa.gov/resource/dh5p-ha28.json</t>
  </si>
  <si>
    <t>https://data.wa.gov/d/jahj-7jtq</t>
  </si>
  <si>
    <t>jahj-7jtq</t>
  </si>
  <si>
    <t>State Art Collection At Colleges And Universities 2012-08-10</t>
  </si>
  <si>
    <t>08/11/2012 12:26:00 AM +0000</t>
  </si>
  <si>
    <t>08/13/2012 10:53:00 PM +0000</t>
  </si>
  <si>
    <t>https://data.wa.gov/resource/jahj-7jtq.json</t>
  </si>
  <si>
    <t>https://data.wa.gov/d/w3f5-6e8w</t>
  </si>
  <si>
    <t>w3f5-6e8w</t>
  </si>
  <si>
    <t>State Art Collection At Colleges And Universities 2013-02-28</t>
  </si>
  <si>
    <t>03/01/2013 12:01:00 AM +0000</t>
  </si>
  <si>
    <t>03/01/2013 08:26:00 AM +0000</t>
  </si>
  <si>
    <t>higher eductions,art,arts,fine art,culture,heritage,washington state arts commission,artswa,visual art,public art,sculpture,painting,campus,college,university</t>
  </si>
  <si>
    <t>https://data.wa.gov/resource/w3f5-6e8w.json</t>
  </si>
  <si>
    <t>xh35-3825</t>
  </si>
  <si>
    <t>Drought Permit Authorizations</t>
  </si>
  <si>
    <t>10/19/2015 11:06:00 PM +0000</t>
  </si>
  <si>
    <t>jeff.marti@ecy.wa.gov</t>
  </si>
  <si>
    <t>https://data.wa.gov/d/57v7-ym3a</t>
  </si>
  <si>
    <t>57v7-ym3a</t>
  </si>
  <si>
    <t>WDFW Water Rights</t>
  </si>
  <si>
    <t>03/07/2013 10:21:00 PM +0000</t>
  </si>
  <si>
    <t>03/11/2013 03:52:00 PM +0000</t>
  </si>
  <si>
    <t>https://data.wa.gov/resource/57v7-ym3a.json</t>
  </si>
  <si>
    <t>https://data.wa.gov/d/7a9v-ksg3</t>
  </si>
  <si>
    <t>7a9v-ksg3</t>
  </si>
  <si>
    <t>Water Right Records -- All Document Types</t>
  </si>
  <si>
    <t>Active Water Right Applications, Permits, Certificates and Claims in Washington State</t>
  </si>
  <si>
    <t>08/08/2013 07:15:00 PM +0000</t>
  </si>
  <si>
    <t>08/08/2013 08:02:00 PM +0000</t>
  </si>
  <si>
    <t>ecology,water rights</t>
  </si>
  <si>
    <t>https://data.wa.gov/resource/7a9v-ksg3.json</t>
  </si>
  <si>
    <t>http://ecy.wa.gov</t>
  </si>
  <si>
    <t>https://data.wa.gov/d/9ubz-5r4b</t>
  </si>
  <si>
    <t>9ubz-5r4b</t>
  </si>
  <si>
    <t>Water Right Applications</t>
  </si>
  <si>
    <t>Pending Water Right Applications in Washington State. Includes both applications for new water rights and to change existing water rights. Updated weekly.    Live data available at: https://fortress.wa.gov/ecy/waterresources/map/QuantityReport.aspx and https://fortress.wa.gov/ecy/waterresources/map/WaterResourcesExplorer.aspx.</t>
  </si>
  <si>
    <t>10/11/2012 11:32:00 PM +0000</t>
  </si>
  <si>
    <t>02/23/2018 07:14:00 PM +0000</t>
  </si>
  <si>
    <t>Full Disclaimer available at: https://fortress.wa.gov/ecy/waterresources/map/Help/AboutData.aspx#Disclaimer</t>
  </si>
  <si>
    <t>https://data.wa.gov/resource/9ubz-5r4b.json</t>
  </si>
  <si>
    <t xml:space="preserve"> Water Right Data, Application Data, Claim Data, and Document Images released from the Department of Ecology are provided on an “AS IS” basis, without warranty of any kind.  The data and/or image(s) may not be accurate, complete, legible, or otherwise reliable.</t>
  </si>
  <si>
    <t>Purpose Codes available at: http://www.ecy.wa.gov/programs/wr/rights/tracking-apps.html</t>
  </si>
  <si>
    <t>kdip-53i7</t>
  </si>
  <si>
    <t>Fill out this form to the best of your ability.  Anything not answered will be discussed at the pre-application consultation.</t>
  </si>
  <si>
    <t>12/20/2018 12:02:00 AM +0000</t>
  </si>
  <si>
    <t>water rights,ecology,permits</t>
  </si>
  <si>
    <t>w9k2-96gh</t>
  </si>
  <si>
    <t>During times of declared drought (WAC 173-166), the Department of Ecology may approve temporary water right applications and water right transfers for emergency drought relief.   This data set lists approved drought permits from the years 2005 and 2001.</t>
  </si>
  <si>
    <t>02/14/2014 08:24:00 PM +0000</t>
  </si>
  <si>
    <t>ecology,water rights,droughts</t>
  </si>
  <si>
    <t>https://data.wa.gov/d/kdip-53i7</t>
  </si>
  <si>
    <t>Water Right Pre-Application Consultation</t>
  </si>
  <si>
    <t>10/01/2012 06:00:00 PM +0000</t>
  </si>
  <si>
    <t>https://data.wa.gov/resource/kdip-53i7.json</t>
  </si>
  <si>
    <t>https://data.wa.gov/d/w9k2-96gh</t>
  </si>
  <si>
    <t>Historical Drought Permits -- Washington State</t>
  </si>
  <si>
    <t>02/13/2014 07:04:00 PM +0000</t>
  </si>
  <si>
    <t>https://data.wa.gov/resource/w9k2-96gh.json</t>
  </si>
  <si>
    <t>https://data.wa.gov/d/xh35-3825</t>
  </si>
  <si>
    <t>10/16/2015 08:12:00 PM +0000</t>
  </si>
  <si>
    <t>https://data.wa.gov/resource/xh35-3825.json</t>
  </si>
  <si>
    <t>https://data.wa.gov/d/3apa-5n2d</t>
  </si>
  <si>
    <t>3apa-5n2d</t>
  </si>
  <si>
    <t>2Biennial Funding by Category (8-22-2016)</t>
  </si>
  <si>
    <t>10/03/2014 02:15:00 PM +0000</t>
  </si>
  <si>
    <t>09/19/2016 06:34:00 PM +0000</t>
  </si>
  <si>
    <t>state-of-the-salmon</t>
  </si>
  <si>
    <t>jennifer.johnson@gsro.wa.gov</t>
  </si>
  <si>
    <t>https://data.wa.gov/resource/3apa-5n2d.json</t>
  </si>
  <si>
    <t>fuyk-waw8</t>
  </si>
  <si>
    <t>gsro.wa.gov</t>
  </si>
  <si>
    <t>https://data.wa.gov/d/67b3-yqfv</t>
  </si>
  <si>
    <t>67b3-yqfv</t>
  </si>
  <si>
    <t>S Summary Tables 12-05-2018</t>
  </si>
  <si>
    <t>Snake AA summary table for 2018 SOS</t>
  </si>
  <si>
    <t>11/29/2016 03:19:00 PM +0000</t>
  </si>
  <si>
    <t>01/07/2019 05:04:00 PM +0000</t>
  </si>
  <si>
    <t>salmon,state-of-salmon</t>
  </si>
  <si>
    <t>https://data.wa.gov/resource/67b3-yqfv.json</t>
  </si>
  <si>
    <t>Jennifer Johnson, Governor's Salmon Recovery Office.</t>
  </si>
  <si>
    <t>jszx-mdmf</t>
  </si>
  <si>
    <t>10/31/2016 09:31:00 PM +0000</t>
  </si>
  <si>
    <t>Jennifer.Johnson@gsro.wa.gov</t>
  </si>
  <si>
    <t>https://data.wa.gov/d/7gka-kazz</t>
  </si>
  <si>
    <t>7gka-kazz</t>
  </si>
  <si>
    <t>ESA Compliance Harvest (WDFW)</t>
  </si>
  <si>
    <t>11/20/2018 01:18:00 PM +0000</t>
  </si>
  <si>
    <t>11/20/2018 01:28:00 PM +0000</t>
  </si>
  <si>
    <t>https://data.wa.gov/resource/7gka-kazz.json</t>
  </si>
  <si>
    <t>https://data.wa.gov/d/7iwq-4tne</t>
  </si>
  <si>
    <t>7iwq-4tne</t>
  </si>
  <si>
    <t>Harvest -- ESA Compliance -- 11-15-2018</t>
  </si>
  <si>
    <t>11/06/2014 08:37:00 PM +0000</t>
  </si>
  <si>
    <t>11/16/2018 03:44:00 AM +0000</t>
  </si>
  <si>
    <t>https://data.wa.gov/resource/7iwq-4tne.json</t>
  </si>
  <si>
    <t>https://data.wa.gov/d/82pq-rj7m</t>
  </si>
  <si>
    <t>82pq-rj7m</t>
  </si>
  <si>
    <t>Biennial Funding By Source -- 8-22-2016</t>
  </si>
  <si>
    <t>Showing biennial tally of State, Federal and Local salmon recovery funding sources administered through the WA State Recreation and Conservation Office.</t>
  </si>
  <si>
    <t>11/11/2014 08:00:00 PM +0000</t>
  </si>
  <si>
    <t>09/12/2016 10:19:00 PM +0000</t>
  </si>
  <si>
    <t>https://data.wa.gov/resource/82pq-rj7m.json</t>
  </si>
  <si>
    <t>y8vk-3hy9</t>
  </si>
  <si>
    <t>01/14/2019 04:17:00 PM +0000</t>
  </si>
  <si>
    <t>https://data.wa.gov/d/9aqx-raft</t>
  </si>
  <si>
    <t>9aqx-raft</t>
  </si>
  <si>
    <t>Ofm April1 Population Change And Rank</t>
  </si>
  <si>
    <t>+++++++++++++++++++</t>
  </si>
  <si>
    <t>11/29/2016 09:46:00 PM +0000</t>
  </si>
  <si>
    <t>11/29/2016 10:06:00 PM +0000</t>
  </si>
  <si>
    <t>state of salmon</t>
  </si>
  <si>
    <t>Jennifer.johnson@gsro.wa.gov</t>
  </si>
  <si>
    <t>https://data.wa.gov/resource/9aqx-raft.json</t>
  </si>
  <si>
    <t>https://data.wa.gov/d/ahzy-gsvh</t>
  </si>
  <si>
    <t>ahzy-gsvh</t>
  </si>
  <si>
    <t>LC Summary Tables 12-05-2018</t>
  </si>
  <si>
    <t>Lower Columbia AA summary table for 2018 SOS</t>
  </si>
  <si>
    <t>11/29/2016 03:10:00 PM +0000</t>
  </si>
  <si>
    <t>01/07/2019 05:30:00 PM +0000</t>
  </si>
  <si>
    <t>https://data.wa.gov/resource/ahzy-gsvh.json</t>
  </si>
  <si>
    <t>https://data.wa.gov/d/ap5x-26cj</t>
  </si>
  <si>
    <t>ap5x-26cj</t>
  </si>
  <si>
    <t>Statewide Coho and Chinook Commercial and Recreational Harvest 10-04-2018</t>
  </si>
  <si>
    <t>Provides Chinook and Coho commercial and recreational harvest numbers for tribal and non-tribal fisheries in Washington, 1973 to 2018.</t>
  </si>
  <si>
    <t>11/07/2016 12:52:00 PM +0000</t>
  </si>
  <si>
    <t>10/09/2018 02:07:00 PM +0000</t>
  </si>
  <si>
    <t>salmon</t>
  </si>
  <si>
    <t>1973 to 2018</t>
  </si>
  <si>
    <t>https://data.wa.gov/resource/ap5x-26cj.json</t>
  </si>
  <si>
    <t>https://data.wa.gov/d/b4ga-e6w6</t>
  </si>
  <si>
    <t>b4ga-e6w6</t>
  </si>
  <si>
    <t>PS Summary Tables 12-05-2018</t>
  </si>
  <si>
    <t>Puget Sound AA summary table for 2018 SOS</t>
  </si>
  <si>
    <t>11/29/2016 03:16:00 PM +0000</t>
  </si>
  <si>
    <t>01/01/2019 12:32:00 AM +0000</t>
  </si>
  <si>
    <t>https://data.wa.gov/resource/b4ga-e6w6.json</t>
  </si>
  <si>
    <t>https://data.wa.gov/d/cmeq-2rq9</t>
  </si>
  <si>
    <t>cmeq-2rq9</t>
  </si>
  <si>
    <t>ECY BIBI 2009 2014</t>
  </si>
  <si>
    <t>X BIBI – This is the average (n= 1 or 2) of B-IBI scores at the site, for the round of sampling. The Benthic Index of Biotic Integrity (B-IBI) values, were retrieved on 7/13/2016 from the Puget Sound Stream Benthos web page: http://www.pugetsoundstreambenthos.org/. Values are based on genus-species level of taxonomic resolution.</t>
  </si>
  <si>
    <t>12/11/2016 08:43:00 PM +0000</t>
  </si>
  <si>
    <t>habitat quality,state of salmon in watersheds 2016</t>
  </si>
  <si>
    <t>https://data.wa.gov/resource/cmeq-2rq9.json</t>
  </si>
  <si>
    <t>https://data.wa.gov/d/hwpd-vvc3</t>
  </si>
  <si>
    <t>hwpd-vvc3</t>
  </si>
  <si>
    <t>Middle Columbia Adult Abundance Summary Tables 12-05-2018</t>
  </si>
  <si>
    <t>Table provides a high-level summary of the adequacy of adult abundance data for the Middle Columbia salmon recovery region.</t>
  </si>
  <si>
    <t>11/29/2016 03:13:00 PM +0000</t>
  </si>
  <si>
    <t>12/30/2018 06:22:00 PM +0000</t>
  </si>
  <si>
    <t>https://data.wa.gov/resource/hwpd-vvc3.json</t>
  </si>
  <si>
    <t>https://data.wa.gov/d/jszx-mdmf</t>
  </si>
  <si>
    <t>WA State Barriers 10-31-2016</t>
  </si>
  <si>
    <t>10/31/2016 09:22:00 PM +0000</t>
  </si>
  <si>
    <t>https://data.wa.gov/resource/jszx-mdmf.json</t>
  </si>
  <si>
    <t>https://data.wa.gov/d/kju2-r99e</t>
  </si>
  <si>
    <t>kju2-r99e</t>
  </si>
  <si>
    <t>Regions -- Hatchery Standards 2014 SOS</t>
  </si>
  <si>
    <t>09/10/2014 10:47:00 PM +0000</t>
  </si>
  <si>
    <t>https://data.wa.gov/resource/kju2-r99e.json</t>
  </si>
  <si>
    <t>https://data.wa.gov/d/mvxy-4u2p</t>
  </si>
  <si>
    <t>mvxy-4u2p</t>
  </si>
  <si>
    <t>UC Summary Tables 12-05-2018</t>
  </si>
  <si>
    <t>Upper Columbia AA summary table for 2018 SOS</t>
  </si>
  <si>
    <t>11/29/2016 03:21:00 PM +0000</t>
  </si>
  <si>
    <t>01/01/2019 01:02:00 AM +0000</t>
  </si>
  <si>
    <t>https://data.wa.gov/resource/mvxy-4u2p.json</t>
  </si>
  <si>
    <t>https://data.wa.gov/d/qb6f-d9a6</t>
  </si>
  <si>
    <t>qb6f-d9a6</t>
  </si>
  <si>
    <t>Distribution Harvest (WDFW)</t>
  </si>
  <si>
    <t>11/06/2014 08:38:00 PM +0000</t>
  </si>
  <si>
    <t>11/20/2018 06:24:00 PM +0000</t>
  </si>
  <si>
    <t>https://data.wa.gov/resource/qb6f-d9a6.json</t>
  </si>
  <si>
    <t>https://data.wa.gov/d/spnc-z2pw</t>
  </si>
  <si>
    <t>spnc-z2pw</t>
  </si>
  <si>
    <t>Statewide -- Hatchery Standards 2018 SOS 10292018</t>
  </si>
  <si>
    <t>Reports percentage of WDFW hatchery programs meeting hatchery standards over time on a statewide basis.</t>
  </si>
  <si>
    <t>12/15/2014 01:30:00 PM +0000</t>
  </si>
  <si>
    <t>11/08/2018 05:48:00 PM +0000</t>
  </si>
  <si>
    <t>1998-2018</t>
  </si>
  <si>
    <t>https://data.wa.gov/resource/spnc-z2pw.json</t>
  </si>
  <si>
    <t>https://data.wa.gov/d/xms2-7pwe</t>
  </si>
  <si>
    <t>xms2-7pwe</t>
  </si>
  <si>
    <t>Regions -- Hatchery Standards 2018 SOS 10-29-2018</t>
  </si>
  <si>
    <t>Reports percentage of WDFW hatchery programs meeting HSRG standards over time by salmon recovery region.</t>
  </si>
  <si>
    <t>12/15/2014 12:47:00 PM +0000</t>
  </si>
  <si>
    <t>10/29/2018 08:37:00 PM +0000</t>
  </si>
  <si>
    <t>https://data.wa.gov/resource/xms2-7pwe.json</t>
  </si>
  <si>
    <t>https://data.wa.gov/d/y3ue-qzsv</t>
  </si>
  <si>
    <t>y3ue-qzsv</t>
  </si>
  <si>
    <t>C AA Summary Tables 12-05-2018</t>
  </si>
  <si>
    <t>Coast Salmon Partnership AA summary table for 2018 SOS</t>
  </si>
  <si>
    <t>11/29/2016 03:03:00 PM +0000</t>
  </si>
  <si>
    <t>01/01/2019 12:42:00 AM +0000</t>
  </si>
  <si>
    <t>https://data.wa.gov/resource/y3ue-qzsv.json</t>
  </si>
  <si>
    <t>https://data.wa.gov/d/y8vk-3hy9</t>
  </si>
  <si>
    <t>Recovery Plan Progress Indicator 1-14-2019</t>
  </si>
  <si>
    <t>01/01/2015 12:17:00 AM +0000</t>
  </si>
  <si>
    <t>https://data.wa.gov/resource/y8vk-3hy9.json</t>
  </si>
  <si>
    <t>8ubg-ebkr</t>
  </si>
  <si>
    <t>watech.wa.gov</t>
  </si>
  <si>
    <t>https://data.wa.gov/d/hjdc-v2n4</t>
  </si>
  <si>
    <t>hjdc-v2n4</t>
  </si>
  <si>
    <t>WDFW-Hatcheries</t>
  </si>
  <si>
    <t>A list of hatcheries presented in the Salmon Conservation Reporting Engine (SCoRE)</t>
  </si>
  <si>
    <t>07/24/2013 11:00:00 PM +0000</t>
  </si>
  <si>
    <t>wdfw,hatcheries,salmon</t>
  </si>
  <si>
    <t>jill.cady@dfw.wa.gov</t>
  </si>
  <si>
    <t>https://data.wa.gov/resource/hjdc-v2n4.json</t>
  </si>
  <si>
    <t>https://data.wa.gov/d/a9ns-58n5</t>
  </si>
  <si>
    <t>a9ns-58n5</t>
  </si>
  <si>
    <t>2016 Draft CAFO Permit Public Comments</t>
  </si>
  <si>
    <t>Public comments received on the 2016 draft CAFO permits</t>
  </si>
  <si>
    <t>06/13/2016 11:44:00 PM +0000</t>
  </si>
  <si>
    <t>10/06/2016 10:31:00 PM +0000</t>
  </si>
  <si>
    <t>ecology,cafo,permit,dairy</t>
  </si>
  <si>
    <t>jonathan.jennings@ecy.wa.gov</t>
  </si>
  <si>
    <t>https://data.wa.gov/resource/a9ns-58n5.json</t>
  </si>
  <si>
    <t>u78v-2hga</t>
  </si>
  <si>
    <t>10/13/2015 03:11:00 PM +0000</t>
  </si>
  <si>
    <t>https://data.wa.gov/d/u78v-2hga</t>
  </si>
  <si>
    <t>Concentrated Animal Feeding Operation (CAFO) Permit Comments</t>
  </si>
  <si>
    <t>07/24/2015 08:31:00 PM +0000</t>
  </si>
  <si>
    <t>concentrated animal feeding operation,cafo,permit,ecology</t>
  </si>
  <si>
    <t>https://data.wa.gov/resource/u78v-2hga.json</t>
  </si>
  <si>
    <t>we9k-a58y</t>
  </si>
  <si>
    <t>Vehicle Battery Registration</t>
  </si>
  <si>
    <t>This dataset will be used for entities to register as venicle battery recyclers with the Washington State Department of Ecology.</t>
  </si>
  <si>
    <t>02/12/2016 06:17:00 PM +0000</t>
  </si>
  <si>
    <t>car battery,vehicle battery registration</t>
  </si>
  <si>
    <t>kdor461@ecy.wa.gov</t>
  </si>
  <si>
    <t>ftbw-szd3</t>
  </si>
  <si>
    <t>https://data.wa.gov/d/we9k-a58y</t>
  </si>
  <si>
    <t>01/29/2016 11:47:00 PM +0000</t>
  </si>
  <si>
    <t>https://data.wa.gov/resource/we9k-a58y.json</t>
  </si>
  <si>
    <t>xkff-xt2h</t>
  </si>
  <si>
    <t>02/13/2015 09:04:00 PM +0000</t>
  </si>
  <si>
    <t>kiri.kreamer@gsro.wa.gov</t>
  </si>
  <si>
    <t>ifj5-nxkc</t>
  </si>
  <si>
    <t>02/13/2015 09:02:00 PM +0000</t>
  </si>
  <si>
    <t>https://data.wa.gov/d/3kew-745i</t>
  </si>
  <si>
    <t>3kew-745i</t>
  </si>
  <si>
    <t>Snake Complete</t>
  </si>
  <si>
    <t>01/02/2015 10:30:00 PM +0000</t>
  </si>
  <si>
    <t>02/13/2015 09:01:00 PM +0000</t>
  </si>
  <si>
    <t>https://data.wa.gov/resource/3kew-745i.json</t>
  </si>
  <si>
    <t>9434-vm88</t>
  </si>
  <si>
    <t>02/13/2015 09:05:00 PM +0000</t>
  </si>
  <si>
    <t>u5is-fgut</t>
  </si>
  <si>
    <t>01/05/2015 04:54:00 PM +0000</t>
  </si>
  <si>
    <t>bnsy-2w82</t>
  </si>
  <si>
    <t>test dummy</t>
  </si>
  <si>
    <t>12/10/2014 08:45:00 PM +0000</t>
  </si>
  <si>
    <t>https://data.wa.gov/d/9434-vm88</t>
  </si>
  <si>
    <t>Puget Sound Complete</t>
  </si>
  <si>
    <t>01/02/2015 10:53:00 PM +0000</t>
  </si>
  <si>
    <t>https://data.wa.gov/resource/9434-vm88.json</t>
  </si>
  <si>
    <t>t8dk-esb7</t>
  </si>
  <si>
    <t>02/13/2015 09:08:00 PM +0000</t>
  </si>
  <si>
    <t>https://data.wa.gov/d/bnsy-2w82</t>
  </si>
  <si>
    <t>Data.wa.dummy</t>
  </si>
  <si>
    <t>12/10/2014 08:33:00 PM +0000</t>
  </si>
  <si>
    <t>https://data.wa.gov/resource/bnsy-2w82.json</t>
  </si>
  <si>
    <t>xykh-jzeq</t>
  </si>
  <si>
    <t>02/13/2015 09:09:00 PM +0000</t>
  </si>
  <si>
    <t>https://data.wa.gov/d/ifj5-nxkc</t>
  </si>
  <si>
    <t>Upper Columbia Complete</t>
  </si>
  <si>
    <t>01/02/2015 09:42:00 PM +0000</t>
  </si>
  <si>
    <t>https://data.wa.gov/resource/ifj5-nxkc.json</t>
  </si>
  <si>
    <t>Snake Stream Miles Opened</t>
  </si>
  <si>
    <t>https://data.wa.gov/d/t8dk-esb7</t>
  </si>
  <si>
    <t>Northeast Complete</t>
  </si>
  <si>
    <t>01/02/2015 08:10:00 PM +0000</t>
  </si>
  <si>
    <t>https://data.wa.gov/resource/t8dk-esb7.json</t>
  </si>
  <si>
    <t>https://data.wa.gov/d/u5is-fgut</t>
  </si>
  <si>
    <t>Hood Canal Complete</t>
  </si>
  <si>
    <t>01/02/2015 07:06:00 PM +0000</t>
  </si>
  <si>
    <t>https://data.wa.gov/resource/u5is-fgut.json</t>
  </si>
  <si>
    <t>https://data.wa.gov/d/xkff-xt2h</t>
  </si>
  <si>
    <t>Middle Columbia Complete</t>
  </si>
  <si>
    <t>01/02/2015 10:04:00 PM +0000</t>
  </si>
  <si>
    <t>https://data.wa.gov/resource/xkff-xt2h.json</t>
  </si>
  <si>
    <t>https://data.wa.gov/d/xykh-jzeq</t>
  </si>
  <si>
    <t>Coast Complete Metrics</t>
  </si>
  <si>
    <t>01/02/2015 05:44:00 PM +0000</t>
  </si>
  <si>
    <t>https://data.wa.gov/resource/xykh-jzeq.json</t>
  </si>
  <si>
    <t>y3ds-rkew</t>
  </si>
  <si>
    <t>State Employee Salaries by Calendar Year</t>
  </si>
  <si>
    <t>01/22/2015 07:55:00 PM +0000</t>
  </si>
  <si>
    <t>salary,employees</t>
  </si>
  <si>
    <t>leap@leg.wa.gov</t>
  </si>
  <si>
    <t>Data represents total calendar year earnings, including base pay and any additional compensation or premiums such as overtime, mileage reimbursement or assignment pay.</t>
  </si>
  <si>
    <t>http://fiscal.wa.gov/Salaries.aspx</t>
  </si>
  <si>
    <t>leg.wa.gov</t>
  </si>
  <si>
    <t>https://data.wa.gov/d/y3ds-rkew</t>
  </si>
  <si>
    <t>Annual Salary 2010 thru 2013</t>
  </si>
  <si>
    <t>01/22/2015 07:48:00 PM +0000</t>
  </si>
  <si>
    <t>https://data.wa.gov/resource/y3ds-rkew.json</t>
  </si>
  <si>
    <t>https://data.wa.gov/d/ah6s-2fsx</t>
  </si>
  <si>
    <t>ah6s-2fsx</t>
  </si>
  <si>
    <t>DNRTraxx Report</t>
  </si>
  <si>
    <t>Water Right information for the Department of Natural Resources</t>
  </si>
  <si>
    <t>12/07/2017 08:22:00 PM +0000</t>
  </si>
  <si>
    <t>03/14/2019 04:40:00 PM +0000</t>
  </si>
  <si>
    <t>water rights</t>
  </si>
  <si>
    <t>llar461@ecy.wa.gov</t>
  </si>
  <si>
    <t>https://data.wa.gov/resource/ah6s-2fsx.json</t>
  </si>
  <si>
    <t>8v5n-8kvc</t>
  </si>
  <si>
    <t>gpri-47xz</t>
  </si>
  <si>
    <t>Complaint data from consumer complaints filed with the Consumer Protection Division.  The existence of a complaint is not evidence of wrongdoing.</t>
  </si>
  <si>
    <t>06/18/2019 02:12:00 AM +0000</t>
  </si>
  <si>
    <t>complaints</t>
  </si>
  <si>
    <t>Consumer Protection</t>
  </si>
  <si>
    <t>https://data.wa.gov/d/mthi-ii8j</t>
  </si>
  <si>
    <t>mthi-ii8j</t>
  </si>
  <si>
    <t>WDFW Item Statistics By Month</t>
  </si>
  <si>
    <t>Data provided here is used by WDFW’s partners, government entities, schools, private businesses, and the general public. WDFW actively promotes inter-agency data exchange and resource sharing. Every effort is made to provide accurate, complete, and timely information on this site. However, some content may be incomplete or out of date. The content on this site is subject to change without notice. The Washington Department of Fish and Wildlife (WDFW) shall not be liable for any activity involving this data with regard to lost profits or savings or any other consequential damages; or the fitness for use of the data for a particular purpose; or the installation of the data, its use, or the results obtained.</t>
  </si>
  <si>
    <t>02/17/2015 10:49:00 PM +0000</t>
  </si>
  <si>
    <t>05/16/2015 04:46:00 AM +0000</t>
  </si>
  <si>
    <t>wdfw,net revenue,licensing</t>
  </si>
  <si>
    <t>matthew.oram@dfw.wa.gov</t>
  </si>
  <si>
    <t>https://data.wa.gov/resource/mthi-ii8j.json</t>
  </si>
  <si>
    <t>https://data.wa.gov/d/9weh-kphq</t>
  </si>
  <si>
    <t>9weh-kphq</t>
  </si>
  <si>
    <t>Holacracy - People Participating</t>
  </si>
  <si>
    <t>Unique people participating in the Holacracy experiment at WaTech.</t>
  </si>
  <si>
    <t>08/08/2016 08:38:00 PM +0000</t>
  </si>
  <si>
    <t>08/08/2016 10:11:00 PM +0000</t>
  </si>
  <si>
    <t>max.pham@watech.wa.gov</t>
  </si>
  <si>
    <t>https://data.wa.gov/resource/9weh-kphq.json</t>
  </si>
  <si>
    <t>nahs-vrbk</t>
  </si>
  <si>
    <t>https://data.wa.gov/d/hsx3-pn9g</t>
  </si>
  <si>
    <t>hsx3-pn9g</t>
  </si>
  <si>
    <t>Washington State Agencies Listing</t>
  </si>
  <si>
    <t>Listing of all Washington State Agencies and their Abbreviations</t>
  </si>
  <si>
    <t>02/23/2016 05:03:00 PM +0000</t>
  </si>
  <si>
    <t>03/02/2016 05:08:00 PM +0000</t>
  </si>
  <si>
    <t>washington,state,agencies</t>
  </si>
  <si>
    <t>https://data.wa.gov/resource/hsx3-pn9g.json</t>
  </si>
  <si>
    <t>https://data.wa.gov/d/qjnp-3r9c</t>
  </si>
  <si>
    <t>qjnp-3r9c</t>
  </si>
  <si>
    <t>Holacracy - Circles</t>
  </si>
  <si>
    <t>Circles created in the Holacracy Experiment</t>
  </si>
  <si>
    <t>08/08/2016 09:41:00 PM +0000</t>
  </si>
  <si>
    <t>08/08/2016 10:04:00 PM +0000</t>
  </si>
  <si>
    <t>circles,holacracy,experiment</t>
  </si>
  <si>
    <t>https://data.wa.gov/resource/qjnp-3r9c.json</t>
  </si>
  <si>
    <t>https://data.wa.gov/d/qrkg-wkjp</t>
  </si>
  <si>
    <t>qrkg-wkjp</t>
  </si>
  <si>
    <t>Holacracy - Roles</t>
  </si>
  <si>
    <t>Roles created in the Holacracy Groups</t>
  </si>
  <si>
    <t>08/08/2016 09:30:00 PM +0000</t>
  </si>
  <si>
    <t>08/08/2016 10:12:00 PM +0000</t>
  </si>
  <si>
    <t>roles,circles,holacracy</t>
  </si>
  <si>
    <t>https://data.wa.gov/resource/qrkg-wkjp.json</t>
  </si>
  <si>
    <t>https://data.wa.gov/d/gi9j-78eu</t>
  </si>
  <si>
    <t>gi9j-78eu</t>
  </si>
  <si>
    <t>2016 Dental Loss Ratios</t>
  </si>
  <si>
    <t>This file serves as a dental insurance summary database for PY 2015-2016. OIC plans to post updates on an annual time frame, where possible. This data is cumulative at the company level as reported to NAIC.</t>
  </si>
  <si>
    <t>06/29/2017 11:20:00 PM +0000</t>
  </si>
  <si>
    <t>08/15/2017 11:05:00 PM +0000</t>
  </si>
  <si>
    <t>insurance,dental,dentist,annual report,premiums,payments,members,life,property,health</t>
  </si>
  <si>
    <t>MicahS@OIC.WA.GOV</t>
  </si>
  <si>
    <t>Note: While the data is for a company’s total (national) business, only those companies that report having health premiums in the state of Washington are included in this listing.</t>
  </si>
  <si>
    <t>PY2015-PY2016</t>
  </si>
  <si>
    <t>Note: Reasonable approximations are allowed when exact information is not administratively available to the reporting entity.</t>
  </si>
  <si>
    <t>https://data.wa.gov/resource/gi9j-78eu.json</t>
  </si>
  <si>
    <t>Note: Data captured comes from the sum of (Individual Business) (Section A, Line 12.3) plus Group Business (Section B, Line 16).</t>
  </si>
  <si>
    <t>Source: NAIC Annual Statement: Accident and Health Policy Experience Exhibit, direct carrier reporting</t>
  </si>
  <si>
    <t>WAOIC</t>
  </si>
  <si>
    <t>OIC.WA.GOV</t>
  </si>
  <si>
    <t>tn3n-uv4s</t>
  </si>
  <si>
    <t>03/04/2019 05:03:00 PM +0000</t>
  </si>
  <si>
    <t>michael.mcnabb@gov.wa.gov</t>
  </si>
  <si>
    <t>https://www.oria.wa.gov</t>
  </si>
  <si>
    <t>xccy-52zc</t>
  </si>
  <si>
    <t>gov.wa.gov</t>
  </si>
  <si>
    <t>ysgc-x5nn</t>
  </si>
  <si>
    <t>DEVELOPMENT/TESTING VERSION OF DATASET: _x000D_
Permit Timeliness Results._x000D_
To view the 2016 Permit Timeliness Progress Report see http://www.oria.wa.gov/ORIA-2016-PermitTimelinessProgressReport.pdf</t>
  </si>
  <si>
    <t>05/22/2018 06:12:00 PM +0000</t>
  </si>
  <si>
    <t>http://www.oria.wa.gov</t>
  </si>
  <si>
    <t>Permit Timeliness Results</t>
  </si>
  <si>
    <t>https://data.wa.gov/d/tn3n-uv4s</t>
  </si>
  <si>
    <t>Permit Timeliness Results._x000D_
To view the 2016 Permit Timeliness Progress Report see http://www.oria.wa.gov/ORIA-2016-PermitTimelinessProgressReport.pdf</t>
  </si>
  <si>
    <t>05/02/2016 07:26:00 PM +0000</t>
  </si>
  <si>
    <t>https://data.wa.gov/resource/tn3n-uv4s.json</t>
  </si>
  <si>
    <t>https://data.wa.gov/d/ysgc-x5nn</t>
  </si>
  <si>
    <t>DEV-Permit Timeliness Results</t>
  </si>
  <si>
    <t>05/22/2018 06:09:00 PM +0000</t>
  </si>
  <si>
    <t>https://data.wa.gov/resource/ysgc-x5nn.json</t>
  </si>
  <si>
    <t>https://data.wa.gov/d/dcg8-4tss</t>
  </si>
  <si>
    <t>dcg8-4tss</t>
  </si>
  <si>
    <t>WDFW - DataSync Log - Fish Program</t>
  </si>
  <si>
    <t>08/13/2015 10:46:00 PM +0000</t>
  </si>
  <si>
    <t>06/15/2019 08:42:00 AM +0000</t>
  </si>
  <si>
    <t>datasync</t>
  </si>
  <si>
    <t>mick.morbitzer@dfw.wa.gov</t>
  </si>
  <si>
    <t>https://data.wa.gov/resource/dcg8-4tss.json</t>
  </si>
  <si>
    <t>https://data.wa.gov/d/r6r4-h2x4</t>
  </si>
  <si>
    <t>r6r4-h2x4</t>
  </si>
  <si>
    <t>Apprentice Utilization</t>
  </si>
  <si>
    <t>05/02/2013 06:16:00 PM +0000</t>
  </si>
  <si>
    <t>11/07/2018 07:10:00 PM +0000</t>
  </si>
  <si>
    <t>mike.north@des.wa.gov</t>
  </si>
  <si>
    <t>https://data.wa.gov/resource/r6r4-h2x4.json</t>
  </si>
  <si>
    <t>ttwp-xrak</t>
  </si>
  <si>
    <t>https://data.wa.gov/d/69ff-eep2</t>
  </si>
  <si>
    <t>69ff-eep2</t>
  </si>
  <si>
    <t>Asset Inventory Application Copy</t>
  </si>
  <si>
    <t>Data on the datasets contained in data.wa.gov; useful for assessing trends in subject matter, utilization, and publishers of open data on this site.</t>
  </si>
  <si>
    <t>01/08/2016 09:55:00 PM +0000</t>
  </si>
  <si>
    <t>06/17/2019 03:21:00 AM +0000</t>
  </si>
  <si>
    <t>results,utilization,open data</t>
  </si>
  <si>
    <t>mnea461@ecy.wa.gov</t>
  </si>
  <si>
    <t>Other</t>
  </si>
  <si>
    <t>https://data.wa.gov/resource/69ff-eep2.json</t>
  </si>
  <si>
    <t>Miles Neale Ecology created 2/9/2017</t>
  </si>
  <si>
    <t>ian4-3czc</t>
  </si>
  <si>
    <t>https://data.wa.gov/d/jq97-wia5</t>
  </si>
  <si>
    <t>jq97-wia5</t>
  </si>
  <si>
    <t>401 Individual Water Quality Certification</t>
  </si>
  <si>
    <t>Test</t>
  </si>
  <si>
    <t>10/14/2013 04:11:00 PM +0000</t>
  </si>
  <si>
    <t>https://data.wa.gov/resource/jq97-wia5.json</t>
  </si>
  <si>
    <t>https://data.wa.gov/d/mce5-sutm</t>
  </si>
  <si>
    <t>mce5-sutm</t>
  </si>
  <si>
    <t>Registered Saw Users</t>
  </si>
  <si>
    <t>Dept of Ecology Proof of Concept dataset for testing and filtering only.  It will not have public ramifications.</t>
  </si>
  <si>
    <t>07/11/2013 08:53:00 PM +0000</t>
  </si>
  <si>
    <t>https://data.wa.gov/resource/mce5-sutm.json</t>
  </si>
  <si>
    <t>testing the interface for SAW workings</t>
  </si>
  <si>
    <t>https://data.wa.gov/d/gs3k-hp7i</t>
  </si>
  <si>
    <t>gs3k-hp7i</t>
  </si>
  <si>
    <t>L&amp;I Public Notes For Affidavit</t>
  </si>
  <si>
    <t>Public Notes For Affidavit</t>
  </si>
  <si>
    <t>10/30/2015 08:39:00 PM +0000</t>
  </si>
  <si>
    <t>06/17/2019 02:00:00 PM +0000</t>
  </si>
  <si>
    <t>contractor,affidavit,notes</t>
  </si>
  <si>
    <t>muth235@lni.wa.gov</t>
  </si>
  <si>
    <t>https://data.wa.gov/resource/gs3k-hp7i.json</t>
  </si>
  <si>
    <t>sbxf-tc9c</t>
  </si>
  <si>
    <t>lni.wa.gov</t>
  </si>
  <si>
    <t>spy8-d7us</t>
  </si>
  <si>
    <t>11/10/2014 05:18:00 PM +0000</t>
  </si>
  <si>
    <t>mvon461@ecy.wa.gov</t>
  </si>
  <si>
    <t>http://www.ecy.wa.gov/programs/eap/fw_riv/rv_main.html</t>
  </si>
  <si>
    <t>q8y9-svx9</t>
  </si>
  <si>
    <t>h7j9-vgr3</t>
  </si>
  <si>
    <t>Routine freshwater monitoring data collected by the The WA State Department of Ecology's River and Stream Monitoring Program are summarized by a technique called the "Water Quality Index" (WQI).  The WQI ranges from 1 (poor quality) to 100 (good quality). The WQI summary does not include non-standard elements like metals. For temperature, pH, oxygen, and fecal coliform bacteria, the WQI is based on criteria in Washington’s Water Quality Standards, WAC 173-201A. _x000D_
For nutrient and sediment measures where standards are not specific, results are based on expected conditions in a given region. Multiple constituents are combined and results aggregated over time to produce a single score for each station and each year.</t>
  </si>
  <si>
    <t>04/25/2014 04:52:00 PM +0000</t>
  </si>
  <si>
    <t>water quality index,2013 river and stream water quality monitoirng data,ecology</t>
  </si>
  <si>
    <t>https://data.wa.gov/d/3k8s-jgg8</t>
  </si>
  <si>
    <t>3k8s-jgg8</t>
  </si>
  <si>
    <t>WY 2015 WA Ecology Water Quality Core and Basin Stations</t>
  </si>
  <si>
    <t>03/19/2015 08:18:00 PM +0000</t>
  </si>
  <si>
    <t>03/19/2015 08:19:00 PM +0000</t>
  </si>
  <si>
    <t>WA Department of Ecology River and Stream Monitoring Program</t>
  </si>
  <si>
    <t>https://data.wa.gov/resource/3k8s-jgg8.json</t>
  </si>
  <si>
    <t>iq8s-snnt</t>
  </si>
  <si>
    <t>k5fe-2e4s</t>
  </si>
  <si>
    <t>04/23/2014 10:29:00 PM +0000</t>
  </si>
  <si>
    <t>ksbn-hrmn</t>
  </si>
  <si>
    <t>January 2015 FMU Monthly Report WQ EX Data</t>
  </si>
  <si>
    <t>05/19/2015 09:10:00 PM +0000</t>
  </si>
  <si>
    <t>https://data.wa.gov/d/dn4d-x42e</t>
  </si>
  <si>
    <t>dn4d-x42e</t>
  </si>
  <si>
    <t>WQI Parameter Scores 1994-2013</t>
  </si>
  <si>
    <t>Routine freshwater monitoring data collected by the The WA State Department of Ecology's River and Stream Monitoring Program are summarized by a technique called the "Water Quality Index" (WQI). The WQI ranges from 1 (poor quality) to 100 (good quality). The WQI summary does not include non-standard elements like metals. For temperature, pH, oxygen, and fecal coliform bacteria, the WQI is based on criteria in Washington’s Water Quality Standards, WAC 173-201A. For nutrient and sediment measures where standards are not specific, results are based on expected conditions in a given region. Multiple constituents are combined and results aggregated over time to produce a single score for each station and each year. All current long-term Ecology monitoring stations with at least 5 years data are included.  Most stations are located near the mouths of major streams.  These stations integrate upstream water quality and capture large basin-scale trends. However, status and trends at these locations may not reflect status or trends in any particular sub-basin. Scores for individual parameters are presented as Oxygen (Oxy) , pH, temperature (TEMP), total suspended sediment (TSS), turbidity(Turb), nitrogen(TPN), and phosphorus(TP).</t>
  </si>
  <si>
    <t>04/25/2014 11:30:00 PM +0000</t>
  </si>
  <si>
    <t>04/25/2014 11:36:00 PM +0000</t>
  </si>
  <si>
    <t>https://data.wa.gov/resource/dn4d-x42e.json</t>
  </si>
  <si>
    <t>mf85-v9ji</t>
  </si>
  <si>
    <t>03/17/2015 11:54:00 PM +0000</t>
  </si>
  <si>
    <t>pph6-iymj</t>
  </si>
  <si>
    <t>05/19/2015 09:41:00 PM +0000</t>
  </si>
  <si>
    <t>https://data.wa.gov/d/h7j9-vgr3</t>
  </si>
  <si>
    <t>Annual 2013 Water Quality Index Scores</t>
  </si>
  <si>
    <t>04/23/2014 10:51:00 PM +0000</t>
  </si>
  <si>
    <t>water quality index,2013 river and stream water quality monitoirng data,ecology,state-of-the-salmon</t>
  </si>
  <si>
    <t>https://data.wa.gov/resource/h7j9-vgr3.json</t>
  </si>
  <si>
    <t>mcjf-t2vf</t>
  </si>
  <si>
    <t>03/17/2015 06:55:00 PM +0000</t>
  </si>
  <si>
    <t>u9d5-kb9m</t>
  </si>
  <si>
    <t>10/20/2016 07:09:00 PM +0000</t>
  </si>
  <si>
    <t>wa ecology river and stream monitoring/wqi</t>
  </si>
  <si>
    <t>http://www.ecy.wa.gov/programs/eap/fw_riv/index.html</t>
  </si>
  <si>
    <t>mki6-79zp</t>
  </si>
  <si>
    <t>11/05/2014 12:06:00 AM +0000</t>
  </si>
  <si>
    <t>ecy rain gage stations</t>
  </si>
  <si>
    <t>https://data.wa.gov/d/k5fe-2e4s</t>
  </si>
  <si>
    <t>Water Quality Index Scores (1994-2013) from The WA State Department of Ecology's River and Stream Monitoring Program.</t>
  </si>
  <si>
    <t>04/23/2014 10:08:00 PM +0000</t>
  </si>
  <si>
    <t>water quality index,washington state river and stream fresh water quality,ecology</t>
  </si>
  <si>
    <t>https://data.wa.gov/resource/k5fe-2e4s.json</t>
  </si>
  <si>
    <t>https://data.wa.gov/d/ksbn-hrmn</t>
  </si>
  <si>
    <t>03/17/2015 07:03:00 PM +0000</t>
  </si>
  <si>
    <t>https://data.wa.gov/resource/ksbn-hrmn.json</t>
  </si>
  <si>
    <t>https://data.wa.gov/d/mcjf-t2vf</t>
  </si>
  <si>
    <t>September 2014 FMU Monthly Report WQ EX data</t>
  </si>
  <si>
    <t>11/07/2014 07:19:00 PM +0000</t>
  </si>
  <si>
    <t>https://data.wa.gov/resource/mcjf-t2vf.json</t>
  </si>
  <si>
    <t>https://data.wa.gov/d/mf85-v9ji</t>
  </si>
  <si>
    <t>Jan 2015 ECY Stations With Exceeded Criteria For Fecal Bacteria, Temperature, Oxygen And pH</t>
  </si>
  <si>
    <t>03/17/2015 11:53:00 PM +0000</t>
  </si>
  <si>
    <t>https://data.wa.gov/resource/mf85-v9ji.json</t>
  </si>
  <si>
    <t>https://data.wa.gov/d/mki6-79zp</t>
  </si>
  <si>
    <t>ECY 2014 Rain Gage Stations Location</t>
  </si>
  <si>
    <t>11/04/2014 10:39:00 PM +0000</t>
  </si>
  <si>
    <t>https://data.wa.gov/resource/mki6-79zp.json</t>
  </si>
  <si>
    <t>https://data.wa.gov/d/pph6-iymj</t>
  </si>
  <si>
    <t>Feb 2015 FMU Monthly Report WQ EX Data</t>
  </si>
  <si>
    <t>https://data.wa.gov/resource/pph6-iymj.json</t>
  </si>
  <si>
    <t>https://data.wa.gov/d/s7ty-bq69</t>
  </si>
  <si>
    <t>s7ty-bq69</t>
  </si>
  <si>
    <t>FMU Monthly Report: March 2014 Exceeded Criteria for Fecal Bacteria, Temperature, Oxygen and pH results</t>
  </si>
  <si>
    <t>The monthly reports listing preliminary stream monitoring results that exceeded water quality criteria or the usual range of previous historical data for the month are attached.  All results are compared to criteria for the designated beneficial uses, including special criteria in the Water Quality Standards, such as exceptions to temperature criteria and supplemental temperature requirements in designated spawning and incubation areas.  Fecal coliform bacteria geometric means are not based on samples collected in a 30-day period.</t>
  </si>
  <si>
    <t>05/20/2014 09:29:00 PM +0000</t>
  </si>
  <si>
    <t>05/20/2014 09:43:00 PM +0000</t>
  </si>
  <si>
    <t>https://data.wa.gov/resource/s7ty-bq69.json</t>
  </si>
  <si>
    <t>Criteria are approximate water quality standards for fecal bacteria, oxygen, pH, or temperature</t>
  </si>
  <si>
    <t>N= Number of samples used in calculating the geometric mean. (Typically, all samples collect in the previous 12 months are used.)</t>
  </si>
  <si>
    <t>https://data.wa.gov/d/spy8-d7us</t>
  </si>
  <si>
    <t>Sept 2014 ECY Stations with Exceeded Criteria For Fecal Bacteria, Temperature, Oxygen and pH</t>
  </si>
  <si>
    <t>11/10/2014 05:17:00 PM +0000</t>
  </si>
  <si>
    <t>https://data.wa.gov/resource/spy8-d7us.json</t>
  </si>
  <si>
    <t>https://data.wa.gov/d/u9d5-kb9m</t>
  </si>
  <si>
    <t>Annual 2015 Water Quality Index Data</t>
  </si>
  <si>
    <t>https://data.wa.gov/resource/u9d5-kb9m.json</t>
  </si>
  <si>
    <t>https://data.wa.gov/d/5svg-widx</t>
  </si>
  <si>
    <t>5svg-widx</t>
  </si>
  <si>
    <t>Non-native eelgrass (Zostera japonica) Management on Commercial Clam Beds in Willapa Bay General Permit modification comments</t>
  </si>
  <si>
    <t>Zostera japonica Management on Commercial Clam Beds in Willapa Bay General Permit modification</t>
  </si>
  <si>
    <t>12/05/2016 04:51:00 PM +0000</t>
  </si>
  <si>
    <t>03/16/2017 09:16:00 PM +0000</t>
  </si>
  <si>
    <t>zostera japonica,non-native eelgrass,ecology,npdes,water quality,general permit</t>
  </si>
  <si>
    <t>nathan.lubliner@ecy.wa.gov</t>
  </si>
  <si>
    <t>https://data.wa.gov/resource/5svg-widx.json</t>
  </si>
  <si>
    <t>https://data.wa.gov/d/c9bq-jif7</t>
  </si>
  <si>
    <t>c9bq-jif7</t>
  </si>
  <si>
    <t>Draft Aquatic Invasive Species Control General Permit Comments</t>
  </si>
  <si>
    <t>Comments on the Draft Aquatic Invasive Species Control General Permit</t>
  </si>
  <si>
    <t>05/16/2016 04:39:00 PM +0000</t>
  </si>
  <si>
    <t>09/07/2016 09:56:00 PM +0000</t>
  </si>
  <si>
    <t>ecology,invasive species,aquatic pesticides,npdes,permit</t>
  </si>
  <si>
    <t>https://data.wa.gov/resource/c9bq-jif7.json</t>
  </si>
  <si>
    <t>https://data.wa.gov/d/i8tx-8zyj</t>
  </si>
  <si>
    <t>i8tx-8zyj</t>
  </si>
  <si>
    <t>Determination of Significance and Request for Comments on Scope of Environmental Impact Statement - Irrigation System Aquatic Weed Control General Permit</t>
  </si>
  <si>
    <t>Irrigation System Aquatic Weed Control NPDES General Permit - Determination of Significance and Request for Comments on Scope of Environmental Impact Statement</t>
  </si>
  <si>
    <t>04/21/2017 03:13:00 PM +0000</t>
  </si>
  <si>
    <t>05/19/2017 11:10:00 PM +0000</t>
  </si>
  <si>
    <t>eis,general permit,irrigation,npdes,public comments</t>
  </si>
  <si>
    <t>https://data.wa.gov/resource/i8tx-8zyj.json</t>
  </si>
  <si>
    <t>https://data.wa.gov/d/s55t-vffn</t>
  </si>
  <si>
    <t>s55t-vffn</t>
  </si>
  <si>
    <t>Aquatic Plant and Algae Management and Aquatic Noxious Weed Control general permits Supplemental EIS</t>
  </si>
  <si>
    <t>The Washington State Department of Ecology (Ecology) has completed a Draft Supplemental Environmental Impact Statement (EIS) for Aquatic Plant Management. This EIS reviews eight new chemicals and five alternative actions, and updates information on chemicals permitted for use under the Aquatic Plant and Algae Management and Aquatic Noxious Weed Control NPDES General Permits.</t>
  </si>
  <si>
    <t>05/05/2017 09:29:00 PM +0000</t>
  </si>
  <si>
    <t>09/18/2017 01:50:00 PM +0000</t>
  </si>
  <si>
    <t>ecology</t>
  </si>
  <si>
    <t>https://data.wa.gov/resource/s55t-vffn.json</t>
  </si>
  <si>
    <t>https://data.wa.gov/d/thkm-g7yq</t>
  </si>
  <si>
    <t>thkm-g7yq</t>
  </si>
  <si>
    <t>Aquatic Noxious Weed Control Draft General Permit Public Comments</t>
  </si>
  <si>
    <t>Aquatic Noxious Weed Control Draft General Permit public comments received</t>
  </si>
  <si>
    <t>09/20/2016 08:48:00 PM +0000</t>
  </si>
  <si>
    <t>11/10/2016 06:59:00 PM +0000</t>
  </si>
  <si>
    <t>ecology,noxious weeds,general permit</t>
  </si>
  <si>
    <t>https://data.wa.gov/resource/thkm-g7yq.json</t>
  </si>
  <si>
    <t>https://data.wa.gov/d/ysrq-tssh</t>
  </si>
  <si>
    <t>ysrq-tssh</t>
  </si>
  <si>
    <t>Aquatic Pesticide and Algae Management Draft General Permit Comments</t>
  </si>
  <si>
    <t>The Aquatic Plant and Algae Management General Permit (permit) is a combined National Pollutant Discharge Elimination System (NPDES) and State Waste Discharge General Permit. It covers the in-water and shoreline (including roadsides and ditch banks) treatment of native and noxious plants and algae. It also covers nutrient inactivation treatments. The permit allows the discharge of a specific list of aquatic labeled herbicides, algaecides, biological water clarifiers, adjuvants, marker dyes, and nutrient inactivation products into the freshwaters of Washington. These are comments received on the draft permit.</t>
  </si>
  <si>
    <t>11/03/2015 04:20:00 PM +0000</t>
  </si>
  <si>
    <t>12/23/2015 05:32:00 PM +0000</t>
  </si>
  <si>
    <t>ecology,plants,algae</t>
  </si>
  <si>
    <t>Nathan.lubliner@ecy.wa.gov</t>
  </si>
  <si>
    <t>https://data.wa.gov/resource/ysrq-tssh.json</t>
  </si>
  <si>
    <t>ikwr-f47z</t>
  </si>
  <si>
    <t>Most Municipal Separate Storm Sewer System (MS4) permittees in the State of Washington are a part of the Regional Stormwater Monitoring Program (RSMP).  One part of the RSMP is the Source Identification Information Repository.  Permittees may choose to enter their permit-required illicit discharge data into this dataset using a form, simplifying both their reporting processes and analyses for the RSMP.</t>
  </si>
  <si>
    <t>09/17/2018 06:20:00 PM +0000</t>
  </si>
  <si>
    <t>ms4,rsmp,sidir,idde,stormwater,illicit discharge</t>
  </si>
  <si>
    <t>nathaniel.kale@ecy.wa.gov</t>
  </si>
  <si>
    <t>23xe-caxx</t>
  </si>
  <si>
    <t>https://data.wa.gov/d/ikwr-f47z</t>
  </si>
  <si>
    <t>RSMP Illicit Discharge Detection and Elimination (IDDE)</t>
  </si>
  <si>
    <t>09/04/2015 06:08:00 PM +0000</t>
  </si>
  <si>
    <t>https://data.wa.gov/resource/ikwr-f47z.json</t>
  </si>
  <si>
    <t>https://data.wa.gov/d/jym6-rqxg</t>
  </si>
  <si>
    <t>jym6-rqxg</t>
  </si>
  <si>
    <t>OCIO IT Project Oversight Status Details</t>
  </si>
  <si>
    <t>Project oversight status details.  See OCIO IT Project Oversight Summary (https://data.wa.gov/resource/k495-fmg2) for main project information.</t>
  </si>
  <si>
    <t>07/15/2014 08:40:00 PM +0000</t>
  </si>
  <si>
    <t>01/04/2016 09:50:00 PM +0000</t>
  </si>
  <si>
    <t>it projects ocio</t>
  </si>
  <si>
    <t>OCIOConsultants@ofm.wa.gov</t>
  </si>
  <si>
    <t>https://data.wa.gov/resource/jym6-rqxg.json</t>
  </si>
  <si>
    <t>http://www.ocio.wa.gov/its-transparent-project-dashboard</t>
  </si>
  <si>
    <t>2cik-4ce4</t>
  </si>
  <si>
    <t>https://data.wa.gov/d/3nrj-de9w</t>
  </si>
  <si>
    <t>3nrj-de9w</t>
  </si>
  <si>
    <t>Kindergarten Immunization Data, 2014-2015</t>
  </si>
  <si>
    <t>Immunization status of Washington State kindergartners for school year 2014-15</t>
  </si>
  <si>
    <t>11/24/2015 12:14:00 AM +0000</t>
  </si>
  <si>
    <t>11/24/2015 12:15:00 AM +0000</t>
  </si>
  <si>
    <t>– immunization,vaccination,kindergarten,child health,department of health,mmr,polio,dtap,hepb,varicella</t>
  </si>
  <si>
    <t>oicpschools@doh.wa.gov</t>
  </si>
  <si>
    <t>https://data.wa.gov/resource/3nrj-de9w.json</t>
  </si>
  <si>
    <t>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t>
  </si>
  <si>
    <t>Data Source: 								 	These data are based on counts of students by immunization status in all grades (kindergartner through 12th grade) in public and private schools.  These data were reported to the Department of Health by 12/31/2014.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t>
  </si>
  <si>
    <t>http://www.doh.wa.gov/DataandStatisticalReports/HealthBehaviors/Immunization/SchoolReports</t>
  </si>
  <si>
    <t>3pra-yts3</t>
  </si>
  <si>
    <t>https://data.wa.gov/d/9vf7-7een</t>
  </si>
  <si>
    <t>9vf7-7een</t>
  </si>
  <si>
    <t>Sixth (6th) grade immunization data by school, 2015-2016</t>
  </si>
  <si>
    <t>Washington sixth grade immunization rates by school for 2015-2016</t>
  </si>
  <si>
    <t>04/13/2016 06:50:00 PM +0000</t>
  </si>
  <si>
    <t>immunization,vaccination,student,child health,department of health,mmr,polio,dtap,hepb,varicella</t>
  </si>
  <si>
    <t>School year 2015-2016</t>
  </si>
  <si>
    <t>https://data.wa.gov/resource/9vf7-7een.json</t>
  </si>
  <si>
    <t xml:space="preserve">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				</t>
  </si>
  <si>
    <t>Data Source: These data are based on counts of students by immunization status in 6th grade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are not weighted and do not account for the percentage of schools that did not report.  Note that some schools did report, but reported zero sixth graders in attendance (ex: high schools).</t>
  </si>
  <si>
    <t>http://www.doh.wa.gov/DataandStatisticalReports/HealthBehaviors/Immunization/SchoolReports/DataTables</t>
  </si>
  <si>
    <t>https://data.wa.gov/d/9zru-c2kz</t>
  </si>
  <si>
    <t>9zru-c2kz</t>
  </si>
  <si>
    <t>All students, kindergarten through 12th grade, immunization data by school, 2016-2017</t>
  </si>
  <si>
    <t>Washington student immunization rates by school for 2016-2017</t>
  </si>
  <si>
    <t>05/08/2017 04:41:00 PM +0000</t>
  </si>
  <si>
    <t>05/08/2017 04:42:00 PM +0000</t>
  </si>
  <si>
    <t>School Year 2016-2017</t>
  </si>
  <si>
    <t>https://data.wa.gov/resource/9zru-c2kz.json</t>
  </si>
  <si>
    <t>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t>
  </si>
  <si>
    <t>Data Source: These data are based on counts of students by immunization status in all grades (kindergartner through 12th grade)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t>
  </si>
  <si>
    <t>https://data.wa.gov/d/emhz-m99x</t>
  </si>
  <si>
    <t>emhz-m99x</t>
  </si>
  <si>
    <t>Sixth (6th) grade immunization data by school, 2016-2017</t>
  </si>
  <si>
    <t>Sixth grade immunization coverage for school year 2016-2017 by school</t>
  </si>
  <si>
    <t>05/08/2017 04:34:00 PM +0000</t>
  </si>
  <si>
    <t>05/08/2017 04:35:00 PM +0000</t>
  </si>
  <si>
    <t>vaccination,immunization,kindergarten,child health,department of health,mmr,polio,dtap,hepb,varicella</t>
  </si>
  <si>
    <t>https://data.wa.gov/resource/emhz-m99x.json</t>
  </si>
  <si>
    <t>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t>
  </si>
  <si>
    <t>Data Source: These data are based on counts of students by immunization status in kindergartn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Note that some schools did report, but reported zero kindergartners in attendance (ex: middle and high schools).</t>
  </si>
  <si>
    <t>https://data.wa.gov/d/ie96-cgrn</t>
  </si>
  <si>
    <t>ie96-cgrn</t>
  </si>
  <si>
    <t>All students, kindergarten through 12th grade, immunization data by school, 2015-2016</t>
  </si>
  <si>
    <t>Washington student immunization rates by school for 2015-2016</t>
  </si>
  <si>
    <t>04/13/2016 07:02:00 PM +0000</t>
  </si>
  <si>
    <t>04/13/2016 07:03:00 PM +0000</t>
  </si>
  <si>
    <t>https://data.wa.gov/resource/ie96-cgrn.json</t>
  </si>
  <si>
    <t>Data Source: 								 	These data are based on counts of students by immunization status in all grades (kindergartner through 12th grade)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t>
  </si>
  <si>
    <t>https://data.wa.gov/d/kck7-yb2v</t>
  </si>
  <si>
    <t>kck7-yb2v</t>
  </si>
  <si>
    <t>Kindergarten Immunization Data, 2016-17</t>
  </si>
  <si>
    <t>Kindergarten immunization coverage for school year 2016-2017 by school</t>
  </si>
  <si>
    <t>05/08/2017 04:12:00 PM +0000</t>
  </si>
  <si>
    <t>05/08/2017 04:16:00 PM +0000</t>
  </si>
  <si>
    <t>https://data.wa.gov/resource/kck7-yb2v.json</t>
  </si>
  <si>
    <t xml:space="preserve">	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t>
  </si>
  <si>
    <t xml:space="preserve">	Data Source: These data are based on counts of students by immunization status in kindergartn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Note that some schools did report, but reported zero kindergartners in attendance (ex: middle and high schools).</t>
  </si>
  <si>
    <t>https://data.wa.gov/d/raxi-vijr</t>
  </si>
  <si>
    <t>raxi-vijr</t>
  </si>
  <si>
    <t>Kindergarten Immunization Data, 2015-2016</t>
  </si>
  <si>
    <t>Washington kindergarten immunization rates by school for 2015-2016</t>
  </si>
  <si>
    <t>04/13/2016 06:42:00 PM +0000</t>
  </si>
  <si>
    <t>https://data.wa.gov/resource/raxi-vijr.json</t>
  </si>
  <si>
    <t>Data Source: These data are based on counts of students by immunization status in kindergartn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Note that some schools did report, but reported zero kindergartners in attendance (ex: middle and high schools).</t>
  </si>
  <si>
    <t>hdw4-yhs4</t>
  </si>
  <si>
    <t>09/23/2014 06:49:00 PM +0000</t>
  </si>
  <si>
    <t>paul.pickett@ecy.wa.gov</t>
  </si>
  <si>
    <t>https://data.wa.gov/d/hdw4-yhs4</t>
  </si>
  <si>
    <t>Summer Low Flow Trend Indicator 1975-2013</t>
  </si>
  <si>
    <t>Summer Low Flow Trend Indicator results, statewide, updated through Oct 2013. _x000D_
_x000D_
This information is updated annually with an additional year of flow data. These results are provided to the Puget Sound Partnership for their Vital Signs (http://www.psp.wa.gov/vitalsigns/summer_stream_flows.php) and to the Governor's Salmon Recovery Office for the "State of Salmon in WAtersheds" report (http://stateofsalmon.wa.gov/statewide/indicators/water-quantity). _x000D_
_x000D_
The attached document "WR Indicator Outcomes Memo - 10-24-10.pdf" describes the methodology for developing these indicators. _x000D_
_x000D_
The attached document "Low Flow Indicator Metadata.pdf" describes the contents of each column. _x000D_
_x000D_
Dept. of Ecology home page: http://www.ecy.wa.gov/ _x000D_
_x000D_
Disclaimer: _x000D_
Information provided by Ecology on this Web site is accurate to the best of Ecology's knowledge and is subject to change on a regular basis, without notice. Ecology cannot and does not warrant that the information on this Web site is absolutely current, although every effort is made to ensure that it is kept as current as possible. Ecology cannot and does not warrant the accuracy of these documents beyond the source documents, although every attempt is made to work from authoritative sources. Links to related sites are provided as a courtesy, but Ecology is not responsible for their availability, content or policies.</t>
  </si>
  <si>
    <t>04/09/2014 12:51:00 AM +0000</t>
  </si>
  <si>
    <t>flow,indicator,trend,gages,ecology,eap,salmon,puget sound,state-of-the-salmon</t>
  </si>
  <si>
    <t>https://data.wa.gov/resource/hdw4-yhs4.json</t>
  </si>
  <si>
    <t>8tjb-r73d</t>
  </si>
  <si>
    <t>https://data.wa.gov/d/37cr-k5cr</t>
  </si>
  <si>
    <t>37cr-k5cr</t>
  </si>
  <si>
    <t>Voter Address Precinct Crosswalk</t>
  </si>
  <si>
    <t>The PDC uses this data set for its online web applications to assist the public in finding information relative to a particular jurisdiction. It is provided here for the purpose of assisting application developers and may be of limited interest for the general public._x000D_
_x000D_
This dataset is a subset (copy) of voter registration records provided to the Public Disclosure Commission by the Washington Secretary of State (SOS) under the terms of SOS and applicable law. Use of this data is governed by any restrictions or limitations of the original release by SOS. By accessing this data you are agreeing to use the data in accordance with the RCW 29A.08.720, RCW 29A.08.740 and RCW 42.56.070(9) and any other applicable law._x000D_
_x000D_
The PDC has removed all information from the original data set except the address and precinct information for the purpose of assisting the public in determining how their address correlates to the PDC's internal accounting of jurisdictions. This data set is updated infrequently. Please see the date of last update in the metadata. _x000D_
_x000D_
This data set can be used to correlate an address in Washington state with a precinct code. The precinct code can then be used to lookup a corresponding PDC jurisdiction and office in the data set containing the PDCs precinct to jurisdiction crosswalk. These data are provided as-is and may contain errors or omissions. Please refer to the SOS for the most recent data.</t>
  </si>
  <si>
    <t>07/14/2017 07:10:00 PM +0000</t>
  </si>
  <si>
    <t>08/31/2017 06:15:00 PM +0000</t>
  </si>
  <si>
    <t>Politics</t>
  </si>
  <si>
    <t>voter precinct</t>
  </si>
  <si>
    <t>pdc@pdc.wa.gov</t>
  </si>
  <si>
    <t>Current election year</t>
  </si>
  <si>
    <t>https://data.wa.gov/resource/37cr-k5cr.json</t>
  </si>
  <si>
    <t>https://www.pdc.wa.gov</t>
  </si>
  <si>
    <t>6hhm-htpq</t>
  </si>
  <si>
    <t>pdc.wa.gov</t>
  </si>
  <si>
    <t>https://data.wa.gov/d/3cbn-54c3</t>
  </si>
  <si>
    <t>3cbn-54c3</t>
  </si>
  <si>
    <t>Candidate Surplus Funds Latest Report</t>
  </si>
  <si>
    <t>This data set shows the last C4 submitted for a surplus account. C4s are submitted for a specific time period and contain a start date and end date.  This dataset shows the last C4 reporting period filed by the candidate and therefore shows the latest balance for the surplus account._x000D_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</si>
  <si>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10/06/2017 01:52:00 PM +0000</t>
  </si>
  <si>
    <t>06/17/2019 11:12:00 PM +0000</t>
  </si>
  <si>
    <t>political finance,elections,campaign,surplus funds</t>
  </si>
  <si>
    <t>Last C4 submitted.</t>
  </si>
  <si>
    <t>https://data.wa.gov/resource/3cbn-54c3.json</t>
  </si>
  <si>
    <t>http://www.pdc.wa.gov</t>
  </si>
  <si>
    <t>https://data.wa.gov/d/3h9x-7bvm</t>
  </si>
  <si>
    <t>3h9x-7bvm</t>
  </si>
  <si>
    <t>Campaign Finance Summary</t>
  </si>
  <si>
    <t>This dataset contains campaign finance summary records for candidate and committee campaigns for the last 10 years. The data present a summary with one record per candidate or committee for an election year that summarized the campaign contributions ,expenditures, debts, etc up to the point in time the summary was generated. _x000D_
_x000D_
For candidates campaigns, the number of years is determined by the year of the election, not necessarily the year the data was reported. 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</si>
  <si>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06/22/2017 10:32:00 PM +0000</t>
  </si>
  <si>
    <t>06/17/2019 11:11:00 PM +0000</t>
  </si>
  <si>
    <t>political finance,elections,campaign,political committee</t>
  </si>
  <si>
    <t>Last 10 years. See description</t>
  </si>
  <si>
    <t>https://data.wa.gov/resource/3h9x-7bvm.json</t>
  </si>
  <si>
    <t>https://data.wa.gov/d/3r6b-hsaa</t>
  </si>
  <si>
    <t>3r6b-hsaa</t>
  </si>
  <si>
    <t>Debt Reported by Candidates and Political Committees</t>
  </si>
  <si>
    <t>This dataset contains debts, obligations, and orders placed by Washington State Candidates and Political committees for the last 10 years as reported to the PDC on Schedule B to the C4 Summary Report._x000D_
_x000D_
Loans are not included in this dataset. Loans, however, are a debt but are contained in the Loan dataset._x000D_
_x000D_
For candidates, the number of years is determined by the year of the election, not necessarily the year the expenditure was reported. For political committees, the number of years is determined by the calendar year of the reporting period._x000D_
_x000D_
Candidates and political committees choosing to file under "mini reporting" are not included in this dataset. See WAC 390-16-105 for information regarding eligibility._x000D_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t>
  </si>
  <si>
    <t>01/12/2017 10:35:00 PM +0000</t>
  </si>
  <si>
    <t>06/17/2019 07:03:00 PM +0000</t>
  </si>
  <si>
    <t>political finance,elections,debts,campaign,political committee</t>
  </si>
  <si>
    <t>Last 10 years. See notes.</t>
  </si>
  <si>
    <t>https://data.wa.gov/resource/3r6b-hsaa.json</t>
  </si>
  <si>
    <t>https://data.wa.gov/d/3v2j-kqbi</t>
  </si>
  <si>
    <t>3v2j-kqbi</t>
  </si>
  <si>
    <t>Pre-2016 Lobbyist Compensation and Expenses by Source</t>
  </si>
  <si>
    <t>This dataset only contains records for reporting years 2015 and prior. In 2016, the PDC implemented a new system for managing lobbyist reports and electronic filing. The layout of these records is incompatible with the 2016 and later record layout. Please refer to the "Lobbyist Compensation and Expenses by Source" dataset for 2016 and later records._x000D_
_x000D_
This dataset contains compensation and expense summary records from the monthly reports of lobbying activity. One record is included for each client that paid compensation or incurred expenses during the filing period. If the lobbyist firm themselves incurred any expenses not reimbursed by a client, a record is included summarizing the lobbyist firm's expenses. If a lobbyist reported no compensation or expenses on the report, no records will be in this dataset. Records are included for the period from 10 years prior to the current date to the end of 2015. The date is determined as the filing period of the report, not the date received. Records are included for the full year so for example, all 2007 records will be included until the entire year 2007 falls outside the 10 year time span._x000D_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</si>
  <si>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01/17/2017 11:28:00 PM +0000</t>
  </si>
  <si>
    <t>06/11/2019 07:38:00 AM +0000</t>
  </si>
  <si>
    <t>political finance,lobbying,elections,contributions,campaign,political committee,disclosure</t>
  </si>
  <si>
    <t>https://data.wa.gov/resource/3v2j-kqbi.json</t>
  </si>
  <si>
    <t>https://data.wa.gov/d/67cp-h962</t>
  </si>
  <si>
    <t>67cp-h962</t>
  </si>
  <si>
    <t>Independent Campaign Expenditures and Electioneering Communications</t>
  </si>
  <si>
    <t>This dataset contains information about independent expenditures, independent expenditure ads, and electioneering communications reported by individuals, businesses, unions, organizations, or any other person as defined in RCW 42.17A for the last 10 years as reported to the PDC on form C6 Independent Expenditure and Electioneering Communications._x000D_
_x000D_
Only expenditures meeting the following criteria are reportable (see RCW 42.17A for details):_x000D_
Independent Expenditures of $100 or more_x000D_
Independent Expenditure Ads appearing within 21 days of an election costing $1,000 or more_x000D_
Electioneering Communications appearing within 60 days of an election costing $1,000 or more_x000D_
_x000D_
This dataset is a best-effort by the PDC to provide a complete set of records as described herewith and may contain incomplete or incorrect information. The PDC provides access to the original reports for the purpose of record verification._x000D_
Descriptions attached to this dataset do not constitute legal definitions; please consult RCW 42.17A and WAC Title 390 for legal definitions and additional information regarding political finance disclosure requirements._x000D_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t>
  </si>
  <si>
    <t>01/26/2017 04:28:00 PM +0000</t>
  </si>
  <si>
    <t>06/11/2019 07:39:00 AM +0000</t>
  </si>
  <si>
    <t>https://data.wa.gov/resource/67cp-h962.json</t>
  </si>
  <si>
    <t>http://pdc.wa.gov</t>
  </si>
  <si>
    <t>https://data.wa.gov/d/7qr9-q2c9</t>
  </si>
  <si>
    <t>7qr9-q2c9</t>
  </si>
  <si>
    <t>Campaign Finance Reporting History</t>
  </si>
  <si>
    <t>This dataset contains a list of all campaign finance reports (C1, C3, and C4) for the last 10 years including attached schedules. It includes reports that have been superseded by an amendment. _x000D_
_x000D_
The primary purpose of this dataset is for data consumers to track report amendments and to examine the reporting history for a filer. Refer to other datasets to get actual values for any of the reports referenced herewith._x000D_
_x000D_
For candidates, the number of years is determined by the year of the election, not necessarily the year the report was filed. For political committees, the number of years is determined by the calendar year of the reporting period._x000D_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</si>
  <si>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02/10/2017 09:56:00 PM +0000</t>
  </si>
  <si>
    <t>06/17/2019 11:09:00 PM +0000</t>
  </si>
  <si>
    <t>https://data.wa.gov/resource/7qr9-q2c9.json</t>
  </si>
  <si>
    <t xml:space="preserve">This dataset contains a list of all campaign finance reports (C1, C3, and C4) for the last 10 years including attached schedules. It includes reports that have been superseded by an amendment. </t>
  </si>
  <si>
    <t>j78t-andi</t>
  </si>
  <si>
    <t>This data set an index to all PDC imaged reports and documents. Political disclosure reports are included for the last 10 years. Other document types are included based on the PDC record retention schedule or 10 years. The number of years is determined by looking at both the election year and date submitted and including documents that meet either criteria (favoring the inclusion of documents). Each record contains a link to view the actual imaged document or a link on how to request the document for F1 statements of financial affairs._x000D_
_x000D_
The dataset includes both original and amended reports and documents. Data consumers must look at the individual documents to determine if a particular document has been superseded by an amendment. For example, a candidate might file a C4 summary report and file an amendment to the report. There is no indicator on the original C4 that it has been amended. For most documents, amendments have the term "AMENDED" as part of the origin field but the original document will not contain any indicator that it has been superseded by an amendment._x000D_
_x000D_
Lobbyist L1, L2 and L3 reports are included through 2015 and partial records for 2016. In mid 2016 the PDC discontinued imaging lobbyist L1, L2 and L3 reports. Please refer to the "Lobbyist Compensation and Expenses" dataset or the PDC online filing system at https://accesshub.pdc.wa.gov for the complete 2016 and later lobbyist information. The statement above does not apply to Public Agency Lobbying (L5) reports._x000D_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constitutes a list of individ...</t>
  </si>
  <si>
    <t>06/17/2019 11:13:00 PM +0000</t>
  </si>
  <si>
    <t>political finance,elections,contributions,campaign,political committee,disclosure</t>
  </si>
  <si>
    <t>https://data.wa.gov/d/8bva-rkeb</t>
  </si>
  <si>
    <t>8bva-rkeb</t>
  </si>
  <si>
    <t>Pledges Reporting History</t>
  </si>
  <si>
    <t>This dataset contains a list of all pledges reported on the C4 report for the last 10 years. The dataset presents a historical perspective of pledges made by a contributor. A committee is required to report pledges of $100 or more received but not yet paid on each C4 submitted.  However, there is no correlation between the pledges reported and pledge redemption or pledge forgiveness._x000D_
_x000D_
Candidates and political committees choosing to file under "mini reporting" are not included in this dataset. See WAC 390-16-105 for information regarding eligibility._x000D_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political finance disclosure requirements._x000D_
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15._x000D_
_x000D_
_x000D_
Candidates and political committees are required to report new pledges, and previously reported pledges that have not been redeemed, with each C4 they submit. It is possible that the same pledge will be reported on multiple C4s</t>
  </si>
  <si>
    <t>02/23/2017 04:11:00 PM +0000</t>
  </si>
  <si>
    <t>06/14/2019 11:06:00 PM +0000</t>
  </si>
  <si>
    <t>https://data.wa.gov/resource/8bva-rkeb.json</t>
  </si>
  <si>
    <t>kv7h-kjye</t>
  </si>
  <si>
    <t>06/17/2019 11:06:00 PM +0000</t>
  </si>
  <si>
    <t>political finance,elections,contributions,campaign,political committee</t>
  </si>
  <si>
    <t>jiyc-ay7w</t>
  </si>
  <si>
    <t>https://data.wa.gov/d/9kcu-2bem</t>
  </si>
  <si>
    <t>9kcu-2bem</t>
  </si>
  <si>
    <t>Candidate Surplus Funds Reports</t>
  </si>
  <si>
    <t>This data set contains all the surplus funds C4s filed by a candidate._x000D_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</si>
  <si>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10/06/2017 01:39:00 PM +0000</t>
  </si>
  <si>
    <t>06/17/2019 05:09:00 AM +0000</t>
  </si>
  <si>
    <t>https://data.wa.gov/resource/9kcu-2bem.json</t>
  </si>
  <si>
    <t>https://data.wa.gov/d/9nnw-c693</t>
  </si>
  <si>
    <t>9nnw-c693</t>
  </si>
  <si>
    <t>Lobbyist Compensation and Expenses by Source</t>
  </si>
  <si>
    <t>This dataset contains compensation and expense summary records from the monthly reports of lobbying activity. One record is included for each client that paid compensation or incurred expenses during the filing period. If the lobbyist firm themselves incurred any expenses not reimbursed by a client, a record is included summarizing the lobbyist firm's expenses. If a lobbyist reported no compensation or expenses on the report, no records will be in this dataset. Records are included for a period of ten years, beginning in January, 2016. The date is determined as the filing period of the report, not the date received. Records are included for the full year so for example, all 2017 records will be included until the entire year 2017 falls outside the 10 year time span._x000D_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</si>
  <si>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01/06/2017 09:15:00 PM +0000</t>
  </si>
  <si>
    <t>06/17/2019 05:47:00 PM +0000</t>
  </si>
  <si>
    <t>https://data.wa.gov/resource/9nnw-c693.json</t>
  </si>
  <si>
    <t>https://data.wa.gov/d/biux-xiwe</t>
  </si>
  <si>
    <t>biux-xiwe</t>
  </si>
  <si>
    <t>Lobbyist Employers Summary</t>
  </si>
  <si>
    <t>This dataset is a list of all lobbyist employers and shows compensation/expenses totals for each year they employed lobbyists._x000D_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</si>
  <si>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10/09/2017 04:30:00 PM +0000</t>
  </si>
  <si>
    <t>06/17/2019 11:16:00 PM +0000</t>
  </si>
  <si>
    <t>lobbying,lobbyist employer,employer expense reports</t>
  </si>
  <si>
    <t>Data retrieval starts in 2016</t>
  </si>
  <si>
    <t>https://data.wa.gov/resource/biux-xiwe.json</t>
  </si>
  <si>
    <t>https://data.wa.gov/d/bp5b-jrti</t>
  </si>
  <si>
    <t>bp5b-jrti</t>
  </si>
  <si>
    <t>Lobbyist Agents</t>
  </si>
  <si>
    <t>This dataset contains information about the agents employed by a lobbying firm and the employers they ultimately lobby for._x000D_
_x000D_
See the Lobbyist Agent Employers dataset for each individual lobbyist agent to employer relationship._x000D_
_x000D_
A lobbyist/firm registers with the PDC, not individual agents (employees) of that firm. The PDC provides this data as a way to see the individuals that lobby for a firm and all the employers of that firm. This does not indicate that a particular agent necessarily lobbied for a particular employer, merely that the agent's firm lobbied for that employer._x000D_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</si>
  <si>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02/23/2018 10:38:00 PM +0000</t>
  </si>
  <si>
    <t>06/14/2019 07:06:00 PM +0000</t>
  </si>
  <si>
    <t>lobbying,lobbyist,agent</t>
  </si>
  <si>
    <t>https://data.wa.gov/resource/bp5b-jrti.json</t>
  </si>
  <si>
    <t>https://data.wa.gov/d/c4ag-3cmj</t>
  </si>
  <si>
    <t>c4ag-3cmj</t>
  </si>
  <si>
    <t>Lobbyist Summary</t>
  </si>
  <si>
    <t>This dataset contains information about lobbyists and the totals from all their L2s for a given year._x000D_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</si>
  <si>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10/11/2017 03:37:00 PM +0000</t>
  </si>
  <si>
    <t>06/18/2019 02:20:00 AM +0000</t>
  </si>
  <si>
    <t>lobbying,lobbyist,lobbyist expense reports</t>
  </si>
  <si>
    <t>https://data.wa.gov/resource/c4ag-3cmj.json</t>
  </si>
  <si>
    <t>https://data.wa.gov/d/d27u-zvri</t>
  </si>
  <si>
    <t>d27u-zvri</t>
  </si>
  <si>
    <t>Candidate and Committee Registrations</t>
  </si>
  <si>
    <t>This dataset contains candidate and committee registrations for the last 10 years._x000D_
_x000D_
For candidates, the number of years is determined by the year of the election, not necessarily the year the report was filed. For political committees, the number of years is determined by the calendar year of the reporting period._x000D_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</si>
  <si>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01/17/2017 08:52:00 PM +0000</t>
  </si>
  <si>
    <t>06/17/2019 11:07:00 PM +0000</t>
  </si>
  <si>
    <t>https://data.wa.gov/resource/d27u-zvri.json</t>
  </si>
  <si>
    <t>https://data.wa.gov/d/d2ig-r3q4</t>
  </si>
  <si>
    <t>d2ig-r3q4</t>
  </si>
  <si>
    <t>Loans to Candidates and Political Committees</t>
  </si>
  <si>
    <t>This data set contains candidate and political committee loan information for the last 10 years._x000D_
_x000D_
Data includes loans received, loan repayments, interest payments, and loans forgiven._x000D_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</si>
  <si>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02/21/2017 04:50:00 PM +0000</t>
  </si>
  <si>
    <t>https://data.wa.gov/resource/d2ig-r3q4.json</t>
  </si>
  <si>
    <t>xhn7-64im</t>
  </si>
  <si>
    <t>This dataset contains records indicating the employment of lobbyist firms by entities that employ lobbyists. Each record represents a registration by the lobbyist firm and employer (client) for one year. _x000D_
_x000D_
In some cases, the lobbyist firm may have been hired as a subcontractor by another firm to lobby on behalf of their clients. In these cases, refer to the contractor fields to determine the lobbyist firm that has hired the subcontractor._x000D_
_x000D_
This data set contains only records for 2016 and later. For records prior to 2016, please see the data set, "Pre-2016 Lobbyist Employment Registrations"_x000D_
_x000D_
Each record provides links to document providing detailed information about the lobbyist firm, employer and nature of the employment._x000D_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</si>
  <si>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06/17/2019 07:50:00 PM +0000</t>
  </si>
  <si>
    <t>political finance,elections,expenditures,campaign,political committee,lobbying</t>
  </si>
  <si>
    <t>https://data.wa.gov/d/e7sd-jbuy</t>
  </si>
  <si>
    <t>e7sd-jbuy</t>
  </si>
  <si>
    <t>Lobbyist Agent Employers</t>
  </si>
  <si>
    <t>This dataset contains information about the agents employed by a lobbying firm and the employers they ultimately lobby for._x000D_
_x000D_
A lobbyist/firm registers with the PDC, not individual agents (employees) of that firm. The PDC provides this data as a way to see the individuals that lobby for a firm and all the employers of that firm. This does not indicate that a particular agent necessarily lobbied for a particular employer, merely that the agent's firm lobbied for that employer._x000D_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</si>
  <si>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02/22/2018 09:53:00 PM +0000</t>
  </si>
  <si>
    <t>https://data.wa.gov/resource/e7sd-jbuy.json</t>
  </si>
  <si>
    <t>https://data.wa.gov/d/efcw-k4fa</t>
  </si>
  <si>
    <t>efcw-k4fa</t>
  </si>
  <si>
    <t>Voter Precinct to Jurisdiction Crosswalk</t>
  </si>
  <si>
    <t>The PDC uses this data set for its online web applications to assist the public in finding information relative to a particular jurisdiction. It is provided here for the purpose of assisting application developers and may be of limited interest for the general public._x000D_
_x000D_
This dataset is a subset (copy) of voter registration records provided to the Public Disclosure Commission by the Washington Secretary of State (SOS) under the terms of SOS and applicable law. Use of this data is governed by any restrictions or limitations of the original release by SOS. By accessing this data you are agreeing to use the data in accordance with the RCW 29A.08.720, RCW 29A.08.740 and RCW 42.56.070(9) and any other applicable law._x000D_
_x000D_
This data set can be used to correlate a precinct to a PDC jurisdiction and office. These data are provided as-is and may contain errors or omissions. Please refer to the SOS for the most recent precinct data.</t>
  </si>
  <si>
    <t>07/14/2017 07:01:00 PM +0000</t>
  </si>
  <si>
    <t>04/09/2018 10:30:00 PM +0000</t>
  </si>
  <si>
    <t>https://data.wa.gov/resource/efcw-k4fa.json</t>
  </si>
  <si>
    <t>https://data.wa.gov/d/j78t-andi</t>
  </si>
  <si>
    <t>Imaged Documents and Reports</t>
  </si>
  <si>
    <t>01/10/2017 06:15:00 PM +0000</t>
  </si>
  <si>
    <t>https://data.wa.gov/resource/j78t-andi.json</t>
  </si>
  <si>
    <t>https://data.wa.gov/d/kv7h-kjye</t>
  </si>
  <si>
    <t>Contributions to Candidates and Political Committees</t>
  </si>
  <si>
    <t>This dataset contains cash and in-kind contributions, (including unpaid loans) made to Washington State Candidates and Political Committees for the last 10 years as reported to the PDC on forms C3, C4, Schedule C and their electronic filing equivalents. It does not include loans which have been paid or forgiven, pledges or any expenditures._x000D_
_x000D_
For candidates, the number of years is determined by the year of the election, not necessarily the year the contribution was reported. For political committees, the number of years is determined by the calendar year of the reporting period._x000D_
_x000D_
Candidates and political committees choosing to file under "mini reporting" are not included in this dataset. See WAC 390-16-105 for information regarding eligibility._x000D_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political finance disclosure requirements._x000D_
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t>
  </si>
  <si>
    <t>12/16/2016 03:12:00 PM +0000</t>
  </si>
  <si>
    <t>https://data.wa.gov/resource/kv7h-kjye.json</t>
  </si>
  <si>
    <t>https://data.wa.gov/d/m6wv-f9g5</t>
  </si>
  <si>
    <t>m6wv-f9g5</t>
  </si>
  <si>
    <t>Deprecated - Jurisdictions By Election Year</t>
  </si>
  <si>
    <t>This dataset contains all jurisdictions for which at least one candidate has registered with the PDC. Jurisdictions that do not have a campaign finance filing requirement are not displayed. For example, the office of the governor is displayed only for years where the office is up for election. The dataset covers the last 10 years._x000D_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</si>
  <si>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05/22/2017 04:44:00 PM +0000</t>
  </si>
  <si>
    <t>06/19/2017 03:48:00 AM +0000</t>
  </si>
  <si>
    <t>https://data.wa.gov/resource/m6wv-f9g5.json</t>
  </si>
  <si>
    <t>https://data.wa.gov/d/mjwb-szba</t>
  </si>
  <si>
    <t>mjwb-szba</t>
  </si>
  <si>
    <t>Public Agency Lobbying Totals</t>
  </si>
  <si>
    <t>This dataset contains the quarterly totals reported by public agencies on Form L5. The data are presents in a year format (a row represents a year and a year can contain up to 4 quarterly reports). The columns are represented as Q1, Q2, Q3, and Q4 for the four quarters and the year_total column is the sum of the four quarters._x000D_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</si>
  <si>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10/18/2017 10:39:00 PM +0000</t>
  </si>
  <si>
    <t>public agency,lobbying,l5</t>
  </si>
  <si>
    <t>Data retrieval starts in 2011 and contains 10 years of data</t>
  </si>
  <si>
    <t>https://data.wa.gov/resource/mjwb-szba.json</t>
  </si>
  <si>
    <t>https://data.wa.gov/d/muj8-5iym</t>
  </si>
  <si>
    <t>muj8-5iym</t>
  </si>
  <si>
    <t>Jurisdictions By Election Year</t>
  </si>
  <si>
    <t>This dataset contains all jurisdictions for which at least one candidate has registered with the PDC or declared their candidacy. Jurisdictions that do not have a campaign finance filing requirement are not displayed. For example, the office of the governor is displayed only for years where the office is up for election. The dataset covers the last 10 years._x000D_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</si>
  <si>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06/19/2017 07:14:00 PM +0000</t>
  </si>
  <si>
    <t>https://data.wa.gov/resource/muj8-5iym.json</t>
  </si>
  <si>
    <t>https://data.wa.gov/d/ti55-mvy5</t>
  </si>
  <si>
    <t>ti55-mvy5</t>
  </si>
  <si>
    <t>Surplus Funds Expenditures</t>
  </si>
  <si>
    <t>This dataset contains expenditures made by from surplus funds accounts of Washington State Candidates for the last 10 years as reported to the PDC on forms C3, C4, Schedule C and their electronic filing equivalents._x000D_
_x000D_
A surplus funds account uses the same value for the filer id field in the data set except the surplus account has a "*" in it. This can be used to correlate to the same candidate in other data sets._x000D_
_x000D_
For surplus accounts, the number of years is determined by the year of the election, not necessarily the year the expenditure was reported._x000D_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t>
  </si>
  <si>
    <t>01/04/2018 09:27:00 PM +0000</t>
  </si>
  <si>
    <t>06/17/2019 05:10:00 AM +0000</t>
  </si>
  <si>
    <t>political finance,elections,expenditures,campaign,political committee</t>
  </si>
  <si>
    <t>https://data.wa.gov/resource/ti55-mvy5.json</t>
  </si>
  <si>
    <t>https://data.wa.gov/d/tijg-9zyp</t>
  </si>
  <si>
    <t>tijg-9zyp</t>
  </si>
  <si>
    <t>Expenditures by Candidates and Political Committees</t>
  </si>
  <si>
    <t>This dataset contains expenditures made by Washington State Candidates and Political Committees for the last 10 years as reported to the PDC on forms C3, C4, Schedule C and their electronic filing equivalents._x000D_
_x000D_
In-kind contributions are included in this data set as they are considered as both a contribution and expenditure. In-kind contributions are also included in the data set "Contributions to Candidates and Political Committees"_x000D_
_x000D_
For candidates, the number of years is determined by the year of the election, not necessarily the year the expenditure was reported. For political committees, the number of years is determined by the calendar year of the reporting period._x000D_
_x000D_
Candidates and political committees choosing to file under "mini reporting" are not included in this dataset. See WAC 390-16-105 for information regarding eligibility._x000D_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See_x000D_
RCW 42.56.070(9) and AGO 1975 No. 15.</t>
  </si>
  <si>
    <t>01/05/2017 09:22:00 PM +0000</t>
  </si>
  <si>
    <t>06/17/2019 11:01:00 PM +0000</t>
  </si>
  <si>
    <t>https://data.wa.gov/resource/tijg-9zyp.json</t>
  </si>
  <si>
    <t>https://data.wa.gov/d/x2x6-7bd8</t>
  </si>
  <si>
    <t>x2x6-7bd8</t>
  </si>
  <si>
    <t>Pre-2016 Lobbyist Employment Registrations</t>
  </si>
  <si>
    <t>This dataset contains records indicating the employment of lobbyist firms by entities that employ lobbyists. Each record represents a registration by the lobbyist firm and employer (client) for one year. _x000D_
_x000D_
In some cases, the lobbyist firm may have been hired as a subcontractor by another firm to lobby on behalf of their clients. In these cases, refer to the contractor fields to determine the lobbyist firm that has hired the subcontractor._x000D_
_x000D_
This data set contains only records up to the year 2015, and going back ten years from the current year. For records beyond 2015, please see the data set, "Lobbyist Employment Registrations."_x000D_
_x000D_
Each record provides links to document providing detailed information about the lobbyist firm, employer and nature of the employment._x000D_
_x000D_
This data set is being made available for evaluation of the data set format. The data are not complete or presumed to be accurate._x000D_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</si>
  <si>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01/31/2017 11:46:00 PM +0000</t>
  </si>
  <si>
    <t>02/24/2017 03:46:00 PM +0000</t>
  </si>
  <si>
    <t>https://data.wa.gov/resource/x2x6-7bd8.json</t>
  </si>
  <si>
    <t>https://data.wa.gov/d/xhn7-64im</t>
  </si>
  <si>
    <t>Lobbyist Employment Registrations</t>
  </si>
  <si>
    <t>01/12/2017 10:37:00 PM +0000</t>
  </si>
  <si>
    <t>https://data.wa.gov/resource/xhn7-64im.json</t>
  </si>
  <si>
    <t>https://data.wa.gov/d/xsk3-ppp5</t>
  </si>
  <si>
    <t>xsk3-ppp5</t>
  </si>
  <si>
    <t>Lobbyist Agents (DEPRECIATED)</t>
  </si>
  <si>
    <t>This dataset contains information about the agents employed by a lobbying firm._x000D_
_x000D_
This dataset is a best-effort by the PDC to provide a complete set of records as described herewith and may contain incomplete or incorrect information. The PDC provides access to the original reports for the purpose of record verification._x000D_
_x000D_
Descriptions attached to this dataset do not constitute legal definitions; please consult RCW 42.17A and WAC Title 390 for legal definitions and additional information regarding political finance disclosure requirements._x000D_
_x000D_
CONDITION OF RELEASE: This publication and or referenced documents constitutes a list of individuals prepared by the Washington State Public Disclosure Commission and may not be used for commercial purposes. This list is provided on the condition and with the understanding that the persons receiving it agree to this statutorily imposed limitation on its use. See RCW 42.56.070(9) and AGO 1975 No. 15.</t>
  </si>
  <si>
    <t>10/12/2017 09:48:00 PM +0000</t>
  </si>
  <si>
    <t>03/07/2018 03:25:00 PM +0000</t>
  </si>
  <si>
    <t>https://data.wa.gov/resource/xsk3-ppp5.json</t>
  </si>
  <si>
    <t>https://data.wa.gov/d/eitf-fmad</t>
  </si>
  <si>
    <t>eitf-fmad</t>
  </si>
  <si>
    <t>X-Ray Facility List</t>
  </si>
  <si>
    <t>This is a list of all facilities in Washington State that have an x-ray device registered with the Department of Health.  This includes medical, dental, research, industrial, and security x-ray equipment.</t>
  </si>
  <si>
    <t>02/14/2017 07:41:00 PM +0000</t>
  </si>
  <si>
    <t>02/14/2017 07:48:00 PM +0000</t>
  </si>
  <si>
    <t>xray,x-ray,x-ray facility,x-ray equipment</t>
  </si>
  <si>
    <t>phyllis.barney@doh.wa.gov</t>
  </si>
  <si>
    <t>https://data.wa.gov/resource/eitf-fmad.json</t>
  </si>
  <si>
    <t>eypv-3tum</t>
  </si>
  <si>
    <t>uvk3-5sck</t>
  </si>
  <si>
    <t>aw3j-6k75</t>
  </si>
  <si>
    <t>Trend in annual minimum 30-day average summer flows, statewide, Oct 1975 through Oct 2015</t>
  </si>
  <si>
    <t>04/19/2017 01:11:00 AM +0000</t>
  </si>
  <si>
    <t>flow,drought,trend,rivers,salmon</t>
  </si>
  <si>
    <t>ppic461@ecy.wa.gov</t>
  </si>
  <si>
    <t>k328-cdkz</t>
  </si>
  <si>
    <t>Trend in annual minimum 30-day average summer flows, statewide, Oct 1975 through Oct 2016</t>
  </si>
  <si>
    <t>07/24/2017 09:02:00 PM +0000</t>
  </si>
  <si>
    <t>https://data.wa.gov/d/6i3q-gfgy</t>
  </si>
  <si>
    <t>6i3q-gfgy</t>
  </si>
  <si>
    <t>Summer Low Flow Trend Indicator 1975-2014</t>
  </si>
  <si>
    <t>Summer Low Flow Trend Indicator results, statewide, updated through Oct 2014 _x000D_
_x000D_
This information is updated annually with an additional year of flow data. These results are provided to the Puget Sound Partnership for their Vital Signs (http://www.psp.wa.gov/vitalsigns/summer_stream_flows.php) and to the Governor's Salmon Recovery Office for the "State of Salmon in Watersheds" report (http://stateofsalmon.wa.gov/statewide/indicators/water-quantity). _x000D_
_x000D_
The attached document "WR Indicator Outcomes Memo - 10-24-10.pdf" describes the methodology for developing these indicators. The attached document "Low Flow Indicator Metadata.pdf" describes the contents of each column. _x000D_
_x000D_
Dept. of Ecology home page: http://www.ecy.wa.gov/ _x000D_
_x000D_
Disclaimer: _x000D_
Information provided by Ecology on this Web site is accurate to the best of Ecology's knowledge and is subject to change on a regular basis, without notice. Ecology cannot and does not warrant that the information on this Web site is absolutely current, although every effort is made to ensure that it is kept as current as possible. Ecology cannot and does not warrant the accuracy of these documents beyond the source documents, although every attempt is made to work from authoritative sources. Links to related sites are provided as a courtesy, but Ecology is not responsible for their availability, content or policies.</t>
  </si>
  <si>
    <t>04/21/2015 10:33:00 PM +0000</t>
  </si>
  <si>
    <t>04/22/2015 12:19:00 AM +0000</t>
  </si>
  <si>
    <t>https://data.wa.gov/resource/6i3q-gfgy.json</t>
  </si>
  <si>
    <t>https://data.wa.gov/d/aw3j-6k75</t>
  </si>
  <si>
    <t>Summer Low Flow Trend Indicator 1975-2015</t>
  </si>
  <si>
    <t>06/06/2016 06:20:00 PM +0000</t>
  </si>
  <si>
    <t>https://data.wa.gov/resource/aw3j-6k75.json</t>
  </si>
  <si>
    <t>https://data.wa.gov/d/g8kr-9vgm</t>
  </si>
  <si>
    <t>g8kr-9vgm</t>
  </si>
  <si>
    <t>Middle Snake Low Flow Trend Indicator 2005-2013</t>
  </si>
  <si>
    <t>Short-term flow trends from an expanded number of stations.</t>
  </si>
  <si>
    <t>11/20/2014 01:30:00 AM +0000</t>
  </si>
  <si>
    <t>11/20/2014 01:36:00 AM +0000</t>
  </si>
  <si>
    <t>flow,environment,indicator,salmon</t>
  </si>
  <si>
    <t>https://data.wa.gov/resource/g8kr-9vgm.json</t>
  </si>
  <si>
    <t>The period 2005-2013 has relatively weak trends in the PDO and ENSO climate indices.</t>
  </si>
  <si>
    <t>https://data.wa.gov/d/k328-cdkz</t>
  </si>
  <si>
    <t>Summer Low Flow Trend Indicator 1975-2016</t>
  </si>
  <si>
    <t>https://data.wa.gov/resource/k328-cdkz.json</t>
  </si>
  <si>
    <t>https://data.wa.gov/d/2a85-ew28</t>
  </si>
  <si>
    <t>2a85-ew28</t>
  </si>
  <si>
    <t>Prescription Monitoring Program - 2013 Quarter 2 (PMP2013q2)</t>
  </si>
  <si>
    <t>01/29/2018 05:14:00 PM +0000</t>
  </si>
  <si>
    <t>01/29/2018 05:25:00 PM +0000</t>
  </si>
  <si>
    <t>prescriptionmonitoring@doh.wa.gov</t>
  </si>
  <si>
    <t>WA State Department of Health - Prescription Monitoring Program</t>
  </si>
  <si>
    <t>Tramadol was scheduled as a schedule IV drug in August 2014, and hydrocodone was rescheduled (from III to II) in October 2014.</t>
  </si>
  <si>
    <t xml:space="preserve">Further information on collection and management of PMP data at DOH can be found at www.doh.wa.gov/pmp/data. </t>
  </si>
  <si>
    <t>https://data.wa.gov/resource/2a85-ew28.json</t>
  </si>
  <si>
    <t>Prescriptions excluded from PMP include those dispensed outside of WA State, those prescribed for less than or equal to 24 hours, those administered or given to a patient in the hospital, and those dispensed from a Department of Corrections pharmacy (unless an offender is released with a prescription), an Opioid Treatment Program, and some federally operated pharmacies (Indian Health Services and Veterans Affairs report voluntarily).</t>
  </si>
  <si>
    <t xml:space="preserve">Opioid prescribing data comes from the Prescription Monitoring Program (PMP) at the WA State Department of Health (DOH). The PMP collects dispensing records for controlled substance prescriptions (i.e., schedule II–V drugs) in Washington State. </t>
  </si>
  <si>
    <t>sh8c-epm4</t>
  </si>
  <si>
    <t>https://data.wa.gov/d/2pbw-2fj9</t>
  </si>
  <si>
    <t>2pbw-2fj9</t>
  </si>
  <si>
    <t>Prescription Monitoring Program - 2017 Quarter 3 (PMP2017q3)</t>
  </si>
  <si>
    <t>07/16/2018 05:09:00 PM +0000</t>
  </si>
  <si>
    <t>07/16/2018 05:19:00 PM +0000</t>
  </si>
  <si>
    <t>opioid,controlled substance,pharmaceutical,prescription,drugs</t>
  </si>
  <si>
    <t>https://data.wa.gov/resource/2pbw-2fj9.json</t>
  </si>
  <si>
    <t>https://data.wa.gov/d/2vs7-65es</t>
  </si>
  <si>
    <t>2vs7-65es</t>
  </si>
  <si>
    <t>Prescription Monitoring Program - 2014 Quarter 3 (PMP2014q3)</t>
  </si>
  <si>
    <t>01/29/2018 11:59:00 PM +0000</t>
  </si>
  <si>
    <t>01/30/2018 12:11:00 AM +0000</t>
  </si>
  <si>
    <t>https://data.wa.gov/resource/2vs7-65es.json</t>
  </si>
  <si>
    <t>https://data.wa.gov/d/375h-q8j8</t>
  </si>
  <si>
    <t>375h-q8j8</t>
  </si>
  <si>
    <t>Prescription Monitoring Program - 2016 Quarter 2 (PMP2016q2)</t>
  </si>
  <si>
    <t>02/02/2018 11:50:00 PM +0000</t>
  </si>
  <si>
    <t>02/03/2018 12:02:00 AM +0000</t>
  </si>
  <si>
    <t>https://data.wa.gov/resource/375h-q8j8.json</t>
  </si>
  <si>
    <t>8pjc-79dv</t>
  </si>
  <si>
    <t>02/10/2018 12:18:00 AM +0000</t>
  </si>
  <si>
    <t>https://data.wa.gov/d/8pjc-79dv</t>
  </si>
  <si>
    <t>Prescription Monitoring Program - 2017 Quarter 2 (PMP2017q2)</t>
  </si>
  <si>
    <t>02/10/2018 12:06:00 AM +0000</t>
  </si>
  <si>
    <t>https://data.wa.gov/resource/8pjc-79dv.json</t>
  </si>
  <si>
    <t>https://data.wa.gov/d/bjew-xgmt</t>
  </si>
  <si>
    <t>bjew-xgmt</t>
  </si>
  <si>
    <t>Prescription Monitoring Program - 2017 Quarter 1 (PMP2017q1)</t>
  </si>
  <si>
    <t>02/09/2018 11:44:00 PM +0000</t>
  </si>
  <si>
    <t>02/09/2018 11:57:00 PM +0000</t>
  </si>
  <si>
    <t>https://data.wa.gov/resource/bjew-xgmt.json</t>
  </si>
  <si>
    <t>https://data.wa.gov/d/bx25-gfj8</t>
  </si>
  <si>
    <t>bx25-gfj8</t>
  </si>
  <si>
    <t>Prescription Monitoring Program - 2014 Quarter 2 (PMP2014q2)</t>
  </si>
  <si>
    <t>01/29/2018 08:07:00 PM +0000</t>
  </si>
  <si>
    <t>01/29/2018 08:22:00 PM +0000</t>
  </si>
  <si>
    <t>https://data.wa.gov/resource/bx25-gfj8.json</t>
  </si>
  <si>
    <t>https://data.wa.gov/d/ct48-ufmm</t>
  </si>
  <si>
    <t>ct48-ufmm</t>
  </si>
  <si>
    <t>Prescription Monitoring Program - 2017 Quarter 4 (PMP2017q4)</t>
  </si>
  <si>
    <t>07/16/2018 06:26:00 PM +0000</t>
  </si>
  <si>
    <t>07/16/2018 06:49:00 PM +0000</t>
  </si>
  <si>
    <t>https://data.wa.gov/resource/ct48-ufmm.json</t>
  </si>
  <si>
    <t>https://data.wa.gov/d/daz6-daxi</t>
  </si>
  <si>
    <t>daz6-daxi</t>
  </si>
  <si>
    <t>Prescription Monitoring Program - 2013 Quarter 4 (PMP2013q4)</t>
  </si>
  <si>
    <t>01/29/2018 07:06:00 PM +0000</t>
  </si>
  <si>
    <t>01/29/2018 07:17:00 PM +0000</t>
  </si>
  <si>
    <t>https://data.wa.gov/resource/daz6-daxi.json</t>
  </si>
  <si>
    <t>https://data.wa.gov/d/e6q6-8i3k</t>
  </si>
  <si>
    <t>e6q6-8i3k</t>
  </si>
  <si>
    <t>Prescription Monitoring Program - 2011 Quarter 4 (PMP2011q4)</t>
  </si>
  <si>
    <t>01/26/2018 10:48:00 PM +0000</t>
  </si>
  <si>
    <t>01/26/2018 10:59:00 PM +0000</t>
  </si>
  <si>
    <t>Washington State Department of Health - Prescription Monitoring Program</t>
  </si>
  <si>
    <t>https://data.wa.gov/resource/e6q6-8i3k.json</t>
  </si>
  <si>
    <t>https://data.wa.gov/d/fwyg-u826</t>
  </si>
  <si>
    <t>fwyg-u826</t>
  </si>
  <si>
    <t>Prescription Monitoring Program - 2015 Quarter 4 (PMP2015q4)</t>
  </si>
  <si>
    <t>02/02/2018 10:54:00 PM +0000</t>
  </si>
  <si>
    <t>02/02/2018 11:07:00 PM +0000</t>
  </si>
  <si>
    <t>https://data.wa.gov/resource/fwyg-u826.json</t>
  </si>
  <si>
    <t>https://data.wa.gov/d/gvnn-tcqm</t>
  </si>
  <si>
    <t>gvnn-tcqm</t>
  </si>
  <si>
    <t>Prescription Monitoring Program - 2016 Quarter 4 (PMP2016q4)</t>
  </si>
  <si>
    <t>02/03/2018 12:39:00 AM +0000</t>
  </si>
  <si>
    <t>02/03/2018 12:51:00 AM +0000</t>
  </si>
  <si>
    <t>https://data.wa.gov/resource/gvnn-tcqm.json</t>
  </si>
  <si>
    <t>https://data.wa.gov/d/h2vm-gkkm</t>
  </si>
  <si>
    <t>h2vm-gkkm</t>
  </si>
  <si>
    <t>Prescription Monitoring Program - 2013 Quarter 3 (PMP2013q3)</t>
  </si>
  <si>
    <t>01/29/2018 06:21:00 PM +0000</t>
  </si>
  <si>
    <t>01/29/2018 06:32:00 PM +0000</t>
  </si>
  <si>
    <t>https://data.wa.gov/resource/h2vm-gkkm.json</t>
  </si>
  <si>
    <t>https://data.wa.gov/d/k5df-vz7g</t>
  </si>
  <si>
    <t>k5df-vz7g</t>
  </si>
  <si>
    <t>Prescription Monitoring Program - 2018 Quarter 1 (PMP2018q1)</t>
  </si>
  <si>
    <t>08/22/2018 11:15:00 PM +0000</t>
  </si>
  <si>
    <t>08/22/2018 11:46:00 PM +0000</t>
  </si>
  <si>
    <t xml:space="preserve">Tramadol was scheduled as a schedule IV drug in August 2014, and hydrocodone was rescheduled (from III to II) in October 2014. </t>
  </si>
  <si>
    <t>https://data.wa.gov/resource/k5df-vz7g.json</t>
  </si>
  <si>
    <t xml:space="preserve">Prescriptions excluded from PMP include those dispensed outside of WA State, those prescribed for less than or equal to 24 hours, those administered or given to a patient in the hospital, and those dispensed from a Department of Corrections pharmacy (unless an offender is released with a prescription), an Opioid Treatment Program, and some federally operated pharmacies (Indian Health Services and Veterans Affairs report voluntarily). </t>
  </si>
  <si>
    <t>https://data.wa.gov/d/kvnm-2kdj</t>
  </si>
  <si>
    <t>kvnm-2kdj</t>
  </si>
  <si>
    <t>Prescription Monitoring Program - 2014 Quarter 1 (PMP2014q1)</t>
  </si>
  <si>
    <t>01/29/2018 11:20:00 PM +0000</t>
  </si>
  <si>
    <t>01/29/2018 11:31:00 PM +0000</t>
  </si>
  <si>
    <t>Further information on collection and management of PMP data at DOH can be found at www.doh.wa.gov/pmp/data.</t>
  </si>
  <si>
    <t>https://data.wa.gov/resource/kvnm-2kdj.json</t>
  </si>
  <si>
    <t>https://data.wa.gov/d/m9tq-w9a9</t>
  </si>
  <si>
    <t>m9tq-w9a9</t>
  </si>
  <si>
    <t>Prescription Monitoring Program - 2013 Quarter 1 (PMP2013q1)</t>
  </si>
  <si>
    <t>01/29/2018 04:41:00 PM +0000</t>
  </si>
  <si>
    <t>01/29/2018 04:52:00 PM +0000</t>
  </si>
  <si>
    <t>https://data.wa.gov/resource/m9tq-w9a9.json</t>
  </si>
  <si>
    <t>https://data.wa.gov/d/mr5s-d4u8</t>
  </si>
  <si>
    <t>mr5s-d4u8</t>
  </si>
  <si>
    <t>Prescription Monitoring Program - 2012 Quarter 2 (PMP2012q2)</t>
  </si>
  <si>
    <t>01/26/2018 11:55:00 PM +0000</t>
  </si>
  <si>
    <t>01/27/2018 12:07:00 AM +0000</t>
  </si>
  <si>
    <t>https://data.wa.gov/resource/mr5s-d4u8.json</t>
  </si>
  <si>
    <t>https://data.wa.gov/d/pryd-b4gw</t>
  </si>
  <si>
    <t>pryd-b4gw</t>
  </si>
  <si>
    <t>Prescription Monitoring Program - 2012 Quarter 3 (PMP2012q3)</t>
  </si>
  <si>
    <t>01/27/2018 12:15:00 AM +0000</t>
  </si>
  <si>
    <t>01/27/2018 12:26:00 AM +0000</t>
  </si>
  <si>
    <t>https://data.wa.gov/resource/pryd-b4gw.json</t>
  </si>
  <si>
    <t>https://data.wa.gov/d/q55v-sw5v</t>
  </si>
  <si>
    <t>q55v-sw5v</t>
  </si>
  <si>
    <t>Prescription Monitoring Program - 2016 Quarter 3 (PMP2016q3)</t>
  </si>
  <si>
    <t>02/03/2018 12:17:00 AM +0000</t>
  </si>
  <si>
    <t>02/03/2018 12:28:00 AM +0000</t>
  </si>
  <si>
    <t>https://data.wa.gov/resource/q55v-sw5v.json</t>
  </si>
  <si>
    <t>https://data.wa.gov/d/s4ca-ub7d</t>
  </si>
  <si>
    <t>s4ca-ub7d</t>
  </si>
  <si>
    <t>Prescription Monitoring Program - 2014 Quarter 4 (PMP2014q4)</t>
  </si>
  <si>
    <t>01/30/2018 12:39:00 AM +0000</t>
  </si>
  <si>
    <t>01/30/2018 12:51:00 AM +0000</t>
  </si>
  <si>
    <t>https://data.wa.gov/resource/s4ca-ub7d.json</t>
  </si>
  <si>
    <t>https://data.wa.gov/d/t8zq-rh9q</t>
  </si>
  <si>
    <t>t8zq-rh9q</t>
  </si>
  <si>
    <t>Prescription Monitoring Program - 2016 Quarter 1 (PMP2016q1)</t>
  </si>
  <si>
    <t>02/02/2018 11:15:00 PM +0000</t>
  </si>
  <si>
    <t>02/02/2018 11:27:00 PM +0000</t>
  </si>
  <si>
    <t>https://data.wa.gov/resource/t8zq-rh9q.json</t>
  </si>
  <si>
    <t>https://data.wa.gov/d/tdh6-kbrv</t>
  </si>
  <si>
    <t>tdh6-kbrv</t>
  </si>
  <si>
    <t>Prescription Monitoring Program - 2015 Quarter 3 (PMP2015q3)</t>
  </si>
  <si>
    <t>02/02/2018 08:52:00 PM +0000</t>
  </si>
  <si>
    <t>02/02/2018 09:03:00 PM +0000</t>
  </si>
  <si>
    <t>https://data.wa.gov/resource/tdh6-kbrv.json</t>
  </si>
  <si>
    <t>https://data.wa.gov/d/utbq-ssiv</t>
  </si>
  <si>
    <t>utbq-ssiv</t>
  </si>
  <si>
    <t>Prescription Monitoring Program - 2012 Quarter 4 (PMP2012q4)</t>
  </si>
  <si>
    <t>01/27/2018 12:40:00 AM +0000</t>
  </si>
  <si>
    <t>01/27/2018 12:52:00 AM +0000</t>
  </si>
  <si>
    <t>https://data.wa.gov/resource/utbq-ssiv.json</t>
  </si>
  <si>
    <t>https://data.wa.gov/d/wh6g-gkw6</t>
  </si>
  <si>
    <t>wh6g-gkw6</t>
  </si>
  <si>
    <t>Prescription Monitoring Program - 2012 Quarter 1 (PMP2012q1)</t>
  </si>
  <si>
    <t>01/26/2018 11:20:00 PM +0000</t>
  </si>
  <si>
    <t>01/26/2018 11:31:00 PM +0000</t>
  </si>
  <si>
    <t>https://data.wa.gov/resource/wh6g-gkw6.json</t>
  </si>
  <si>
    <t>https://data.wa.gov/d/xk9h-r5nm</t>
  </si>
  <si>
    <t>xk9h-r5nm</t>
  </si>
  <si>
    <t>Prescription Monitoring Program - 2015 Quarter 2 (PMP2015q2)</t>
  </si>
  <si>
    <t>01/31/2018 01:20:00 AM +0000</t>
  </si>
  <si>
    <t>01/31/2018 01:33:00 AM +0000</t>
  </si>
  <si>
    <t>https://data.wa.gov/resource/xk9h-r5nm.json</t>
  </si>
  <si>
    <t>https://data.wa.gov/d/n8q6-4twj</t>
  </si>
  <si>
    <t>n8q6-4twj</t>
  </si>
  <si>
    <t>Master Contract Sales Data by Customer, Contract, Vendor</t>
  </si>
  <si>
    <t>DES is publishing Master Contract spend as data becomes available. The spend is reported by vendors and is reported by contract and customer. Includes OMWBE, Vet and Small Business status as well.</t>
  </si>
  <si>
    <t>07/18/2016 09:31:00 PM +0000</t>
  </si>
  <si>
    <t>06/03/2019 07:39:00 PM +0000</t>
  </si>
  <si>
    <t>master contracts,contracts,procurement,spend,vendor</t>
  </si>
  <si>
    <t>rebecca.linville@des.wa.gov</t>
  </si>
  <si>
    <t>Calendar Year 2015 to current</t>
  </si>
  <si>
    <t>https://data.wa.gov/resource/n8q6-4twj.json</t>
  </si>
  <si>
    <t>https://data.wa.gov/d/xfwh-dmij</t>
  </si>
  <si>
    <t>xfwh-dmij</t>
  </si>
  <si>
    <t>Agency Contracts Fiscal Year 2017</t>
  </si>
  <si>
    <t>This list of agency contracts is published in compliance with RCW 39.26.210.</t>
  </si>
  <si>
    <t>10/05/2017 06:41:00 PM +0000</t>
  </si>
  <si>
    <t>05/29/2019 04:24:00 PM +0000</t>
  </si>
  <si>
    <t>https://data.wa.gov/resource/xfwh-dmij.json</t>
  </si>
  <si>
    <t>https://data.wa.gov/d/3mxm-hwme</t>
  </si>
  <si>
    <t>3mxm-hwme</t>
  </si>
  <si>
    <t>Reclaimed Water Rulemaking 173-219 WAC</t>
  </si>
  <si>
    <t>Comment submission form for Reclaimed Water Rulemaking 173-219 WAC</t>
  </si>
  <si>
    <t>05/08/2015 08:21:00 PM +0000</t>
  </si>
  <si>
    <t>10/21/2015 04:49:00 PM +0000</t>
  </si>
  <si>
    <t>reclaimed water,rulemaking,wastewater,water reuse,water recycling,ecology</t>
  </si>
  <si>
    <t>ReclaimedWater@ecy.wa.gov</t>
  </si>
  <si>
    <t>https://data.wa.gov/resource/3mxm-hwme.json</t>
  </si>
  <si>
    <t>https://data.wa.gov/d/5s66-2kbs</t>
  </si>
  <si>
    <t>5s66-2kbs</t>
  </si>
  <si>
    <t>Department Of Health Contracts Started Or Amended During State Fiscal Year 2017</t>
  </si>
  <si>
    <t>A partial list of contracts the State Department of Health started or amended between July 1, 2016 and June 30, 2017. Includes grants, loans, and contracts for goods and professional services tracked in the department's primary contract database, the Enterprise Contract Management System (ECMS). It does not include contracts with Washington's local health jurisdictions, contracts for expert witnesses, purchase orders, contracts issued by the department but not tracked in ECMS, or contracts exempt from disclosure under state or federal regulation. Acronyms are used for doing business as (DBA), statement of work (SOW), and period of performance (POP).</t>
  </si>
  <si>
    <t>10/05/2017 06:45:00 PM +0000</t>
  </si>
  <si>
    <t>department of health,doh,health,contracts,grants,loans,procurement,amendments,state fiscal year 2017,sfy 17,expenditures</t>
  </si>
  <si>
    <t>renae.lheureux@doh.wa.gov</t>
  </si>
  <si>
    <t>https://data.wa.gov/resource/5s66-2kbs.json</t>
  </si>
  <si>
    <t>Renae L'Heureux</t>
  </si>
  <si>
    <t>https://data.wa.gov/d/qhn8-3a9e</t>
  </si>
  <si>
    <t>qhn8-3a9e</t>
  </si>
  <si>
    <t>Department of Health Contracts Started or Amended During State Fiscal Year 2018</t>
  </si>
  <si>
    <t>A partial list of contracts the State Department of Health started or amended between July 1, 2017 and June 30, 2018. Includes grants and contracts for goods and professional services tracked in the department's primary contract database, the Enterprise Contract Management System (ECMS). It does not include contracts many of the department's contracts with Washington's local health jurisdictions, or contracts for expert witnesses, purchase orders, data sharing agreements, contracts issued by the department but not tracked in ECMS, or contracts exempt from disclosure under state or federal regulation. 
In 2017, the department added a data element to categorize entities. This is not found in prior years' data sets.
Acronyms commonly found in this data set are:
CBO=Community Based Organizations/Non-Profits
CLH=Local Health Jurisdictions
EMS= EMS/Trauma Centers
GVF=Government Federal
GVL=Government Local (EXCEPT Con-Con/LHJ)
GVS=Government State (EXCEPT Higher Ed)
HED=Higher Education
HSP=Hospitals
POP = Period of Performance
PRV=Private/For-Profits 
SCH=Schools, School Districts &amp; Education Institutions (excluding Higher Ed)
SOW = Statement of Work
TRB=Tribal Entity</t>
  </si>
  <si>
    <t>10/24/2018 08:18:00 PM +0000</t>
  </si>
  <si>
    <t>10/24/2018 09:04:00 PM +0000</t>
  </si>
  <si>
    <t>department of health,doh,health,contracts,grants,procurement,amendments,state fiscal year 2018,sfy 18,expenditures,washington state,wa</t>
  </si>
  <si>
    <t>07/01/2017 - 06/30/2018</t>
  </si>
  <si>
    <t>https://data.wa.gov/resource/qhn8-3a9e.json</t>
  </si>
  <si>
    <t>https://data.wa.gov/d/9xpi-37z7</t>
  </si>
  <si>
    <t>9xpi-37z7</t>
  </si>
  <si>
    <t>AIM-WCAS-SBA Assessments School (with suppression - new format)_2018</t>
  </si>
  <si>
    <t>06/14/2019 11:00:00 PM +0000</t>
  </si>
  <si>
    <t>06/14/2019 11:02:00 PM +0000</t>
  </si>
  <si>
    <t>reportcard,ospi,k-12,student,2018,school,assessment</t>
  </si>
  <si>
    <t>ReportCardRedesign@k12.wa.us</t>
  </si>
  <si>
    <t>https://data.wa.gov/resource/9xpi-37z7.json</t>
  </si>
  <si>
    <t>7ykf-4t5h</t>
  </si>
  <si>
    <t>https://data.wa.gov/d/a5j4-jwp3</t>
  </si>
  <si>
    <t>a5j4-jwp3</t>
  </si>
  <si>
    <t>06/14/2019 11:13:00 PM +0000</t>
  </si>
  <si>
    <t>06/14/2019 11:15:00 PM +0000</t>
  </si>
  <si>
    <t>https://data.wa.gov/resource/a5j4-jwp3.json</t>
  </si>
  <si>
    <t>https://data.wa.gov/d/ex59-vc76</t>
  </si>
  <si>
    <t>ex59-vc76</t>
  </si>
  <si>
    <t>WaKIDS Scores by School_2018</t>
  </si>
  <si>
    <t>06/14/2019 09:53:00 PM +0000</t>
  </si>
  <si>
    <t>06/14/2019 09:55:00 PM +0000</t>
  </si>
  <si>
    <t>https://data.wa.gov/resource/ex59-vc76.json</t>
  </si>
  <si>
    <t>https://data.wa.gov/d/5ncx-ir27</t>
  </si>
  <si>
    <t>5ncx-ir27</t>
  </si>
  <si>
    <t>District WASL Scores by Subgroup_2002</t>
  </si>
  <si>
    <t>06/15/2019 12:11:00 AM +0000</t>
  </si>
  <si>
    <t>06/15/2019 12:13:00 AM +0000</t>
  </si>
  <si>
    <t>reportcard,ospi,k-12,student,2002,district,assessment</t>
  </si>
  <si>
    <t>RepotCardRedesign@k12.wa.us</t>
  </si>
  <si>
    <t>https://data.wa.gov/resource/5ncx-ir27.json</t>
  </si>
  <si>
    <t>https://data.wa.gov/d/e32m-utv6</t>
  </si>
  <si>
    <t>e32m-utv6</t>
  </si>
  <si>
    <t>Demographic Information by School_2002</t>
  </si>
  <si>
    <t>06/14/2019 11:50:00 PM +0000</t>
  </si>
  <si>
    <t>06/14/2019 11:51:00 PM +0000</t>
  </si>
  <si>
    <t>reportcard,ospi,k-12,student,2002,school,enrollment</t>
  </si>
  <si>
    <t>https://data.wa.gov/resource/e32m-utv6.json</t>
  </si>
  <si>
    <t>https://data.wa.gov/d/e9rc-gk78</t>
  </si>
  <si>
    <t>e9rc-gk78</t>
  </si>
  <si>
    <t>WASL Scores by State_2002</t>
  </si>
  <si>
    <t>06/14/2019 11:54:00 PM +0000</t>
  </si>
  <si>
    <t>06/14/2019 11:55:00 PM +0000</t>
  </si>
  <si>
    <t>reportcard,ospi,k-12,student,2002,state,assessment</t>
  </si>
  <si>
    <t>https://data.wa.gov/resource/e9rc-gk78.json</t>
  </si>
  <si>
    <t>https://data.wa.gov/d/w4rq-b9p7</t>
  </si>
  <si>
    <t>w4rq-b9p7</t>
  </si>
  <si>
    <t>Demographic Information by District_2002</t>
  </si>
  <si>
    <t>06/14/2019 11:44:00 PM +0000</t>
  </si>
  <si>
    <t>06/14/2019 11:45:00 PM +0000</t>
  </si>
  <si>
    <t>reportcard,ospi,k-12,student,2002,district,enrollment</t>
  </si>
  <si>
    <t>https://data.wa.gov/resource/w4rq-b9p7.json</t>
  </si>
  <si>
    <t>https://data.wa.gov/d/umug-kh7n</t>
  </si>
  <si>
    <t>umug-kh7n</t>
  </si>
  <si>
    <t>Not Seasonally Adjusted LAUS Estimates</t>
  </si>
  <si>
    <t>Historical resident Labor Force and Employment, not seasonally adjusted 
Index of Washington state and labor market areas, 1990-2018
Source: Employment Security Department/LMEA; U.S. Bureau of Labor Statistics, Local Area Unemployment Statistics
Date:November 30, 2018
Benchmark: 2018 Q2</t>
  </si>
  <si>
    <t>08/16/2017 06:10:00 PM +0000</t>
  </si>
  <si>
    <t>05/31/2019 08:54:00 PM +0000</t>
  </si>
  <si>
    <t>unemployment rates,labor force,employment,unemployment</t>
  </si>
  <si>
    <t>rhaglund@esd.wa.gov</t>
  </si>
  <si>
    <t>1990 - 2018</t>
  </si>
  <si>
    <t>https://data.wa.gov/resource/umug-kh7n.json</t>
  </si>
  <si>
    <t>https://esd.wa.gov/labormarketinfo</t>
  </si>
  <si>
    <t>cbeu-tmur</t>
  </si>
  <si>
    <t>Bureau of Labor Statistics</t>
  </si>
  <si>
    <t>esd.wa.gov</t>
  </si>
  <si>
    <t>Occasional</t>
  </si>
  <si>
    <t>pjdx-3v7b</t>
  </si>
  <si>
    <t>Form for collecting public comments.</t>
  </si>
  <si>
    <t>12/19/2016 05:03:00 PM +0000</t>
  </si>
  <si>
    <t>dangerous waste,regulations,rulemaking,public comments,amendments</t>
  </si>
  <si>
    <t>robert.rieck@ecy.wa.gov</t>
  </si>
  <si>
    <t>http://www.ecy.wa.gov/programs/hwtr/laws_rules/DWRegs/1603pubcom.html</t>
  </si>
  <si>
    <t>https://data.wa.gov/d/pjdx-3v7b</t>
  </si>
  <si>
    <t>Informal Comment Form for the Draft Dangerous Waste Regulations - Chapter 173-303 WAC</t>
  </si>
  <si>
    <t>05/19/2016 03:34:00 PM +0000</t>
  </si>
  <si>
    <t>https://data.wa.gov/resource/pjdx-3v7b.json</t>
  </si>
  <si>
    <t>ross@mtolympia.com</t>
  </si>
  <si>
    <t>mtolympia.com</t>
  </si>
  <si>
    <t>https://data.wa.gov/d/5fc2-x595</t>
  </si>
  <si>
    <t>5fc2-x595</t>
  </si>
  <si>
    <t>SOS Timeline - 1800s</t>
  </si>
  <si>
    <t>State of Salmon report timeline of the 1800s</t>
  </si>
  <si>
    <t>12/12/2014 06:43:00 PM +0000</t>
  </si>
  <si>
    <t>02/18/2015 06:56:00 PM +0000</t>
  </si>
  <si>
    <t>https://data.wa.gov/resource/5fc2-x595.json</t>
  </si>
  <si>
    <t>https://data.wa.gov/d/9f58-2fb8</t>
  </si>
  <si>
    <t>9f58-2fb8</t>
  </si>
  <si>
    <t>WRIA Stations</t>
  </si>
  <si>
    <t>Water Resource Inventory Area Stations in washington state. This data set is used in conjunction with the "Water Quality Index Scores" data set to produce the water quality tables in the bi-annual state of salmon report (stateofsalmon.wa.gov)</t>
  </si>
  <si>
    <t>11/23/2014 12:04:00 AM +0000</t>
  </si>
  <si>
    <t>12/15/2014 10:59:00 PM +0000</t>
  </si>
  <si>
    <t>https://data.wa.gov/resource/9f58-2fb8.json</t>
  </si>
  <si>
    <t>https://data.wa.gov/d/a262-e2bp</t>
  </si>
  <si>
    <t>a262-e2bp</t>
  </si>
  <si>
    <t>WDFW- Salmon Stock Inventory Sub-Populations</t>
  </si>
  <si>
    <t>List of Salmon sub-populations. Used to associate sub populations with their respective parent populations in the state of salmon report.</t>
  </si>
  <si>
    <t>11/25/2014 09:08:00 PM +0000</t>
  </si>
  <si>
    <t>salmon,state-of-the-salmon,sub population,subpopulation,sub-population</t>
  </si>
  <si>
    <t>https://data.wa.gov/resource/a262-e2bp.json</t>
  </si>
  <si>
    <t>https://data.wa.gov/d/u7ez-d8rb</t>
  </si>
  <si>
    <t>u7ez-d8rb</t>
  </si>
  <si>
    <t>Water Quality Index Scores</t>
  </si>
  <si>
    <t>Water Quality Index scores by station. Used in conjunction with the WRIA_Stations dataset to produce the water quality tables for the bi-annual state of salmon report. (stateofsalmon.wa.gov)</t>
  </si>
  <si>
    <t>11/23/2014 12:11:00 AM +0000</t>
  </si>
  <si>
    <t>11/25/2014 06:19:00 PM +0000</t>
  </si>
  <si>
    <t>wri,water quality,state-of-the-salmon</t>
  </si>
  <si>
    <t>https://data.wa.gov/resource/u7ez-d8rb.json</t>
  </si>
  <si>
    <t>j2u5-4qpk</t>
  </si>
  <si>
    <t>WA State Accessibility Coordinators</t>
  </si>
  <si>
    <t>WA State Office of the Chief Information Officer Accessibility Policy #188 requires agencies and other groups required to follow OCIO Policy to identify an Accessibility Coordinator. Having a central list will help the public contact coordinators to resolve issues and assist Agencies with resources. http://ocio.wa.gov/policy/accessibility</t>
  </si>
  <si>
    <t>01/25/2018 07:51:00 PM +0000</t>
  </si>
  <si>
    <t>policy 188,accessibility,ada,section 508</t>
  </si>
  <si>
    <t>ryan.leisinger@watech.wa.gov</t>
  </si>
  <si>
    <t>http://ocio.wa.gov/policy/accessibility</t>
  </si>
  <si>
    <t>2iur-ynm8</t>
  </si>
  <si>
    <t>https://data.wa.gov/d/j2u5-4qpk</t>
  </si>
  <si>
    <t>11/22/2016 09:43:00 PM +0000</t>
  </si>
  <si>
    <t>https://data.wa.gov/resource/j2u5-4qpk.json</t>
  </si>
  <si>
    <t>7xfj-p68e</t>
  </si>
  <si>
    <t>We want to hear from you, Although comments received at this time are not considered part of the formal rule making, they will help inform Ecology.</t>
  </si>
  <si>
    <t>07/17/2016 10:40:00 AM +0000</t>
  </si>
  <si>
    <t>carbon pollution,greenhouse gases,climate change</t>
  </si>
  <si>
    <t>sam.wilson@ecy.wa.gov</t>
  </si>
  <si>
    <t>https://data.wa.gov/d/7xfj-p68e</t>
  </si>
  <si>
    <t>Clean Air Rule Informal Comments 2016</t>
  </si>
  <si>
    <t>03/02/2016 11:25:00 PM +0000</t>
  </si>
  <si>
    <t>https://data.wa.gov/resource/7xfj-p68e.json</t>
  </si>
  <si>
    <t>https://data.wa.gov/d/8wih-9h9v</t>
  </si>
  <si>
    <t>8wih-9h9v</t>
  </si>
  <si>
    <t>WA RCO SCORP 2013 Dataset Part 6 of 7</t>
  </si>
  <si>
    <t>This dataset is a survey of outdoor recreation demand which includes responses from 3,114 residents of Washington state who were interviewed by phone between August 27 and October 26, 2012. The telephone survey was conducted using random digit dialing.  To meet the regional planning requirements of the project, the sample was stratified by the 10 planning regions in Washington (see the 2013 SCORP Plan, Appendix A for survey methodology and map). The consultant obtained a minimum of 300 completed interviews in each region.  Within each region, the results were weighted by demographic characteristics so that the sample was representative of residents of that region.  For statewide results, each region was weighted to be in proper proportion to the state population as a whole.  Study findings are representative at the statewide level as well as by planning region.  Any manipulation or analysis of the data should take this sampling approach and weighting into account.</t>
  </si>
  <si>
    <t>10/24/2013 07:41:00 PM +0000</t>
  </si>
  <si>
    <t>10/24/2013 07:44:00 PM +0000</t>
  </si>
  <si>
    <t>Recreation</t>
  </si>
  <si>
    <t>washington state (wa),recreation and conservation office (rco),state comprehensive outdoor recreation plan (scorp) 2013,national park service (nps)</t>
  </si>
  <si>
    <t>Sarah.Gage@rco.wa.gov</t>
  </si>
  <si>
    <t>https://data.wa.gov/resource/8wih-9h9v.json</t>
  </si>
  <si>
    <t>http://www.rco.wa.gov</t>
  </si>
  <si>
    <t>4qen-4xif</t>
  </si>
  <si>
    <t>https://data.wa.gov/d/9tkb-7qab</t>
  </si>
  <si>
    <t>9tkb-7qab</t>
  </si>
  <si>
    <t>WA RCO SCORP 2013 Dataset Part 2 of 7</t>
  </si>
  <si>
    <t>10/24/2013 07:01:00 PM +0000</t>
  </si>
  <si>
    <t>10/24/2013 07:04:00 PM +0000</t>
  </si>
  <si>
    <t>https://data.wa.gov/resource/9tkb-7qab.json</t>
  </si>
  <si>
    <t>https://data.wa.gov/d/i278-it6c</t>
  </si>
  <si>
    <t>i278-it6c</t>
  </si>
  <si>
    <t>WA RCO SCORP 2013 Dataset Part 3 of 7</t>
  </si>
  <si>
    <t>10/24/2013 07:10:00 PM +0000</t>
  </si>
  <si>
    <t>10/24/2013 07:13:00 PM +0000</t>
  </si>
  <si>
    <t>https://data.wa.gov/resource/i278-it6c.json</t>
  </si>
  <si>
    <t>https://data.wa.gov/d/irc2-87d5</t>
  </si>
  <si>
    <t>irc2-87d5</t>
  </si>
  <si>
    <t>WA RCO SCORP 2013 Dataset Part 1 of 7</t>
  </si>
  <si>
    <t>10/24/2013 04:18:00 PM +0000</t>
  </si>
  <si>
    <t>10/24/2013 04:34:00 PM +0000</t>
  </si>
  <si>
    <t>washington,state,wa,recreation,conservation,office,rco,comprehensive,outdoor,plan,scorp,2013,national park service,nps</t>
  </si>
  <si>
    <t>https://data.wa.gov/resource/irc2-87d5.json</t>
  </si>
  <si>
    <t>https://data.wa.gov/d/mpxt-wffm</t>
  </si>
  <si>
    <t>mpxt-wffm</t>
  </si>
  <si>
    <t>WA RCO SCORP 2013 Dataset Part 7 of 7</t>
  </si>
  <si>
    <t>10/24/2013 07:46:00 PM +0000</t>
  </si>
  <si>
    <t>10/24/2013 07:47:00 PM +0000</t>
  </si>
  <si>
    <t>https://data.wa.gov/resource/mpxt-wffm.json</t>
  </si>
  <si>
    <t>https://data.wa.gov/d/q57g-ay7d</t>
  </si>
  <si>
    <t>q57g-ay7d</t>
  </si>
  <si>
    <t>WA RCO SCORP 2013 Dataset Part 4 of 7</t>
  </si>
  <si>
    <t>10/24/2013 07:33:00 PM +0000</t>
  </si>
  <si>
    <t>10/24/2013 07:36:00 PM +0000</t>
  </si>
  <si>
    <t>https://data.wa.gov/resource/q57g-ay7d.json</t>
  </si>
  <si>
    <t>https://data.wa.gov/d/ydb3-3dnq</t>
  </si>
  <si>
    <t>ydb3-3dnq</t>
  </si>
  <si>
    <t>WA RCO SCORP 2013 Dataset Part 5 of 7</t>
  </si>
  <si>
    <t>https://data.wa.gov/resource/ydb3-3dnq.json</t>
  </si>
  <si>
    <t>https://data.wa.gov/d/yr5j-kyei</t>
  </si>
  <si>
    <t>yr5j-kyei</t>
  </si>
  <si>
    <t>WA RCO SCORP 2013 Field Definitions</t>
  </si>
  <si>
    <t>10/31/2013 10:02:00 PM +0000</t>
  </si>
  <si>
    <t>https://data.wa.gov/resource/yr5j-kyei.json</t>
  </si>
  <si>
    <t>scol461@ecy.wa.gov</t>
  </si>
  <si>
    <t>9t9n-gtbp</t>
  </si>
  <si>
    <t>985a-f68u</t>
  </si>
  <si>
    <t>03/30/2015 03:18:00 AM +0000</t>
  </si>
  <si>
    <t>https://data.wa.gov/d/54uu-mahh</t>
  </si>
  <si>
    <t>54uu-mahh</t>
  </si>
  <si>
    <t>Bertrand Creek Ambient and Continuous Monitoring Stations</t>
  </si>
  <si>
    <t>The primary goal of this study is to evaluate changes in several common water quality indicators in relation to implementation of pollution control measures and land use changes in the watershed.  The resulting monitoring data will also be used to determine compliance with water quality standards and identify sources of nutrient and pathogen sources over the study period.</t>
  </si>
  <si>
    <t>04/02/2015 06:30:00 PM +0000</t>
  </si>
  <si>
    <t>04/02/2015 09:47:00 PM +0000</t>
  </si>
  <si>
    <t>bertrand creek,effectivness monitoring,tmdl,water,water quality,ecology,ambient,continuous monitoring</t>
  </si>
  <si>
    <t>https://data.wa.gov/resource/54uu-mahh.json</t>
  </si>
  <si>
    <t>https://fortress.wa.gov/ecy/publications/SummaryPages/1403124.html</t>
  </si>
  <si>
    <t>https://data.wa.gov/d/egfy-h6vk</t>
  </si>
  <si>
    <t>egfy-h6vk</t>
  </si>
  <si>
    <t>Bertrand Creek Watershed Health Monitoring Stations</t>
  </si>
  <si>
    <t>04/02/2015 08:02:00 PM +0000</t>
  </si>
  <si>
    <t>04/02/2015 08:09:00 PM +0000</t>
  </si>
  <si>
    <t>bertrand creek,effectiveness monitoring,tmdl,water quality,watershed health,ecology</t>
  </si>
  <si>
    <t>https://data.wa.gov/resource/egfy-h6vk.json</t>
  </si>
  <si>
    <t>https://data.wa.gov/d/iyhw-cfx7</t>
  </si>
  <si>
    <t>iyhw-cfx7</t>
  </si>
  <si>
    <t>Bertrand Creek Synoptic Stations</t>
  </si>
  <si>
    <t>04/02/2015 06:36:00 PM +0000</t>
  </si>
  <si>
    <t>04/02/2015 06:45:00 PM +0000</t>
  </si>
  <si>
    <t>bertrand creek,effectiveness monitoring,tmdl,water quality,ecology,synoptic</t>
  </si>
  <si>
    <t>https://data.wa.gov/resource/iyhw-cfx7.json</t>
  </si>
  <si>
    <t>eiss-ghr9</t>
  </si>
  <si>
    <t>03/26/2015 03:39:00 PM +0000</t>
  </si>
  <si>
    <t>3p3u-qc84</t>
  </si>
  <si>
    <t>05/15/2019 12:01:00 AM +0000</t>
  </si>
  <si>
    <t>scottb@sbgh-partners.com</t>
  </si>
  <si>
    <t>sbgh-partners.com</t>
  </si>
  <si>
    <t>4m5j-xuvx</t>
  </si>
  <si>
    <t>Master Content For WWSFF Prototype (3-01-2018)</t>
  </si>
  <si>
    <t>03/22/2019 11:25:00 PM +0000</t>
  </si>
  <si>
    <t>https://data.wa.gov/d/3p3u-qc84</t>
  </si>
  <si>
    <t>Gage Alerts Tally Sheet -- 5/14/2019</t>
  </si>
  <si>
    <t>Gage alert sign-ups increased by 174% from 2014/15 flood season (379 sign-ups) to 2018/19 flood season (1,037 sign-ups).</t>
  </si>
  <si>
    <t>10/22/2015 01:35:00 PM +0000</t>
  </si>
  <si>
    <t>https://data.wa.gov/resource/3p3u-qc84.json</t>
  </si>
  <si>
    <t>ktwz-dygw</t>
  </si>
  <si>
    <t>From RCO's publicly available, project-level expenditure website.</t>
  </si>
  <si>
    <t>03/25/2016 05:51:00 PM +0000</t>
  </si>
  <si>
    <t>https://data.wa.gov/d/4m5j-xuvx</t>
  </si>
  <si>
    <t>Master Fund Finder Data 3-22-2019</t>
  </si>
  <si>
    <t>Master Content For Fund Finder Prototype (3-22-2019)</t>
  </si>
  <si>
    <t>11/09/2017 08:30:00 PM +0000</t>
  </si>
  <si>
    <t>https://data.wa.gov/resource/4m5j-xuvx.json</t>
  </si>
  <si>
    <t>https://data.wa.gov/d/56tp-5t8v</t>
  </si>
  <si>
    <t>56tp-5t8v</t>
  </si>
  <si>
    <t>Upload -- Farm Pads &amp; Evacuation Routes 05042015</t>
  </si>
  <si>
    <t>04/29/2015 05:42:00 PM +0000</t>
  </si>
  <si>
    <t>05/05/2015 01:14:00 PM +0000</t>
  </si>
  <si>
    <t>https://data.wa.gov/resource/56tp-5t8v.json</t>
  </si>
  <si>
    <t>knvg-qm85</t>
  </si>
  <si>
    <t>Showing Chehalis River Basin Flood Authority's local projects funding program and individual 2015-17 expenditures.</t>
  </si>
  <si>
    <t>03/21/2018 08:37:00 PM +0000</t>
  </si>
  <si>
    <t>https://data.wa.gov/d/6ukv-n3hz</t>
  </si>
  <si>
    <t>6ukv-n3hz</t>
  </si>
  <si>
    <t>Alternative Adult Abundance Example 2-12-2018</t>
  </si>
  <si>
    <t>02/08/2018 06:59:00 PM +0000</t>
  </si>
  <si>
    <t>02/13/2018 04:42:00 PM +0000</t>
  </si>
  <si>
    <t>https://data.wa.gov/resource/6ukv-n3hz.json</t>
  </si>
  <si>
    <t>k5p7-4crk</t>
  </si>
  <si>
    <t>Showing Chehalis River Basin Flood Authority's small projects funding program and individual local project expenditures.</t>
  </si>
  <si>
    <t>07/15/2016 01:26:00 PM +0000</t>
  </si>
  <si>
    <t>vzry-t2nc</t>
  </si>
  <si>
    <t>04/05/2019 06:35:00 PM +0000</t>
  </si>
  <si>
    <t>https://data.wa.gov/d/k5p7-4crk</t>
  </si>
  <si>
    <t>Master Expenditure Tracking Table 07-15-2016</t>
  </si>
  <si>
    <t>03/25/2016 06:36:00 PM +0000</t>
  </si>
  <si>
    <t>https://data.wa.gov/resource/k5p7-4crk.json</t>
  </si>
  <si>
    <t>https://data.wa.gov/d/knvg-qm85</t>
  </si>
  <si>
    <t>Master Expenditure Tracking Table 3-21-2018</t>
  </si>
  <si>
    <t>07/17/2016 04:43:00 PM +0000</t>
  </si>
  <si>
    <t>https://data.wa.gov/resource/knvg-qm85.json</t>
  </si>
  <si>
    <t>https://data.wa.gov/d/ktwz-dygw</t>
  </si>
  <si>
    <t>Master Expenditure Tracking Table (3-15-2016)</t>
  </si>
  <si>
    <t>01/11/2016 06:58:00 PM +0000</t>
  </si>
  <si>
    <t>https://data.wa.gov/resource/ktwz-dygw.json</t>
  </si>
  <si>
    <t>https://data.wa.gov/d/tcxy-uh9b</t>
  </si>
  <si>
    <t>tcxy-uh9b</t>
  </si>
  <si>
    <t>Master Content</t>
  </si>
  <si>
    <t>Current grant and loan content for Washington Water &amp; Salmon Fund Finder.</t>
  </si>
  <si>
    <t>08/04/2017 01:41:00 PM +0000</t>
  </si>
  <si>
    <t>10/10/2017 01:01:00 PM +0000</t>
  </si>
  <si>
    <t>https://data.wa.gov/resource/tcxy-uh9b.json</t>
  </si>
  <si>
    <t>https://data.wa.gov/d/vzry-t2nc</t>
  </si>
  <si>
    <t>Fund Finder Master Content (4-05-2019)</t>
  </si>
  <si>
    <t>Uploaded new content for Washington's Fund Finder tool (updated 4-05-2019).</t>
  </si>
  <si>
    <t>10/10/2017 04:34:00 PM +0000</t>
  </si>
  <si>
    <t>https://data.wa.gov/resource/vzry-t2nc.json</t>
  </si>
  <si>
    <t>txr4-tra3</t>
  </si>
  <si>
    <t>Location of Resource Conservation and Recovery Act cleanups in Washington State.  Cleanups may address any or all of the following: contamination of ground water, surface water contamination, soils, and sediments.</t>
  </si>
  <si>
    <t>06/13/2014 03:16:00 PM +0000</t>
  </si>
  <si>
    <t>sdsm461@ecy.wa.gov</t>
  </si>
  <si>
    <t>ch36-xetb</t>
  </si>
  <si>
    <t>https://data.wa.gov/d/txr4-tra3</t>
  </si>
  <si>
    <t>Washington State RCRA Corrective Action Locations</t>
  </si>
  <si>
    <t>05/27/2014 09:00:00 PM +0000</t>
  </si>
  <si>
    <t>https://data.wa.gov/resource/txr4-tra3.json</t>
  </si>
  <si>
    <t>https://data.wa.gov/d/fvrz-yz45</t>
  </si>
  <si>
    <t>fvrz-yz45</t>
  </si>
  <si>
    <t>Complaint By Practice</t>
  </si>
  <si>
    <t>This dataset contains codes which attempts to summarize the issues described in the complaints.</t>
  </si>
  <si>
    <t>04/28/2016 02:51:00 PM +0000</t>
  </si>
  <si>
    <t>06/18/2019 02:15:00 AM +0000</t>
  </si>
  <si>
    <t>consumer protection data consumer complaints</t>
  </si>
  <si>
    <t>seanb@atg.wa.gov</t>
  </si>
  <si>
    <t>https://data.wa.gov/resource/fvrz-yz45.json</t>
  </si>
  <si>
    <t>f74g-etqg</t>
  </si>
  <si>
    <t>atg.wa.gov</t>
  </si>
  <si>
    <t>https://data.wa.gov/d/gpri-47xz</t>
  </si>
  <si>
    <t>Attorney General Consumer Complaints</t>
  </si>
  <si>
    <t>04/15/2016 08:27:00 PM +0000</t>
  </si>
  <si>
    <t>washington state attorney general,consumer complaints,consumer issues,top consumer issues</t>
  </si>
  <si>
    <t>https://data.wa.gov/resource/gpri-47xz.json</t>
  </si>
  <si>
    <t>https://data.wa.gov/d/28ar-n972</t>
  </si>
  <si>
    <t>28ar-n972</t>
  </si>
  <si>
    <t>Public Health Activities and Services - 2013</t>
  </si>
  <si>
    <t>The Public Health Activities and Services (PHAS) data measures what public health does in the state and how much of it is done across all 35 local health agencies and the Department of Health in Washington State each year.  Activities measured fall under the following broad categories:_x000D_
  Access To Care _x000D_
  Assessment _x000D_
  Communicable Disease _x000D_
  Communicable Disease: Immunization _x000D_
  Emergency Preparedness _x000D_
  Environmental Health _x000D_
  Healthy Families _x000D_
  Prevention and Wellness_x000D_
More PHAS data is available at https://fortress.wa.gov/doh/phip/PHIP/Home.mvc</t>
  </si>
  <si>
    <t>10/05/2015 09:40:00 PM +0000</t>
  </si>
  <si>
    <t>10/05/2015 09:43:00 PM +0000</t>
  </si>
  <si>
    <t>washington state department of health,public health,public health activities,public health services,public health counts</t>
  </si>
  <si>
    <t>Simana.Dimitrova@DOH.WA.GOV</t>
  </si>
  <si>
    <t>https://data.wa.gov/resource/28ar-n972.json</t>
  </si>
  <si>
    <t>For PHAS data dictionaries see https://fortress.wa.gov/doh/phip/PHIP/Section.mvc/TechnicalNotesIndex.</t>
  </si>
  <si>
    <t>https://fortress.wa.gov/doh/phip/PHIP/Home.mvc</t>
  </si>
  <si>
    <t>DOH.WA.GOV</t>
  </si>
  <si>
    <t>https://data.wa.gov/d/i3e8-j9am</t>
  </si>
  <si>
    <t>i3e8-j9am</t>
  </si>
  <si>
    <t>Public Health Activities and Services - 2014</t>
  </si>
  <si>
    <t>12/21/2015 11:13:00 PM +0000</t>
  </si>
  <si>
    <t>12/21/2015 11:19:00 PM +0000</t>
  </si>
  <si>
    <t>public health,public health activities,public health services,public health counts,washington state department of health</t>
  </si>
  <si>
    <t>https://data.wa.gov/resource/i3e8-j9am.json</t>
  </si>
  <si>
    <t>fajs-iphz</t>
  </si>
  <si>
    <t>Shoreline Management Act (SMA) Preliminary Draft Rules Comment Form</t>
  </si>
  <si>
    <t>AO # 15-06; Chapters 173-15, 173-18, 173-20, 173-22, 173-26, and 173-27 WAC. Shoreline Management Act (SMA) Rules_x000D_
_x000D_
Ecology is proposing amendments to several of the rules related to the Shoreline Management Act (SMA) (RCW 90.58). Ecology is releasing a preliminary draft of these proposed amendments for informal comment. The formal proposal (Notice of Proposed Rule Making CR-102 form) is anticipated in December 2016.</t>
  </si>
  <si>
    <t>12/31/2016 07:00:00 AM +0000</t>
  </si>
  <si>
    <t>rules,ecology,sma,sea,shorelands,public comment</t>
  </si>
  <si>
    <t>smarulemaking@ecy.wa.gov</t>
  </si>
  <si>
    <t>3 months</t>
  </si>
  <si>
    <t>itu4-btd9</t>
  </si>
  <si>
    <t>https://data.wa.gov/d/fajs-iphz</t>
  </si>
  <si>
    <t>06/29/2016 07:52:00 PM +0000</t>
  </si>
  <si>
    <t>https://data.wa.gov/resource/fajs-iphz.json</t>
  </si>
  <si>
    <t>https://data.wa.gov/d/duyp-uyma</t>
  </si>
  <si>
    <t>duyp-uyma</t>
  </si>
  <si>
    <t>DNR Completed Prescribed Burns</t>
  </si>
  <si>
    <t>Data collected by the WA Dept of Natural Resources for controlled burns starting with the 2017 calendar year. This dataset holds burns that are completed with "Actual" data elements populated. _x000D_
_x000D_
Information about Planned Burns not yet complete are in a different dataset: "DNR Future Prescribed Burns."</t>
  </si>
  <si>
    <t>09/14/2017 10:16:00 PM +0000</t>
  </si>
  <si>
    <t>06/17/2019 10:01:00 AM +0000</t>
  </si>
  <si>
    <t>burn permits,prescribed burns</t>
  </si>
  <si>
    <t>Smoke_Management@dnr.wa.gov</t>
  </si>
  <si>
    <t>Cumulative starting with 2017 data</t>
  </si>
  <si>
    <t>https://data.wa.gov/resource/duyp-uyma.json</t>
  </si>
  <si>
    <t>4kp4-u833</t>
  </si>
  <si>
    <t>https://data.wa.gov/d/smsu-6nc7</t>
  </si>
  <si>
    <t>smsu-6nc7</t>
  </si>
  <si>
    <t>DNR Planned Prescribed Burns</t>
  </si>
  <si>
    <t>Data collected by the WA Dept of Natural Resources for planned burns. The planned burn requests fall into 2 categories: (a) future requests and (b) past requests for which post-burn data has not been entered yet.</t>
  </si>
  <si>
    <t>01/22/2018 10:06:00 PM +0000</t>
  </si>
  <si>
    <t>smoke_management@dnr.wa.gov</t>
  </si>
  <si>
    <t>Dataset will change daily as burn requests become complete and drop off.</t>
  </si>
  <si>
    <t>https://data.wa.gov/resource/smsu-6nc7.json</t>
  </si>
  <si>
    <t>2dxp-vbb3</t>
  </si>
  <si>
    <t>mbya-7mm9</t>
  </si>
  <si>
    <t>Clean Air Rule public comments</t>
  </si>
  <si>
    <t>Public comments about the Clean Air Rule</t>
  </si>
  <si>
    <t>03/28/2016 04:02:00 PM +0000</t>
  </si>
  <si>
    <t>ecology,clean air rule,climate change,greenhouse gas,carbon pollution</t>
  </si>
  <si>
    <t>stacey.callaway@ecy.wa.gov</t>
  </si>
  <si>
    <t>3ubt-ggc2</t>
  </si>
  <si>
    <t>https://data.wa.gov/d/mbya-7mm9</t>
  </si>
  <si>
    <t>12/16/2015 01:13:00 AM +0000</t>
  </si>
  <si>
    <t>https://data.wa.gov/resource/mbya-7mm9.json</t>
  </si>
  <si>
    <t>https://data.wa.gov/d/j4bp-2yjx</t>
  </si>
  <si>
    <t>j4bp-2yjx</t>
  </si>
  <si>
    <t>Agency Critical Systems Governance</t>
  </si>
  <si>
    <t>On January 11, 2016, the Governor directed agencies to ensure the existence of appropriate and accountable governance for critical systems so that priority issues are given priority attention. In response to the directive, agencies were required to submit attestations about their critical systems.  The material below contains the attestation information as reported by the agencies.</t>
  </si>
  <si>
    <t>02/11/2016 12:47:00 AM +0000</t>
  </si>
  <si>
    <t>03/18/2016 11:17:00 PM +0000</t>
  </si>
  <si>
    <t>information technology,oversight,executive orders</t>
  </si>
  <si>
    <t>sue.langen@watech.wa.gov</t>
  </si>
  <si>
    <t>https://data.wa.gov/resource/j4bp-2yjx.json</t>
  </si>
  <si>
    <t>https://data.wa.gov/d/7rpc-etc2</t>
  </si>
  <si>
    <t>7rpc-etc2</t>
  </si>
  <si>
    <t>Human Health Criteria Draft Rule Comments - WAC 173.201A</t>
  </si>
  <si>
    <t>12/18/2015 07:28:00 PM +0000</t>
  </si>
  <si>
    <t>05/20/2016 09:51:00 PM +0000</t>
  </si>
  <si>
    <t>ecology,fish consumption,human health,water quality standards,hhc,toxics,implementation</t>
  </si>
  <si>
    <t>swqs@ecy.wa.gov</t>
  </si>
  <si>
    <t>https://data.wa.gov/resource/7rpc-etc2.json</t>
  </si>
  <si>
    <t>https://data.wa.gov/d/pe6s-sg9w</t>
  </si>
  <si>
    <t>pe6s-sg9w</t>
  </si>
  <si>
    <t>Cleanup Sites With Media and Contaminants</t>
  </si>
  <si>
    <t>List of cleanup sites with contaminant and cleanup unit media for use in DOH Washington Tracking Network application.</t>
  </si>
  <si>
    <t>07/18/2017 09:42:00 PM +0000</t>
  </si>
  <si>
    <t>09/20/2018 09:06:00 PM +0000</t>
  </si>
  <si>
    <t>tcp</t>
  </si>
  <si>
    <t>TCPWebmail@ECY.WA.GOV</t>
  </si>
  <si>
    <t>https://data.wa.gov/resource/pe6s-sg9w.json</t>
  </si>
  <si>
    <t>ECY.WA.GOV</t>
  </si>
  <si>
    <t>https://data.wa.gov/d/vtkh-65is</t>
  </si>
  <si>
    <t>Cleanup Sites in Washington State</t>
  </si>
  <si>
    <t>This is a list of cleanup sites in Washington State. It includes sites and associated websites.  It includes location data, Cleanup Status, Site Rank – if the site is ranked, and if the site has an Environmental Covenant.  _x000D_
_x000D_
Over half the cleanup sites have a status of “No Further Action Required/Decision” or NFA.  If a site has a NFA it includes the latest NFA date and NFA reason.  _x000D_
_x000D_
The Washington Department of Ecology (Toxics Cleanup Program) works to clean up contaminated sites/properties throughout the state of Washington. This data was downloaded from the Integrated Site Information System (ISIS) database and is monthly.</t>
  </si>
  <si>
    <t>08/26/2013 10:57:00 PM +0000</t>
  </si>
  <si>
    <t>cleanup sites,mtca,warm ranking,toxics cleanup,cleanup,cleanup status,ecology,nfa date,nfa reason</t>
  </si>
  <si>
    <t>https://data.wa.gov/resource/vtkh-65is.json</t>
  </si>
  <si>
    <t>https://data.wa.gov/d/ixek-wnci</t>
  </si>
  <si>
    <t>ixek-wnci</t>
  </si>
  <si>
    <t>Criminal Justice Data Book</t>
  </si>
  <si>
    <t>The Washington State Criminal Justice Data Book combines state data from multiple agency sources that can be queried through CrimeStats Online._x000D_
The Washington Statistical Analysis Center is a clearinghouse for state data on crime and justice topics, brought together from many different agencies and reporting systems. Use our Web-based query tools to target your crime and justice questions and search the databases for answers. Full data sets from each database are downloadable in Excel or SAS for more detailed analysis.</t>
  </si>
  <si>
    <t>10/31/2017 07:27:00 PM +0000</t>
  </si>
  <si>
    <t>10/31/2017 07:28:00 PM +0000</t>
  </si>
  <si>
    <t>criminal justice,corrections,prisons</t>
  </si>
  <si>
    <t>thea.mounts@ofm.wa.gov</t>
  </si>
  <si>
    <t>CY2016</t>
  </si>
  <si>
    <t>https://data.wa.gov/resource/ixek-wnci.json</t>
  </si>
  <si>
    <t>The Criminal Justice Data Book codebook describes what data was collected and how it was named http://sac.ofm.wa.gov/sites/default/files/public/pdf/cjdb_dictionary.pdf</t>
  </si>
  <si>
    <t>Annually</t>
  </si>
  <si>
    <t>The Data Sources and Descriptions list describes the data sources and types that were combined to create CrimeStats Online http://sac.ofm.wa.gov/sites/default/files/public/pdf/datades.pdf</t>
  </si>
  <si>
    <t>http://sac.ofm.wa.gov/data</t>
  </si>
  <si>
    <t>tecv-qzfm</t>
  </si>
  <si>
    <t>Intercensal and postcensal population estimates for the state, counties and cities, 1990 to present.</t>
  </si>
  <si>
    <t>06/25/2018 05:32:00 PM +0000</t>
  </si>
  <si>
    <t>thomas.kimpel@ofm.wa.gov</t>
  </si>
  <si>
    <t xml:space="preserve">This table contains multiple geographies. Use the Sequence variable to return the table to its original order (sort ascending).  Use the Filter variable to filter the data by geography. </t>
  </si>
  <si>
    <t>By using these data the user agrees that the Washington State Office of Financial Management shall not be liable for any activity involving these data with regard to lost profits or savings or any other consequential damages; or the fitness for use of the data for a particular purpose; or the installation of the data, its use, or the results obtained.</t>
  </si>
  <si>
    <t>The intercensal estimates were developed using the housing unit method.</t>
  </si>
  <si>
    <t>Intercensal estimates are considered more accurate than postcensal estimates because they are bracketed on both sides by decennial or state-certified special census counts.</t>
  </si>
  <si>
    <t>http://www.ofm.wa.gov/pop/april1/default.asp</t>
  </si>
  <si>
    <t>qav9-tahu</t>
  </si>
  <si>
    <t>https://data.wa.gov/d/89me-k7y5</t>
  </si>
  <si>
    <t>89me-k7y5</t>
  </si>
  <si>
    <t>WAOFM - Legislative Districts - Table 1: Census 2010 Population and Housing</t>
  </si>
  <si>
    <t>Census 2010 population and housing for legislative districts based on Washington State Redistricting Commission plan L-JOINTSUB_3-2 as amended by Engrossed House Concurrent Resolution 4409.</t>
  </si>
  <si>
    <t>02/23/2012 07:18:00 PM +0000</t>
  </si>
  <si>
    <t>02/23/2012 07:21:00 PM +0000</t>
  </si>
  <si>
    <t>wa,washington,ofm,state,legislative district,population,housing,redistricting</t>
  </si>
  <si>
    <t>See http://www.ofm.wa.gov/pop/census2010/sf1/sldu2012.asp for Census 2010 detailed (49-page) demographic profiles for legislative districts.</t>
  </si>
  <si>
    <t>https://data.wa.gov/resource/89me-k7y5.json</t>
  </si>
  <si>
    <t>The census data are derived from the 2010 decennial census Public Law 94-171 redistricting data summary file for Washington state.</t>
  </si>
  <si>
    <t>The 2012 legislative districts are based on Washington State Redistricting Commission plan L-JOINTSUB_3-2 as amended by Engrossed House Concurrent Resolution 4409.</t>
  </si>
  <si>
    <t>http://www.ofm.wa.gov/pop/census2010/default.asp</t>
  </si>
  <si>
    <t>wa,washington,ofm,state,county,city,population,intercensal,postcensal,state-of-the-salmon</t>
  </si>
  <si>
    <t>mx53-9esf</t>
  </si>
  <si>
    <t>Population change and rank by city, 2010 to present.</t>
  </si>
  <si>
    <t>06/25/2018 06:55:00 PM +0000</t>
  </si>
  <si>
    <t>wa,washington,ofm,state,ciyy,population,change,rank,annexation</t>
  </si>
  <si>
    <t xml:space="preserve">By using these data the user agrees that the Washington State Office of Financial Management shall not be liable for any activity involving these data with regard to lost profits or savings or any other consequential damages; or the fitness for use of the data for a particular purpose; or the installation of the data, its use, or the results obtained. </t>
  </si>
  <si>
    <t>https://data.wa.gov/d/avxn-bvxb</t>
  </si>
  <si>
    <t>avxn-bvxb</t>
  </si>
  <si>
    <t>WAOFM - April 1 - Housing by State, County and City, 1990 to Present</t>
  </si>
  <si>
    <t>Intercensal and postcensal housing estimates for the state, counties and cities, 1990 to present.</t>
  </si>
  <si>
    <t>06/30/2014 06:34:00 PM +0000</t>
  </si>
  <si>
    <t>06/25/2018 05:35:00 PM +0000</t>
  </si>
  <si>
    <t>wa,washington,ofm,state,county,city,housing,intercensal,postcensal</t>
  </si>
  <si>
    <t>https://data.wa.gov/resource/avxn-bvxb.json</t>
  </si>
  <si>
    <t>qhte-k48h</t>
  </si>
  <si>
    <t>Intercensal and postcensal housing estimates of population density for the state, counties, and cities, 1990 to present.</t>
  </si>
  <si>
    <t>06/25/2018 05:39:00 PM +0000</t>
  </si>
  <si>
    <t>wa,washington,ofm,state,county,city,population,density,intercensal,postcensal</t>
  </si>
  <si>
    <t xml:space="preserve">The 2000 and 2010 population values used to calculate population density represent OFM adjusted/corrected federal census counts. </t>
  </si>
  <si>
    <t>The 2001 to 2009 population values used to calculate population density are derived from OFM's intercensal population estimate series.</t>
  </si>
  <si>
    <t>The land area measurement used to calculate population density excludes lakes and other water areas within.</t>
  </si>
  <si>
    <t>Population density is measured in persons per square mile.</t>
  </si>
  <si>
    <t>http://www.ofm.wa.gov/pop/popden/default.asp</t>
  </si>
  <si>
    <t>https://data.wa.gov/d/ck2c-79pw</t>
  </si>
  <si>
    <t>ck2c-79pw</t>
  </si>
  <si>
    <t>WAOFM - SAEP - School District Population Estimates, 2000-2018</t>
  </si>
  <si>
    <t>Small Area Estimate Program (SAEP) April 1 population estimates for school districts, 2000-present.</t>
  </si>
  <si>
    <t>11/19/2018 10:40:00 PM +0000</t>
  </si>
  <si>
    <t>11/19/2018 10:52:00 PM +0000</t>
  </si>
  <si>
    <t>wa,washington,ofm,school district,population,intercensal,postcensal</t>
  </si>
  <si>
    <t>The 2000 estimates are based on an allocation of 2000 census block values to 2010 census blocks.</t>
  </si>
  <si>
    <t>The 2001-2009 estimates are consistent with OFM April 1 2001-2009 intercensal estimates at the county level.</t>
  </si>
  <si>
    <t>The 2011-2018 estimates are consistent with OFM April 1 postcensal estimates at the county level.</t>
  </si>
  <si>
    <t>https://data.wa.gov/resource/ck2c-79pw.json</t>
  </si>
  <si>
    <t>The 2010 estimates are based on actual 2010 census block values.</t>
  </si>
  <si>
    <t>Historical estimates are based on current geographical boundaries.</t>
  </si>
  <si>
    <t>https://ofm.wa.gov/washington-data-research/population-demographics/population-estimates/small-area-estimates-program</t>
  </si>
  <si>
    <t>https://data.wa.gov/d/di4y-k8za</t>
  </si>
  <si>
    <t>di4y-k8za</t>
  </si>
  <si>
    <t>WAOFM - Legislative Districts - Table 2: Census 2010 Population by Race and Hispanic or Latino Origin, for All Ages and for 18 Years and Over</t>
  </si>
  <si>
    <t>Census 2010 population  by race and Hispanic or Latino origin, for all ages and for 18 years and over for legislative districts based on Washington State Redistricting Commission plan L-JOINTSUB_3-2 as amended by Engrossed House Concurrent Resolution 4409.</t>
  </si>
  <si>
    <t>02/23/2012 07:23:00 PM +0000</t>
  </si>
  <si>
    <t>02/23/2012 07:24:00 PM +0000</t>
  </si>
  <si>
    <t>https://data.wa.gov/resource/di4y-k8za.json</t>
  </si>
  <si>
    <t>https://data.wa.gov/d/e6ip-wkqq</t>
  </si>
  <si>
    <t>e6ip-wkqq</t>
  </si>
  <si>
    <t>WAOFM - Census - Population Density by County by Decade, 1900 to 2010</t>
  </si>
  <si>
    <t>Washington state population density by county by decade 1900 to 2010.</t>
  </si>
  <si>
    <t>02/09/2012 01:30:00 AM +0000</t>
  </si>
  <si>
    <t>02/09/2012 01:36:00 AM +0000</t>
  </si>
  <si>
    <t>wa,washington,ofm,county,population,density,state-of-the-salmon</t>
  </si>
  <si>
    <t xml:space="preserve"> The 2000 and 2010 population values used to calculate population density represent OFM adjusted/corrected federal census counts. </t>
  </si>
  <si>
    <t>https://data.wa.gov/resource/e6ip-wkqq.json</t>
  </si>
  <si>
    <t xml:space="preserve"> The land area measurement used to calculate population density excludes lakes and other water areas within.</t>
  </si>
  <si>
    <t>https://data.wa.gov/d/gexj-mqiq</t>
  </si>
  <si>
    <t>gexj-mqiq</t>
  </si>
  <si>
    <t>WAOFM - Congressional Districts - Table 2: Census 2010 Population by Race and Hispanic or Latino Origin, for All Ages and for 18 Years and Over</t>
  </si>
  <si>
    <t>Census 2010 population  by race and Hispanic or Latino origin, for all ages and for 18 years and over for congressional districts based on Washington State Redistricting Commission plan C-JOINTSUB_2-1 as amended by Engrossed House Concurrent Resolution 4409.</t>
  </si>
  <si>
    <t>02/23/2012 07:08:00 PM +0000</t>
  </si>
  <si>
    <t>wa,washington,ofm,state,congressional district,population,housing,redistricting</t>
  </si>
  <si>
    <t>See http://www.ofm.wa.gov/pop/census2010/sf1/cd2012.asp for Census 2010 detailed (49-page) demographic profiles for congressional districts.</t>
  </si>
  <si>
    <t>https://data.wa.gov/resource/gexj-mqiq.json</t>
  </si>
  <si>
    <t>The 2012 congressional districts are based on Washington State Redistricting Commission plan C-JOINTSUB_2-1 as amended by Engrossed House Concurrent Resolution 4409.</t>
  </si>
  <si>
    <t>tx5i-i2ja</t>
  </si>
  <si>
    <t>Population and housing information extracted from decennial census Public Law 94-171 redistricting summary files for Washington state for years 2000 and 2010.</t>
  </si>
  <si>
    <t>05/04/2012 03:49:00 PM +0000</t>
  </si>
  <si>
    <t>wa,washington,ofm,state,county,city,population,housing,census,2000,2010</t>
  </si>
  <si>
    <t xml:space="preserve">Please note that federal census population counts for some jurisdictions may differ from the official OFM April 1 population values. O FM controls for annexations occurring between January 1 and April 1 in decennial census years to account for boundary changes related to the timing of the federal census.  City boundaries were fixed as of January 1 for data collection purposes whereas the actual census date is April 1.  OFM substitutes state-certified special census counts in place of federal census counts in decennial census years and takes into account federal corrections to census counts.  </t>
  </si>
  <si>
    <t>When comparing 2010 values to prior census counts, please note that changes in population and housing, as well as changes in the racial and ethnic composition of the population, may be due to a variety of factors including annexation, natural increase (the excess of births over deaths), and migration.</t>
  </si>
  <si>
    <t>https://data.wa.gov/d/ms3m-fv27</t>
  </si>
  <si>
    <t>ms3m-fv27</t>
  </si>
  <si>
    <t>WAOFM - SAEP - State Legislative District Population Estimates, 2000-2018</t>
  </si>
  <si>
    <t>Small Area Estimate Program (SAEP) April 1 population estimates for state legislative districts, 2000-present.</t>
  </si>
  <si>
    <t>11/19/2018 11:05:00 PM +0000</t>
  </si>
  <si>
    <t>11/19/2018 11:09:00 PM +0000</t>
  </si>
  <si>
    <t>https://data.wa.gov/resource/ms3m-fv27.json</t>
  </si>
  <si>
    <t>https://data.wa.gov/d/mx53-9esf</t>
  </si>
  <si>
    <t>WAOFM - April 1 - Population Change and Rank by City, 2010 to Present</t>
  </si>
  <si>
    <t>07/14/2014 06:31:00 PM +0000</t>
  </si>
  <si>
    <t>https://data.wa.gov/resource/mx53-9esf.json</t>
  </si>
  <si>
    <t>https://data.wa.gov/d/qhte-k48h</t>
  </si>
  <si>
    <t>WAOFM - April 1 - Population Density by County, 2000 to Present</t>
  </si>
  <si>
    <t>06/30/2014 10:38:00 PM +0000</t>
  </si>
  <si>
    <t>https://data.wa.gov/resource/qhte-k48h.json</t>
  </si>
  <si>
    <t>https://data.wa.gov/d/tecv-qzfm</t>
  </si>
  <si>
    <t>WAOFM - April 1 - Population by State, County and City, 1990 to Present</t>
  </si>
  <si>
    <t>06/30/2014 05:33:00 PM +0000</t>
  </si>
  <si>
    <t>https://data.wa.gov/resource/tecv-qzfm.json</t>
  </si>
  <si>
    <t>https://data.wa.gov/d/tx5i-i2ja</t>
  </si>
  <si>
    <t>WAOFM - Census - Population and Housing, 2000 and 2010</t>
  </si>
  <si>
    <t>02/09/2012 05:49:00 AM +0000</t>
  </si>
  <si>
    <t>https://data.wa.gov/resource/tx5i-i2ja.json</t>
  </si>
  <si>
    <t>https://data.wa.gov/d/um6h-4brj</t>
  </si>
  <si>
    <t>um6h-4brj</t>
  </si>
  <si>
    <t>WAOFM - Congressional Districts - Table 1: Census 2010 Population and Housing</t>
  </si>
  <si>
    <t>Census 2010 population and housing for 2012 congressional districts based on Washington State Redistricting Commission plan C-JOINTSUB_2-1 as amended by Engrossed House Concurrent Resolution 4409.</t>
  </si>
  <si>
    <t>02/23/2012 06:46:00 PM +0000</t>
  </si>
  <si>
    <t>02/23/2012 07:03:00 PM +0000</t>
  </si>
  <si>
    <t>https://data.wa.gov/resource/um6h-4brj.json</t>
  </si>
  <si>
    <t>https://data.wa.gov/d/wscv-sfyj</t>
  </si>
  <si>
    <t>wscv-sfyj</t>
  </si>
  <si>
    <t>WAOFM - SAEP - Congressional District Population Estimates, 2000-2018</t>
  </si>
  <si>
    <t>Small Area Estimate Program (SAEP) April 1 population estimates for congressional districts, 2000-present.</t>
  </si>
  <si>
    <t>11/19/2018 10:56:00 PM +0000</t>
  </si>
  <si>
    <t>11/19/2018 11:03:00 PM +0000</t>
  </si>
  <si>
    <t>https://data.wa.gov/resource/wscv-sfyj.json</t>
  </si>
  <si>
    <t>https://data.wa.gov/d/x2dd-99tj</t>
  </si>
  <si>
    <t>x2dd-99tj</t>
  </si>
  <si>
    <t>WAOFM - April 1 - Population Change and Rank by County, 2010 to Present</t>
  </si>
  <si>
    <t>Population change and rank by county, 2010 to present.</t>
  </si>
  <si>
    <t>07/14/2014 06:15:00 PM +0000</t>
  </si>
  <si>
    <t>06/25/2018 06:13:00 PM +0000</t>
  </si>
  <si>
    <t>wa,washington,ofm,state,county,population,change,rank,annexation</t>
  </si>
  <si>
    <t>https://data.wa.gov/resource/x2dd-99tj.json</t>
  </si>
  <si>
    <t>5piy-sp8f</t>
  </si>
  <si>
    <t>Proof of Concept</t>
  </si>
  <si>
    <t>07/15/2013 08:50:00 PM +0000</t>
  </si>
  <si>
    <t>issuetrak</t>
  </si>
  <si>
    <t>tim.gallivan@des.wa.gov</t>
  </si>
  <si>
    <t>gamp-j27n</t>
  </si>
  <si>
    <t>https://data.wa.gov/d/5piy-sp8f</t>
  </si>
  <si>
    <t>MASTER_DATA</t>
  </si>
  <si>
    <t>07/11/2013 06:49:00 PM +0000</t>
  </si>
  <si>
    <t>https://data.wa.gov/resource/5piy-sp8f.json</t>
  </si>
  <si>
    <t>https://data.wa.gov/d/2dsn-fkxf</t>
  </si>
  <si>
    <t>2dsn-fkxf</t>
  </si>
  <si>
    <t>Air Quality Form Fields</t>
  </si>
  <si>
    <t>01/30/2015 12:39:00 AM +0000</t>
  </si>
  <si>
    <t>04/09/2015 09:49:00 PM +0000</t>
  </si>
  <si>
    <t>tleo461@ecy.wa.gov</t>
  </si>
  <si>
    <t>https://data.wa.gov/resource/2dsn-fkxf.json</t>
  </si>
  <si>
    <t>r46w-pr5n</t>
  </si>
  <si>
    <t>https://data.wa.gov/d/i89p-imif</t>
  </si>
  <si>
    <t>i89p-imif</t>
  </si>
  <si>
    <t>Immunization data for all students, kindergarten through 12th grade, 2014-2015 school year</t>
  </si>
  <si>
    <t>Immunization status of Washington State students for school year 2014-15</t>
  </si>
  <si>
    <t>11/24/2015 10:50:00 PM +0000</t>
  </si>
  <si>
    <t>11/24/2015 10:52:00 PM +0000</t>
  </si>
  <si>
    <t>health,department of health,vaccination,immunization,students</t>
  </si>
  <si>
    <t>waiisdatarequests@doh.wa.gov</t>
  </si>
  <si>
    <t>https://data.wa.gov/resource/i89p-imif.json</t>
  </si>
  <si>
    <t xml:space="preserve">Immunization Status Definitions: Complete: The student meets all the school-entry requirements for their age and grade and is in compliance. Conditional: The student lacks appropriate documentation or is missing one or more of the required immunizations. Out-of-Compliance: Conditional status has ended, but the students has not been fully immunized, does not have an exemption on file or lacks appropriate documentation. Exempt: The student has a signed Certificate of Exemption on file at the school excusing the student from one or more vaccinations due to medical, personal or religious beliefs. </t>
  </si>
  <si>
    <t xml:space="preserve">Data Source: These data are based on counts of students by immunization status in all grades (kindergartner through 12th grade) in public and private schools. These data were reported to the Department of Health by 12/31/2014.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 </t>
  </si>
  <si>
    <t>https://data.wa.gov/d/mgne-w2kv</t>
  </si>
  <si>
    <t>mgne-w2kv</t>
  </si>
  <si>
    <t>Sixth (6th) grade immunization data, 2014-2015</t>
  </si>
  <si>
    <t>Immunization status of Washington State sixth graders for school year 2014-15</t>
  </si>
  <si>
    <t>11/24/2015 10:36:00 PM +0000</t>
  </si>
  <si>
    <t>11/24/2015 10:38:00 PM +0000</t>
  </si>
  <si>
    <t>school,health,department of health,immunization,vaccination,student</t>
  </si>
  <si>
    <t>https://data.wa.gov/resource/mgne-w2kv.json</t>
  </si>
  <si>
    <t>https://data.wa.gov/d/4yjd-2ysy</t>
  </si>
  <si>
    <t>4yjd-2ysy</t>
  </si>
  <si>
    <t>Utilization and Costs of Health Services for Medicare Beneficiaries, Washington State and Counties, 2007-2013</t>
  </si>
  <si>
    <t>05/13/2015 11:47:00 PM +0000</t>
  </si>
  <si>
    <t>05/14/2015 10:43:00 PM +0000</t>
  </si>
  <si>
    <t>medicare costs,medicare utilization</t>
  </si>
  <si>
    <t>wei.yen@ofm.wa.gov</t>
  </si>
  <si>
    <t>https://data.wa.gov/resource/4yjd-2ysy.json</t>
  </si>
  <si>
    <t>8ghr-nmpd</t>
  </si>
  <si>
    <t>https://data.wa.gov/d/9bjy-hi93</t>
  </si>
  <si>
    <t>9bjy-hi93</t>
  </si>
  <si>
    <t>Medicare Beneficiary Enrollment and Demographics, Washington State and Counties, 2007-2014</t>
  </si>
  <si>
    <t>(Source: CMS Medicare Geographic Variation Public Use File, December 2015)</t>
  </si>
  <si>
    <t>05/12/2016 10:33:00 PM +0000</t>
  </si>
  <si>
    <t>medicare enrollment,medicare beneficiary demographics</t>
  </si>
  <si>
    <t>https://data.wa.gov/resource/9bjy-hi93.json</t>
  </si>
  <si>
    <t>https://data.wa.gov/d/igkk-2imr</t>
  </si>
  <si>
    <t>igkk-2imr</t>
  </si>
  <si>
    <t>Counts and Rates of Select Health Conditions among Medicare Beneficiaries, Washington State and Counties, 2007-2013</t>
  </si>
  <si>
    <t>05/12/2015 03:28:00 PM +0000</t>
  </si>
  <si>
    <t>05/12/2015 04:20:00 PM +0000</t>
  </si>
  <si>
    <t>medicare beneficiary health conditions,prevalence rates</t>
  </si>
  <si>
    <t>https://data.wa.gov/resource/igkk-2imr.json</t>
  </si>
  <si>
    <t>https://data.wa.gov/d/j8hx-ebr2</t>
  </si>
  <si>
    <t>j8hx-ebr2</t>
  </si>
  <si>
    <t>Utilization and Costs of Health Services for Medicare Fee-for-Service Beneficiaries, Washington State and Counties, 2007-2014</t>
  </si>
  <si>
    <t>05/12/2016 08:22:00 PM +0000</t>
  </si>
  <si>
    <t>05/12/2016 10:23:00 PM +0000</t>
  </si>
  <si>
    <t>medicare cost,health care utilization</t>
  </si>
  <si>
    <t>https://data.wa.gov/resource/j8hx-ebr2.json</t>
  </si>
  <si>
    <t>https://data.wa.gov/d/mu24-67ke</t>
  </si>
  <si>
    <t>mu24-67ke</t>
  </si>
  <si>
    <t>Hospital Inpatient Discharges by DRG, Northwest, FY2011</t>
  </si>
  <si>
    <t>This table shows the low, high, and average percents of discharges related to a referenced DRG (diagnosis-related group) as a share of the total discharges from the top 100 common DRGs for hospitals in the Northwest region (Alaska, Idaho, Oregon, and Washington). The source of data for this table is FY2011 hospital charges file provided by the Centers for Medicare and Medicaid Services (CMS).</t>
  </si>
  <si>
    <t>06/20/2013 03:30:00 PM +0000</t>
  </si>
  <si>
    <t>06/20/2013 03:38:00 PM +0000</t>
  </si>
  <si>
    <t>hospital inpatient discharges drg</t>
  </si>
  <si>
    <t>https://data.wa.gov/resource/mu24-67ke.json</t>
  </si>
  <si>
    <t>https://data.wa.gov/d/p2c3-pm28</t>
  </si>
  <si>
    <t>p2c3-pm28</t>
  </si>
  <si>
    <t>Hospital Inpatient Discharges by DRG, Washington, FY2011</t>
  </si>
  <si>
    <t>This table shows the low, high, and average percents of discharges related to a referenced DRG (diagnosis-related group) as a share of the total discharges from the top 100 common DRGs.  The source of data for this table is FY2011 hospital charges file provided by the Centers for Medicare and Medicaid Services (CMS).</t>
  </si>
  <si>
    <t>06/19/2013 11:35:00 PM +0000</t>
  </si>
  <si>
    <t>06/20/2013 12:12:00 AM +0000</t>
  </si>
  <si>
    <t>https://data.wa.gov/resource/p2c3-pm28.json</t>
  </si>
  <si>
    <t xml:space="preserve">* indicates that figures in this column are based on discharges from hospitals with the referenced DRG.  </t>
  </si>
  <si>
    <t>https://data.wa.gov/d/qb7g-hu6x</t>
  </si>
  <si>
    <t>qb7g-hu6x</t>
  </si>
  <si>
    <t>Percents of Chronic Conditions among Fee-for-Service Medicare Beneficiaries, Washington State and Counties, 2007-2014</t>
  </si>
  <si>
    <t>(Source: CMS Medicare Chronic Conditions Public Use File, January 2016)</t>
  </si>
  <si>
    <t>05/12/2016 11:03:00 PM +0000</t>
  </si>
  <si>
    <t>medicare beneficiary chronic conditions</t>
  </si>
  <si>
    <t>https://data.wa.gov/resource/qb7g-hu6x.json</t>
  </si>
  <si>
    <t>https://data.wa.gov/d/swuj-ccgu</t>
  </si>
  <si>
    <t>swuj-ccgu</t>
  </si>
  <si>
    <t>Hospital Inpatient Discharges by DRG, U.S., FY2011</t>
  </si>
  <si>
    <t>This table shows the low, high, and average percents of discharges related to a referenced DRG (diagnosis-related group) as a share of the total discharges from the top 100 common DRGs for hospitals in the United States. The source of data for this table is FY2011 hospital charges file provided by the Centers for Medicare and Medicaid Services (CMS).</t>
  </si>
  <si>
    <t>06/20/2013 03:48:00 PM +0000</t>
  </si>
  <si>
    <t>06/20/2013 08:21:00 PM +0000</t>
  </si>
  <si>
    <t>https://data.wa.gov/resource/swuj-ccgu.json</t>
  </si>
  <si>
    <t>https://data.wa.gov/d/utvd-sddk</t>
  </si>
  <si>
    <t>utvd-sddk</t>
  </si>
  <si>
    <t>Medicare Beneficiary Enrollment and Demographics by County, 2007-2013</t>
  </si>
  <si>
    <t>Medicare enrollment (Part A and B), FFS, age, sex, and race/ethnicity for counties in Washington state, 2007-2013.</t>
  </si>
  <si>
    <t>05/11/2015 11:07:00 PM +0000</t>
  </si>
  <si>
    <t>05/12/2015 12:43:00 AM +0000</t>
  </si>
  <si>
    <t>https://data.wa.gov/resource/utvd-sddk.json</t>
  </si>
  <si>
    <t>https://data.wa.gov/d/dwex-7tr8</t>
  </si>
  <si>
    <t>dwex-7tr8</t>
  </si>
  <si>
    <t>Decision Package Rankings for FY2019</t>
  </si>
  <si>
    <t>01/08/2018 06:49:00 PM +0000</t>
  </si>
  <si>
    <t>02/01/2018 04:47:00 PM +0000</t>
  </si>
  <si>
    <t>budget</t>
  </si>
  <si>
    <t>whitney.dickinson@ocio.wa.gov</t>
  </si>
  <si>
    <t>FY2019</t>
  </si>
  <si>
    <t>https://data.wa.gov/resource/dwex-7tr8.json</t>
  </si>
  <si>
    <t>http://ocio.wa.gov</t>
  </si>
  <si>
    <t>qgmw-2awv</t>
  </si>
  <si>
    <t>Progress, value and recipient data for Washington State Recovery Act projects</t>
  </si>
  <si>
    <t>11/21/2012 05:19:00 PM +0000</t>
  </si>
  <si>
    <t>arra,recovery act</t>
  </si>
  <si>
    <t>wilford.saunders@commerce.wa.gov</t>
  </si>
  <si>
    <t>http://www.recovery.gov/espsearch/Pages/advanced.aspx?data=recipientAwardsList&amp;State=WA&amp;AwardType=GL&amp;CFDA_CODE=221</t>
  </si>
  <si>
    <t>https://data.wa.gov/d/qgmw-2awv</t>
  </si>
  <si>
    <t>Washington State Recovery Act programs</t>
  </si>
  <si>
    <t>05/04/2012 04:43:00 PM +0000</t>
  </si>
  <si>
    <t>https://data.wa.gov/resource/qgmw-2awv.json</t>
  </si>
  <si>
    <t>https://data.wa.gov/d/fwfc-rdjm</t>
  </si>
  <si>
    <t>fwfc-rdjm</t>
  </si>
  <si>
    <t>DEV:Master Fund Finder Data Recast</t>
  </si>
  <si>
    <t>10/05/2018 07:06:00 PM +0000</t>
  </si>
  <si>
    <t>10/05/2018 09:36:00 PM +0000</t>
  </si>
  <si>
    <t>grants,loans</t>
  </si>
  <si>
    <t>will.saunders@ocio.wa.gov</t>
  </si>
  <si>
    <t>https://data.wa.gov/resource/fwfc-rdjm.json</t>
  </si>
  <si>
    <t>d9f5-fgsr</t>
  </si>
  <si>
    <t>Poverty Estimates for Washington Counties Age 0-17</t>
  </si>
  <si>
    <t>12/04/2015 05:51:00 AM +0000</t>
  </si>
  <si>
    <t>juvenile justice,annual report,wa-pcjj report,office of juvenile justice,dshs,poverty,youth</t>
  </si>
  <si>
    <t>WolphLJ@dshs.wa.gov</t>
  </si>
  <si>
    <t xml:space="preserve">Corresponds to Table 26 from Washington State Partnership Council on Juvenile Justice (WA-PCJJ), 2014 edition. </t>
  </si>
  <si>
    <t>Model-based Estimates for States, Counties and School Districts</t>
  </si>
  <si>
    <t>Source:  US Census Bureau, Small Area Income and Poverty Estimates (03/4/13)</t>
  </si>
  <si>
    <t>https://dshs.wa.gov/ra/office-juvenile-justice/washington-state-juvenile-justice-annual-report</t>
  </si>
  <si>
    <t>6p7r-jviv</t>
  </si>
  <si>
    <t>dshs.wa.gov</t>
  </si>
  <si>
    <t>https://data.wa.gov/d/2c9r-85q7</t>
  </si>
  <si>
    <t>2c9r-85q7</t>
  </si>
  <si>
    <t>Juvenile Rehabilitation Total Community Residential Placement Average Daily Population (2004-2013)</t>
  </si>
  <si>
    <t>12/29/2015 07:40:00 AM +0000</t>
  </si>
  <si>
    <t>12/29/2015 07:41:00 AM +0000</t>
  </si>
  <si>
    <t>juvenile justice,annual report,wa-pcjj report,office of juvenile justice,dshs,community,residential placement,youth</t>
  </si>
  <si>
    <t>Beds in the Benton/Franklin county detention facility are opened for a 30-day intake program for lower risk youth, who are candidates for eventual placement in a community facility.</t>
  </si>
  <si>
    <t>Includes those on leave of 14 days or less.</t>
  </si>
  <si>
    <t>https://data.wa.gov/resource/2c9r-85q7.json</t>
  </si>
  <si>
    <t xml:space="preserve">Corresponds to Table 89 from Washington State Partnership Council on Juvenile Justice (WA-PCJJ), 2014 edition. </t>
  </si>
  <si>
    <t>Data includes State Community Facilites (SCF)-formerly State Group Homes, contracted community facilities (CCF)-formerly Community Residential Placement and short-term transition program.</t>
  </si>
  <si>
    <t>These data were provided by the Division of Research and Data Analysis, DSHS, EMIS report updated 2/11/14</t>
  </si>
  <si>
    <t>https://data.wa.gov/d/2uyp-yrqf</t>
  </si>
  <si>
    <t>2uyp-yrqf</t>
  </si>
  <si>
    <t>K-12 Public School Enrollment by Grade Level October Enrollment Report 2009-2013</t>
  </si>
  <si>
    <t>11/29/2015 03:53:00 AM +0000</t>
  </si>
  <si>
    <t>https://data.wa.gov/resource/2uyp-yrqf.json</t>
  </si>
  <si>
    <t xml:space="preserve">Corresponds to Table 19 from Washington State Partnership Council on Juvenile Justice (WA-PCJJ), 2014 edition. </t>
  </si>
  <si>
    <t xml:space="preserve">Source:  Office of Superintendent of Public Instruction (OSPI); 2013-14 October 1 Enrollment Data as of 12/16/13; 2010-11 data updated 8/29/11 from October 1 Enrollment Report, "Enrollment by Grade"; 2007-2009 data from "State Level TotalEnrollment Gender and Ethnicity - October Headcount Enrollment--Public" (taken from P105 Reporting Form); Oct. 2009enrollment data updated June 15, 2010; downloadable OSPI data files - http://www.k12.wa.us/dataadmin/ </t>
  </si>
  <si>
    <t>Differences in data entry practices among the juvenile courts may contribute to variations in the data.  Not all juvenile courts utilize all categories.</t>
  </si>
  <si>
    <t>Informal Action includes: Form letter response, Other remedies available, and Counseled, closed at intake.</t>
  </si>
  <si>
    <t>https://data.wa.gov/d/4veh-34wb</t>
  </si>
  <si>
    <t>4veh-34wb</t>
  </si>
  <si>
    <t>2012 Youth Population in Washington by Age Group</t>
  </si>
  <si>
    <t>11/12/2015 02:20:00 AM +0000</t>
  </si>
  <si>
    <t>11/12/2015 02:21:00 AM +0000</t>
  </si>
  <si>
    <t>juvenile justice,annual report,wa-pcjj,youth,ojj</t>
  </si>
  <si>
    <t>https://data.wa.gov/resource/4veh-34wb.json</t>
  </si>
  <si>
    <t xml:space="preserve">Corresponds to Table 1 from Washington State Partnership Council on Juvenile Justice (WA-PCJJ), 2014 edition. </t>
  </si>
  <si>
    <t>wxek-dsag</t>
  </si>
  <si>
    <t>High School Dropout Statistics by County 2012-2013 School Year 5-Year Cohort Dropout Rates</t>
  </si>
  <si>
    <t>12/01/2015 04:46:00 AM +0000</t>
  </si>
  <si>
    <t>juvenile justice,annual report,wa-pcjj report,office of juvenile justice,dshs,dropout,youth</t>
  </si>
  <si>
    <t xml:space="preserve">Corresponds to Table 22 from Washington State Partnership Council on Juvenile Justice (WA-PCJJ), 2014 edition. </t>
  </si>
  <si>
    <t xml:space="preserve">Available at http://www.k12.wa.us/DataAdmin/default.aspx </t>
  </si>
  <si>
    <t>* Students identified as entering 9th grade for the first time in 2008-09 and who are reported as dropouts within the 5-year timeframe.  A student who leaves during the year but returns during the reporting period is not considered a dropout. From Appendix E, County Level (2013 Adjusted Cohort 5-Year), "Graduation and Dropout Statistics Annual Report," 2012-13,</t>
  </si>
  <si>
    <t>ugmw-3xnw</t>
  </si>
  <si>
    <t>2010 Census of Total Age 0-17 Youth Population Residing on American Indian Reservation and Off-Reservation Trust Lands in Washington State</t>
  </si>
  <si>
    <t>11/29/2015 03:09:00 AM +0000</t>
  </si>
  <si>
    <t>juvenile justice,annual report,wa-pcjj report,office of juvenile justice,dshs,population,american indian,reservation,trust lands,washington,youth</t>
  </si>
  <si>
    <t>Race, and Hispanic or Latino Origin, 1 Year Age Groups, Office of Financial Management, Forecasting Division.</t>
  </si>
  <si>
    <t>Source:  Data derived from Census 2010 Summary File 1 for Washington, Tribal Area Summary, Population by Age, Sex</t>
  </si>
  <si>
    <t>c6fd-kz2a</t>
  </si>
  <si>
    <t>Crisis Residential Center (CRC), Responsible Living Skills Program (RLSP) and Hope Center Beds by County (2014)</t>
  </si>
  <si>
    <t>12/14/2015 03:04:00 PM +0000</t>
  </si>
  <si>
    <t>juvenile justice,annual report,wa-pcjj report,office of juvenile justice,dshs,hope center,living skills,youth</t>
  </si>
  <si>
    <t xml:space="preserve">Corresponds to Table 34 from Washington State Partnership Council on Juvenile Justice (WA-PCJJ), 2014 edition. </t>
  </si>
  <si>
    <t xml:space="preserve">Source of data:   Children's Administration, DSHS, updated May 2014.  </t>
  </si>
  <si>
    <t>https://data.wa.gov/d/6q6b-rvc7</t>
  </si>
  <si>
    <t>6q6b-rvc7</t>
  </si>
  <si>
    <t>Youth Population and Forecast by Age Range</t>
  </si>
  <si>
    <t>11/07/2015 09:05:00 PM +0000</t>
  </si>
  <si>
    <t>2010 - 2040</t>
  </si>
  <si>
    <t>https://data.wa.gov/resource/6q6b-rvc7.json</t>
  </si>
  <si>
    <t xml:space="preserve">Source for 2012 Population:  Puzzanchera, C., Sladky, A. and Kang, W. (2013).  "Easy Access to Juvenile Populations:  1990-2012."  Online.  Available:  http://www.ojjdp.gov/ojstabb/ezapop/ ; Population Forecast Source:  State of WA, Office of Financial Management, Forecasting Division, November 2012, "Forecast of the State Population: November 2012 Forecast."  Available online:  http://www.ofm.wa.gov/pop/stfc/stfc2012/stfc_2012.pdf </t>
  </si>
  <si>
    <t>Corresponds to Table 2 from Washington State Partnership Council on Juvenile Justice (WA-PCJJ), 2014 edition.</t>
  </si>
  <si>
    <t>https://data.wa.gov/d/7k57-mnik</t>
  </si>
  <si>
    <t>7k57-mnik</t>
  </si>
  <si>
    <t>Juvenile Charged and Sentenced in Adult Criminal Court* by Race/Ethnicity and Type of Transfer or Waiver from FY (2009-2013)</t>
  </si>
  <si>
    <t>12/27/2015 04:35:00 AM +0000</t>
  </si>
  <si>
    <t>12/27/2015 04:37:00 AM +0000</t>
  </si>
  <si>
    <t>juvenile justice,annual report,wa-pcjj report,office of juvenile justice,dshs,adult criminal court,race,ethnicity,transfer,waiver,youth</t>
  </si>
  <si>
    <t xml:space="preserve">* Data includes both youth transferred from juvenile court to adult superior court (Discretionary declines) and Exclusive Adult Jurisdiction (auto declines). </t>
  </si>
  <si>
    <t>These person-level data provide only youth who were filed/charged in adult criminal (Superior) court while under the age of 18 years, and who were convicted in adult court.</t>
  </si>
  <si>
    <t>https://data.wa.gov/resource/7k57-mnik.json</t>
  </si>
  <si>
    <t>** Note:  Youth designated with "unknown" ethnicity are included in this race category (e.g., both Asian non-hispanic and Asian "unknown ethnicity" are included); ethnicity is not a required field in the Judicial Information System (JIS).</t>
  </si>
  <si>
    <t xml:space="preserve">Data Source:  Forecasting Division, Office of Financial Management, WA State Statistical Analysis Center, August 2014. </t>
  </si>
  <si>
    <t xml:space="preserve">Corresponds to Table 77 from Washington State Partnership Council on Juvenile Justice (WA-PCJJ), 2014 edition. </t>
  </si>
  <si>
    <t>https://data.wa.gov/d/7vbx-4zb3</t>
  </si>
  <si>
    <t>7vbx-4zb3</t>
  </si>
  <si>
    <t>Juvenile Rehabilitation Parole Average Daily Population (2004-2013)</t>
  </si>
  <si>
    <t>12/29/2015 07:46:00 AM +0000</t>
  </si>
  <si>
    <t>juvenile justice,annual report,wa-pcjj report,office of juvenile justice,dshs,rehabilitation,youth,parole</t>
  </si>
  <si>
    <t>Data excludes residential JPS caseloads.  Includes regular parole, sex offender parole, enhanced parole, transition parole, intensive supervision, and intensive sex offender supervision.</t>
  </si>
  <si>
    <t>Sex offenders have a mandatory 2-year period</t>
  </si>
  <si>
    <t>https://data.wa.gov/resource/7vbx-4zb3.json</t>
  </si>
  <si>
    <t>In July 2006, JRA changed the data collection and reporting in the EMIS system to more accurately reflect the total ADP</t>
  </si>
  <si>
    <t>Division of Research and Data Analysis, DSHS, EMIS report updated 12/11/14</t>
  </si>
  <si>
    <t>https://data.wa.gov/d/8uf6-48me</t>
  </si>
  <si>
    <t>8uf6-48me</t>
  </si>
  <si>
    <t>Juvenile Rehabilitation Institutional Average Daily Population (2004-2013)</t>
  </si>
  <si>
    <t>12/29/2015 07:35:00 AM +0000</t>
  </si>
  <si>
    <t>12/29/2015 07:36:00 AM +0000</t>
  </si>
  <si>
    <t>juvenile justice,annual report,wa-pcjj report,office of juvenile justice,dshs,rehabilitation,youth</t>
  </si>
  <si>
    <t>Data from July 2011 forward reflects that Maple Lane School was officially closed on 7/1/2011.</t>
  </si>
  <si>
    <t xml:space="preserve">Children's Center, Mission Creek Youth Camp (closed July 2002), Naselle Youth Camp, </t>
  </si>
  <si>
    <t xml:space="preserve">Corresponds to Table 88 from Washington State Partnership Council on Juvenile Justice (WA-PCJJ), 2014 edition. </t>
  </si>
  <si>
    <t>https://data.wa.gov/resource/8uf6-48me.json</t>
  </si>
  <si>
    <t>Data include juveniles in residence, on authorized or unauthorized leave, and temporary assignment for 14 days or less.</t>
  </si>
  <si>
    <t xml:space="preserve">These data include Maple Lane School, Green Hill School, Echo Glen </t>
  </si>
  <si>
    <t>https://data.wa.gov/d/bm93-7wna</t>
  </si>
  <si>
    <t>bm93-7wna</t>
  </si>
  <si>
    <t>Youth Population by County (2012)</t>
  </si>
  <si>
    <t>11/13/2015 08:55:00 PM +0000</t>
  </si>
  <si>
    <t xml:space="preserve">A more extensive related database can be found and queried here: http://wa-state-ofm.us/CrimeStatsOnline/index.cfm </t>
  </si>
  <si>
    <t>https://data.wa.gov/resource/bm93-7wna.json</t>
  </si>
  <si>
    <t xml:space="preserve">Source:  Puzzanchera, C., Sladky, A. and Kang, W. (2013).  "Easy Access to Juvenile Populations: 1990-2012."  Online.  Available:  http://www.ojjdp.gov/ojstabb/ezapop/.  Derived from data originally collected by the U.S. Census Bureau and subsequently modified by the National Center for Health Statistics.  [Released 6/23/2013; Retreived 7/1/2013].						</t>
  </si>
  <si>
    <t>Corresponds to Table 6 from Washington State Partnership Council on Juvenile Justice (WA-PCJJ), 2014 edition.</t>
  </si>
  <si>
    <t>https://data.wa.gov/d/c6fd-kz2a</t>
  </si>
  <si>
    <t>https://data.wa.gov/resource/c6fd-kz2a.json</t>
  </si>
  <si>
    <t>https://data.wa.gov/d/d9f5-fgsr</t>
  </si>
  <si>
    <t>12/04/2015 05:50:00 AM +0000</t>
  </si>
  <si>
    <t>https://data.wa.gov/resource/d9f5-fgsr.json</t>
  </si>
  <si>
    <t>https://data.wa.gov/d/dpeg-hp5b</t>
  </si>
  <si>
    <t>dpeg-hp5b</t>
  </si>
  <si>
    <t>Percentage of Juvenile Arrests by Race 2002 - 2012</t>
  </si>
  <si>
    <t>12/23/2015 05:03:00 AM +0000</t>
  </si>
  <si>
    <t>juvenile justice,annual report,wa-pcjj report,office of juvenile justice,dshs,race,arrests,youth</t>
  </si>
  <si>
    <t xml:space="preserve">Note:  2011 and 2012 juvenile arrest data should not be compared to previous years' data due to law enforcement agency conversion from Summary UCR to the National Incident-Based Reporting System (NIBRS) method of submission. </t>
  </si>
  <si>
    <t>https://data.wa.gov/resource/dpeg-hp5b.json</t>
  </si>
  <si>
    <t>According to the "Easy Access toJuvenile Populations" data set, Puzzanchera, C., Sladky, A. and Kang, W. (2012), approximately 87 percent of youth age 10-17 of Hispanic ethnicity in 2010 through 2012 were reported in the White race category.</t>
  </si>
  <si>
    <t>*Note:  While persons of Hispanic origin can be of any race, the majority of youth of Hispanic origin are reported in the White race category.</t>
  </si>
  <si>
    <t>https://data.wa.gov/d/dw5v-bykq</t>
  </si>
  <si>
    <t>dw5v-bykq</t>
  </si>
  <si>
    <t>K-12 Public School Enrollment by Race/Ethnicity October 2009-2013</t>
  </si>
  <si>
    <t>11/29/2015 03:57:00 AM +0000</t>
  </si>
  <si>
    <t>juvenile justice,annual report,wa-pcjj report,office of juvenile justice,dshs,race,ethnicity,public school,youth</t>
  </si>
  <si>
    <t>2011-12 October Enrollment data as of 12/20/11, from Enrollment Report State-Level Federal Ethnicity Race by Grade spreadsheet, OSPI.</t>
  </si>
  <si>
    <t>2012-13 October Enrollment data as of 12/10/2012 from Oct 1 State Enrollment Report State-Level by Grade spreadsheet, OSPI.</t>
  </si>
  <si>
    <t xml:space="preserve">* OSPI Note:   Not provided is not an acceptable category beginning in 2010-2011.  Students in this category cannot be included in federal compliance reports. </t>
  </si>
  <si>
    <t>https://data.wa.gov/resource/dw5v-bykq.json</t>
  </si>
  <si>
    <t>2013-14 October Enrollment data as of 12/16/2013 from Oct 1 State Enrollment Report State-Level by Grade Spreadsheet, OSPI.</t>
  </si>
  <si>
    <t>2010-11 October 1 Enrollment data updated report 8/29/11, from Enrollment Report State-Level Federal Ethnicity Race by Grade spreadsheet, OSPI.</t>
  </si>
  <si>
    <t>Source:  From Statewide Total Enrollments and Percentages by Grade, Gender and Ethnicity -- October 2009 Headcount Enrollment updated June 15 , 2010 (taken from P-105 Reporting Form) Reports, Office of Superintendent of Public Instruction, http://www.k12.wa.us/dataadmin/.</t>
  </si>
  <si>
    <t>https://data.wa.gov/d/e8vf-ithp</t>
  </si>
  <si>
    <t>e8vf-ithp</t>
  </si>
  <si>
    <t>Juvenile Rehabilitation Client Population (2004-2013)</t>
  </si>
  <si>
    <t>12/29/2015 07:51:00 AM +0000</t>
  </si>
  <si>
    <t>12/29/2015 07:53:00 AM +0000</t>
  </si>
  <si>
    <t>https://data.wa.gov/resource/e8vf-ithp.json</t>
  </si>
  <si>
    <t xml:space="preserve">Corresponds to Table 91 from Washington State Partnership Council on Juvenile Justice (WA-PCJJ), 2014 edition. </t>
  </si>
  <si>
    <t>Source: Division of Research and Data Analysis, DSHS, EMIS report updated 2/11/14</t>
  </si>
  <si>
    <t>https://data.wa.gov/d/eti2-u4a5</t>
  </si>
  <si>
    <t>eti2-u4a5</t>
  </si>
  <si>
    <t>Juvenile Rehabilitation All Residential Programs Average Daily Population (2004-2013)</t>
  </si>
  <si>
    <t>12/29/2015 07:30:00 AM +0000</t>
  </si>
  <si>
    <t>juvenile justice,annual report,wa-pcjj report,office of juvenile justice,dshs,rehabilitation,residential programs,youth</t>
  </si>
  <si>
    <t xml:space="preserve">Corresponds to Table 87 from Washington State Partnership Council on Juvenile Justice (WA-PCJJ), 2014 edition. </t>
  </si>
  <si>
    <t>https://data.wa.gov/resource/eti2-u4a5.json</t>
  </si>
  <si>
    <t>Residential Population: Juveniles in Residence (IR), and Juveniles on Authorized Leave (AL), and Temporary Assignment (TA) for 14 days or less.</t>
  </si>
  <si>
    <t>These data were provided by JJ&amp;RA, DSHS, Population Summary Report last updated 2/11/14.</t>
  </si>
  <si>
    <t>https://data.wa.gov/d/mg62-47yg</t>
  </si>
  <si>
    <t>mg62-47yg</t>
  </si>
  <si>
    <t>ARY, CHINS, Dependency &amp; Truancy -- Detention Admissions for Status Offenses by Race/Ethnicity for 2013</t>
  </si>
  <si>
    <t>12/28/2015 08:00:00 AM +0000</t>
  </si>
  <si>
    <t>juvenile justice,annual report,wa-pcjj report,office of juvenile justice,dshs,ary,chins,dependency,truancy,detention admissions,race,ethnicity,youth</t>
  </si>
  <si>
    <t xml:space="preserve">Corresponds to Table 85-B from Washington State Partnership Council on Juvenile Justice (WA-PCJJ), 2014 edition. </t>
  </si>
  <si>
    <t>https://data.wa.gov/resource/mg62-47yg.json</t>
  </si>
  <si>
    <t>The Administrative Office of the Courts makes no representation as to the accuracy and completeness of the data except for court business purposes.</t>
  </si>
  <si>
    <t xml:space="preserve">Data source:  Administrative Office of the Courts, August 2013.  The ARY orders on contempt and contempt hearings totals are +2 and -2, respectively, compared to the totals reported on the previous tables as the data in this table reports person detail level, and the previous tables report case level data. </t>
  </si>
  <si>
    <t>https://data.wa.gov/d/qsd2-yxis</t>
  </si>
  <si>
    <t>qsd2-yxis</t>
  </si>
  <si>
    <t>Admissions to Juvenile Detention Related to a Status Offense</t>
  </si>
  <si>
    <t>12/27/2015 06:10:00 AM +0000</t>
  </si>
  <si>
    <t>juvenile justice,annual report,wa-pcjj report,office of juvenile justice,dshs,detention,status offense,youth</t>
  </si>
  <si>
    <t>An admission to a juvenile detention facility with a duration of more than four hours.</t>
  </si>
  <si>
    <t xml:space="preserve">Sources:  Office of the Administrator for the Courts and county detention data sources for Grays Harbor, King, Mason, and Medical Lake.* does not include firearms  </t>
  </si>
  <si>
    <t>https://data.wa.gov/resource/qsd2-yxis.json</t>
  </si>
  <si>
    <t>Snohomish County data include youth referred to alternative program (PATH)</t>
  </si>
  <si>
    <t xml:space="preserve">Corresponds to Table 84 from Washington State Partnership Council on Juvenile Justice (WA-PCJJ), 2014 edition. </t>
  </si>
  <si>
    <t>These data were obtained from the Office of the Administrator for the Courts, February 2013.</t>
  </si>
  <si>
    <t>https://data.wa.gov/d/rvac-ifpa</t>
  </si>
  <si>
    <t>rvac-ifpa</t>
  </si>
  <si>
    <t>Youth Suicide Deaths in Washington State by County of Residence, Age 0-17 Years from 2003-2012</t>
  </si>
  <si>
    <t>The number of suicides by youth in Washington _x000D_
varies from year to year. _x000D_
In 1994, the Washington State Legislature directed the Department of Health to develop a youth suicide prevention plan.  The Department has developed a three-tiered prevention _x000D_
approach: a public education program, “Gatekeeper” training (provides training to adult front-line caregivers to recognize risk factors, screen youth, communicate and make referrals) _x000D_
and crisis service enhancements.  Washington’s Suicide Prevention Plan is considered a national model of state sponsored suicide prevention programs._x000D_
Additionally, the state Office of Superintendent of Public Instruction currently has a contract with the Youth Suicide Prevention Program (YSPP) to provide trainings and curriculum for educators to prevent suicide attempts and deaths in schools statewide. Attempted suicide is a risk factor for future  completed suicide, and a potential indicator of other health problems. Many adolescents who have committed suicide or attempted suicide have been in contact with the juvenile justice _x000D_
system (or law enforcement).   Incarcerated youth are at an extreme risk for suicide (OJJDP, “Conditions of Confinement” report)</t>
  </si>
  <si>
    <t>12/04/2015 09:17:00 PM +0000</t>
  </si>
  <si>
    <t>12/04/2015 09:19:00 PM +0000</t>
  </si>
  <si>
    <t>2003 - 2012</t>
  </si>
  <si>
    <t>https://data.wa.gov/resource/rvac-ifpa.json</t>
  </si>
  <si>
    <t xml:space="preserve">Corresponds to Table 31 from Washington State Partnership Council on Juvenile Justice (WA-PCJJ), 2014 edition. </t>
  </si>
  <si>
    <t>Source:  Data provided by the Washington State Department of Health, Center for Health Statistics; last updated 1/2013, "Residence Suicide Deaths by Gender in Washington: 2011, Age 0-17.</t>
  </si>
  <si>
    <t>j5r5-zefd</t>
  </si>
  <si>
    <t>2012 Age 0-17 Youth Population by Race/Ethnicity by County</t>
  </si>
  <si>
    <t>11/17/2015 04:24:00 AM +0000</t>
  </si>
  <si>
    <t>https://data.wa.gov/d/snj2-p7np</t>
  </si>
  <si>
    <t>snj2-p7np</t>
  </si>
  <si>
    <t>Referrals to Child Protective Services (2004-2013)</t>
  </si>
  <si>
    <t>12/14/2015 02:55:00 PM +0000</t>
  </si>
  <si>
    <t>juvenile justice,annual report,wa-pcjj report,office of juvenile justice,dshs,child protective services,youth</t>
  </si>
  <si>
    <t>* The data represent counts of field workers receipts of reportings and referrals about incidences (includes multiple counts of incidents and/or individuals).  The data provided is the "Actual" number of referrals received.</t>
  </si>
  <si>
    <t>https://data.wa.gov/resource/snj2-p7np.json</t>
  </si>
  <si>
    <t>Source:  Case Management Information System (CAMIS) REFPRPT - Intake Referral Statistics Report, Total Intake Referrals by Program;  2013 data using CA EMIS report - retrieved 10/25/13.</t>
  </si>
  <si>
    <t xml:space="preserve">Data obtained from Research and Data Analysis, Dept. of Social &amp; Health Services, 1DDR-Exec. Mgmt. Information System (EMIS) Reports; </t>
  </si>
  <si>
    <t>r5aq-kmki</t>
  </si>
  <si>
    <t>2010 Census of American Indian (Non-Hispanic) Youth Population Residing on American Indian Reservation and Off-Reservation Trust Lands in Washington State</t>
  </si>
  <si>
    <t>11/29/2015 03:31:00 AM +0000</t>
  </si>
  <si>
    <t>https://data.wa.gov/d/ugmw-3xnw</t>
  </si>
  <si>
    <t>11/29/2015 03:08:00 AM +0000</t>
  </si>
  <si>
    <t>https://data.wa.gov/resource/ugmw-3xnw.json</t>
  </si>
  <si>
    <t>https://data.wa.gov/d/uw42-vx79</t>
  </si>
  <si>
    <t>uw42-vx79</t>
  </si>
  <si>
    <t>Admission to Juvenile Detention Facilities: *Top 5 Detention Reasons by Gender (2008-2013)</t>
  </si>
  <si>
    <t>12/29/2015 07:24:00 AM +0000</t>
  </si>
  <si>
    <t>12/29/2015 07:27:00 AM +0000</t>
  </si>
  <si>
    <t>juvenile justice,annual report,wa-pcjj report,office of juvenile justice,dshs,detention facilities,youth</t>
  </si>
  <si>
    <t>** Washington State's Superior Court Juvenile Departments converted from the Juvenile Court Information System (JUVIS) to the Juvenile &amp; Correctionsl System (JCS) between May 2005 and June 2006.</t>
  </si>
  <si>
    <t>Detention data from JUVIS was converted to conform to the JCS business rules, but fundamental differences exist between the two systems.  The method for entering Detention Reasons and the overall counts of Detention Reasons varies between systems.</t>
  </si>
  <si>
    <t xml:space="preserve">The Administrative Office of the Courts, the Washington Courts, and the Washington State County Clerks:  1) Do not warrant that the data or information is accurate or complete;  2) Make no representations regarding the identity of any persons whose names appear in data or information; and 3) Do not assume any liability whatsoever resulting  from the release or use  of the data or information.  The user should verify the information by personally consulting the "official" record reposing at the court of record. </t>
  </si>
  <si>
    <t>https://data.wa.gov/resource/uw42-vx79.json</t>
  </si>
  <si>
    <t xml:space="preserve">*** The juvenile departments statewide have different data entry practices when it comes to how they track "Becca Bill" law cases (At-Risk Youth or Truancy Cases).  If a youth is held in Detention on a Truancy Petition - Juvenile, Punitive Contept-Truancy and Punitive (Criminal) Contempt - Truancy.  The At-Risk Youth Detention Reason is a total count of the following reasons: At-Risk Youth, At Risk Youth Petition, Contempt - At-Risk Youth, Punitive Contempt - At-Risk Youth and Punitive (Criminal) Contempt - At-Risk Youth.   Source:  Administrative Office of the Courts, updated data August 2013.  </t>
  </si>
  <si>
    <t>* Does not include King, Mason, and Martin Hall juvenile detention facilities, or admissions to out-of-state juvenile facilities (in Oregon and Idaho).</t>
  </si>
  <si>
    <t xml:space="preserve">Note:  There may be more than one reason/offense related to a detention admission/episode; the above data includes all reasons related to each detention episode.   For example, a single detention episode could have a Probation Violation, Theft-3 and Malicious Mischief charge -- all of these reasons were included, and sorted in providing the top offense/reasons for detention listed above. </t>
  </si>
  <si>
    <t>https://data.wa.gov/d/w3vm-igsk</t>
  </si>
  <si>
    <t>w3vm-igsk</t>
  </si>
  <si>
    <t>Admissions to Juvenile Detention Related to a Status Offense By Status Offender Contempt Charge</t>
  </si>
  <si>
    <t>12/28/2015 07:54:00 AM +0000</t>
  </si>
  <si>
    <t xml:space="preserve">Sources:  Office of the Administrator for the Courts and county detention data sources for Grays Harbor, King, Mason, and Medical Lake.  </t>
  </si>
  <si>
    <t>https://data.wa.gov/resource/w3vm-igsk.json</t>
  </si>
  <si>
    <t xml:space="preserve">Does not include Child in Need of Services (CHINS) or firearms		</t>
  </si>
  <si>
    <t>Snohomish County data include youth referred to alternative program (PATH).</t>
  </si>
  <si>
    <t xml:space="preserve">Corresponds to Table 85 from Washington State Partnership Council on Juvenile Justice (WA-PCJJ), 2014 edition. </t>
  </si>
  <si>
    <t>https://data.wa.gov/d/w6iz-gh8j</t>
  </si>
  <si>
    <t>w6iz-gh8j</t>
  </si>
  <si>
    <t>Detention Population by Gender January 1st Through December 31st, 2004-2013</t>
  </si>
  <si>
    <t>12/27/2015 05:59:00 AM +0000</t>
  </si>
  <si>
    <t>juvenile justice,annual report,wa-pcjj report,office of juvenile justice,dshs,gender,youth</t>
  </si>
  <si>
    <t>* These data do not include unknown/not reported categories (+6).</t>
  </si>
  <si>
    <t>**  King County data has been revised to reflect 2002 data that had not been reported in the prior year.</t>
  </si>
  <si>
    <t>https://data.wa.gov/resource/w6iz-gh8j.json</t>
  </si>
  <si>
    <t>*2006 and 2007data obtained from new AOC JCS System.  Prior data obtained from Juvis System</t>
  </si>
  <si>
    <t xml:space="preserve">Corresponds to Table 83 from Washington State Partnership Council on Juvenile Justice (WA-PCJJ), 2014 edition. </t>
  </si>
  <si>
    <t>https://data.wa.gov/d/wbvx-tpep</t>
  </si>
  <si>
    <t>wbvx-tpep</t>
  </si>
  <si>
    <t>Ethnic Distribution of Detention Population 2004-2013</t>
  </si>
  <si>
    <t>12/27/2015 05:45:00 AM +0000</t>
  </si>
  <si>
    <t>juvenile justice,annual report,wa-pcjj report,office of juvenile justice,dshs,ethnic,detention,youth</t>
  </si>
  <si>
    <t>https://data.wa.gov/resource/wbvx-tpep.json</t>
  </si>
  <si>
    <t xml:space="preserve">Corresponds to Table 82 from Washington State Partnership Council on Juvenile Justice (WA-PCJJ), 2014 edition. </t>
  </si>
  <si>
    <t>https://data.wa.gov/d/wxek-dsag</t>
  </si>
  <si>
    <t>https://data.wa.gov/resource/wxek-dsag.json</t>
  </si>
  <si>
    <t>https://data.wa.gov/d/xmxa-2sr6</t>
  </si>
  <si>
    <t>xmxa-2sr6</t>
  </si>
  <si>
    <t>Foster Care Placements - Children Served (For Fiscal Years 2006-2013)</t>
  </si>
  <si>
    <t>12/14/2015 02:59:00 PM +0000</t>
  </si>
  <si>
    <t>juvenile justice,annual report,wa-pcjj report,office of juvenile justice,dshs,foster care,youth</t>
  </si>
  <si>
    <t>https://data.wa.gov/resource/xmxa-2sr6.json</t>
  </si>
  <si>
    <t>3f4d-qr7b</t>
  </si>
  <si>
    <t>ArtsWA FY 2018 Programs, Grants, and Activity Locations</t>
  </si>
  <si>
    <t>This interactive map presents an overview of ArtsWA's statewide reach and impact in Fiscal Year 2018. It presents information about the location of program activities, grantees and their activities across the state.</t>
  </si>
  <si>
    <t>01/16/2019 01:17:00 AM +0000</t>
  </si>
  <si>
    <t>cqra-s74n</t>
  </si>
  <si>
    <t>WDFW juvenile wild salmonid abundance</t>
  </si>
  <si>
    <t>06/15/2019 08:15:00 AM +0000</t>
  </si>
  <si>
    <t>wdfw,salmon,sos</t>
  </si>
  <si>
    <t>uyg8-hybx</t>
  </si>
  <si>
    <t>Form 477 wireline service data from FCC. Providers file lists of census blocks in which they can or do offer service to at least one location, with additional information about the service.</t>
  </si>
  <si>
    <t>01/18/2018 12:03:00 AM +0000</t>
  </si>
  <si>
    <t>broadband</t>
  </si>
  <si>
    <t>Data Definitions: https://www.fcc.gov/general/explanation-broadband-deployment-data</t>
  </si>
  <si>
    <t>A provider that reports deployment of a particular technology and bandwidth in a census block may not necessarily offer that service everywhere in the block.  Accordingly, a list of providers deployed in a census block does not necessarily reflect the number of choices available to any particular household or business location in that block, and the number of such providers in the census block does not purport to measure competition.</t>
  </si>
  <si>
    <t>https://www.fcc.gov/general/broadband-deployment-data-fcc-form-477</t>
  </si>
  <si>
    <t>https://data.wa.gov/d/25xk-8tku</t>
  </si>
  <si>
    <t>25xk-8tku</t>
  </si>
  <si>
    <t>Lower Columbia Complete</t>
  </si>
  <si>
    <t>01/02/2015 08:39:00 PM +0000</t>
  </si>
  <si>
    <t>02/13/2015 08:56:00 PM +0000</t>
  </si>
  <si>
    <t>https://data.wa.gov/resource/25xk-8tku.json</t>
  </si>
  <si>
    <t>w4dt-5axg</t>
  </si>
  <si>
    <t>10/26/2012 04:21:00 PM +0000</t>
  </si>
  <si>
    <t>tvcw-86a9</t>
  </si>
  <si>
    <t>The DEL Licensed Child Care Provider data set is comprised of license and facility information for active child care provider licenses at the point in time the data is extracted.  Below is a description of the data elements for the data set.</t>
  </si>
  <si>
    <t>06/05/2019 11:00:00 PM +0000</t>
  </si>
  <si>
    <t>del,early learning,licensed child care provider,licensed child care,child care</t>
  </si>
  <si>
    <t>https://data.wa.gov/d/29zh-34j2</t>
  </si>
  <si>
    <t>29zh-34j2</t>
  </si>
  <si>
    <t>2012 Greenhouse Gas Report-data</t>
  </si>
  <si>
    <t>The map contains greenhouse gas (GHG) data reported to Ecology as of April 24, 2017. The reported emissions are preliminary and have not been fully verified by Ecology. This information is subject to change. 
Except where noted, emissions are reported in metric tons of carbon dioxide equivalent (CO2e). CO2e is a useful measure for comparing the emissions from various greenhouse gases based upon their global warming potentials.
Organizations that have emissions spread throughout the state instead of at a single location, such as petroleum product producers/importers and natural gas distributors, are not included in this map. See the complete report to view emissions for all Washington organizations that emit at least 10,000 metric tons of carbon dioxide equivalent. 
For more information see the complete 2012-2015 Washington Mandatory Greenhouse Gas Report.
http://www.ecy.wa.gov/programs/air/permit_register/ghg/ghg.html</t>
  </si>
  <si>
    <t>05/09/2017 05:09:00 PM +0000</t>
  </si>
  <si>
    <t>ghg,greenhouse gas,emissions</t>
  </si>
  <si>
    <t>https://data.wa.gov/resource/29zh-34j2.json</t>
  </si>
  <si>
    <t>5him-9gq6</t>
  </si>
  <si>
    <t>https://data.wa.gov/d/2c92-h7a9</t>
  </si>
  <si>
    <t>2c92-h7a9</t>
  </si>
  <si>
    <t>Recovery Plan Progress Indicator 01162013</t>
  </si>
  <si>
    <t>12/26/2012 07:10:00 AM +0000</t>
  </si>
  <si>
    <t>01/16/2013 03:37:00 AM +0000</t>
  </si>
  <si>
    <t>https://data.wa.gov/resource/2c92-h7a9.json</t>
  </si>
  <si>
    <t>https://data.wa.gov/d/2e6z-nsu4</t>
  </si>
  <si>
    <t>2e6z-nsu4</t>
  </si>
  <si>
    <t>Statewide Harvest-2</t>
  </si>
  <si>
    <t>12/05/2012 06:27:00 AM +0000</t>
  </si>
  <si>
    <t>https://data.wa.gov/resource/2e6z-nsu4.json</t>
  </si>
  <si>
    <t>https://data.wa.gov/d/2fim-cf8g</t>
  </si>
  <si>
    <t>2fim-cf8g</t>
  </si>
  <si>
    <t>Recycling- Diversion- Disposal- Generation 2013-3</t>
  </si>
  <si>
    <t>05/21/2015 09:59:00 PM +0000</t>
  </si>
  <si>
    <t>https://data.wa.gov/resource/2fim-cf8g.json</t>
  </si>
  <si>
    <t>kbv8-aawq</t>
  </si>
  <si>
    <t>12/02/2012 10:03:00 PM +0000</t>
  </si>
  <si>
    <t>xupn-4ych</t>
  </si>
  <si>
    <t>The dataset contains hospital inpatient discharge rates, charges, covered payments, charge-to-payment ratios for the 100 most common DRGs among hospitals in the Medicare Prospective Payment System.</t>
  </si>
  <si>
    <t>06/20/2013 09:11:00 PM +0000</t>
  </si>
  <si>
    <t>discharge rate,drg,hospital charges,covered payment,charge-to-payment ratio</t>
  </si>
  <si>
    <t>https://data.wa.gov/d/2gu4-i8ka</t>
  </si>
  <si>
    <t>2gu4-i8ka</t>
  </si>
  <si>
    <t>Demo - Imaged Documents and Reports</t>
  </si>
  <si>
    <t>This is test data and may be incomplete or in error. Use https://data.wa.gov/Politics/Imaged-Documents-and-Reports/j78t-andi for the correct dataset.</t>
  </si>
  <si>
    <t>04/25/2019 04:57:00 PM +0000</t>
  </si>
  <si>
    <t>05/15/2019 09:38:00 PM +0000</t>
  </si>
  <si>
    <t>https://data.wa.gov/resource/2gu4-i8ka.json</t>
  </si>
  <si>
    <t>https://data.wa.gov/d/2h3r-j8tu</t>
  </si>
  <si>
    <t>2h3r-j8tu</t>
  </si>
  <si>
    <t>Public Data Directory</t>
  </si>
  <si>
    <t>A directory of open data and transparent records programs in communities around the Northwest.</t>
  </si>
  <si>
    <t>11/19/2016 07:16:00 PM +0000</t>
  </si>
  <si>
    <t>03/07/2017 07:46:00 PM +0000</t>
  </si>
  <si>
    <t>local government,transparency,public records</t>
  </si>
  <si>
    <t>https://data.wa.gov/resource/2h3r-j8tu.json</t>
  </si>
  <si>
    <t>https://data.wa.gov/d/2jv6-72db</t>
  </si>
  <si>
    <t>2jv6-72db</t>
  </si>
  <si>
    <t>Exchange Network  FRS General Data and Coordinates</t>
  </si>
  <si>
    <t>This is strictly test data and will not be refreshed regularly.  WARNING This dataset will appear and disappear without warning.</t>
  </si>
  <si>
    <t>04/29/2014 11:28:00 PM +0000</t>
  </si>
  <si>
    <t>04/29/2014 11:58:00 PM +0000</t>
  </si>
  <si>
    <t>https://data.wa.gov/resource/2jv6-72db.json</t>
  </si>
  <si>
    <t>This is test data and the value is only in test - It is not to be viewed as a creditable dataset.</t>
  </si>
  <si>
    <t>braw-q475</t>
  </si>
  <si>
    <t>03/17/2015 04:00:00 PM +0000</t>
  </si>
  <si>
    <t>03/17/2015 03:58:00 PM +0000</t>
  </si>
  <si>
    <t>t9je-9qwa</t>
  </si>
  <si>
    <t>Intent filed by an employer/contractor for work on a public works project.</t>
  </si>
  <si>
    <t>06/17/2019 02:03:00 PM +0000</t>
  </si>
  <si>
    <t>contractor,project,company or agency</t>
  </si>
  <si>
    <t>https://data.wa.gov/d/2ru3-kta9</t>
  </si>
  <si>
    <t>2ru3-kta9</t>
  </si>
  <si>
    <t>Demo - Candidate and Committee Registrations</t>
  </si>
  <si>
    <t>This is test data and may be incomplete or in error. Use https://data.wa.gov/Politics/Campaign-Finance-Summary/3h9x-7bvm for the correct dataset.</t>
  </si>
  <si>
    <t>04/25/2019 05:12:00 PM +0000</t>
  </si>
  <si>
    <t>05/15/2019 09:55:00 PM +0000</t>
  </si>
  <si>
    <t>https://data.wa.gov/resource/2ru3-kta9.json</t>
  </si>
  <si>
    <t>wnng-dhxk</t>
  </si>
  <si>
    <t>01/03/2013 07:42:00 PM +0000</t>
  </si>
  <si>
    <t>dwbh-u4rr</t>
  </si>
  <si>
    <t>The DEL Head Start Sites data set is comprised of Head Start site information for active sites at the point in time the data is extracted.  Below is a description of the data elements for the data set.</t>
  </si>
  <si>
    <t>06/05/2019 11:03:00 PM +0000</t>
  </si>
  <si>
    <t>del,head start,head start sites,early learning</t>
  </si>
  <si>
    <t>gd2u-b9zp</t>
  </si>
  <si>
    <t>12/25/2012 11:47:00 PM +0000</t>
  </si>
  <si>
    <t>n5d5-8e7h</t>
  </si>
  <si>
    <t>12/19/2012 11:13:00 PM +0000</t>
  </si>
  <si>
    <t>55hd-c2d5</t>
  </si>
  <si>
    <t>The map contains greenhouse gas (GHG) data reported to Ecology as of March 1, 2018. The reported emissions are preliminary and have not been fully verified by Ecology. This information is subject to change.</t>
  </si>
  <si>
    <t>03/14/2018 08:50:00 PM +0000</t>
  </si>
  <si>
    <t>https://ecology.wa.gov</t>
  </si>
  <si>
    <t>b6j7-zus9</t>
  </si>
  <si>
    <t>01/02/2013 08:00:00 PM +0000</t>
  </si>
  <si>
    <t>b4xk-sd6y</t>
  </si>
  <si>
    <t>09/24/2012 12:06:00 PM +0000</t>
  </si>
  <si>
    <t>9taj-mc45</t>
  </si>
  <si>
    <t>06/02/2016 11:02:00 PM +0000</t>
  </si>
  <si>
    <t>mcp7-tcwf</t>
  </si>
  <si>
    <t>01/04/2019 08:12:00 PM +0000</t>
  </si>
  <si>
    <t>Washington Department of Fish and WIldlife</t>
  </si>
  <si>
    <t>July 1, 2016 through June 30, 2018</t>
  </si>
  <si>
    <t>jbx5-fdna</t>
  </si>
  <si>
    <t>qb7y-xuum</t>
  </si>
  <si>
    <t>12/19/2012 11:15:00 PM +0000</t>
  </si>
  <si>
    <t>mkp5-effk</t>
  </si>
  <si>
    <t>12/04/2018 12:39:00 PM +0000</t>
  </si>
  <si>
    <t>xzqf-dbht</t>
  </si>
  <si>
    <t>11/15/2012 02:10:00 PM +0000</t>
  </si>
  <si>
    <t>https://data.wa.gov/d/3b7q-74f4</t>
  </si>
  <si>
    <t>3b7q-74f4</t>
  </si>
  <si>
    <t>State IT Expenditures - FY17</t>
  </si>
  <si>
    <t>The Office of the CIO (OCIO) oversees the state's expenditures on technology. This detailed data set provides insight into statewide IT spend.</t>
  </si>
  <si>
    <t>09/07/2017 07:13:00 PM +0000</t>
  </si>
  <si>
    <t>03/14/2018 08:54:00 PM +0000</t>
  </si>
  <si>
    <t>tbm,technology,expenditures</t>
  </si>
  <si>
    <t>https://data.wa.gov/resource/3b7q-74f4.json</t>
  </si>
  <si>
    <t>4ksg-2y3k</t>
  </si>
  <si>
    <t>12/25/2012 11:50:00 PM +0000</t>
  </si>
  <si>
    <t>https://data.wa.gov/d/3f3v-gugf</t>
  </si>
  <si>
    <t>3f3v-gugf</t>
  </si>
  <si>
    <t>Agency Contracts Fiscal Year 2018</t>
  </si>
  <si>
    <t>11/06/2018 05:00:00 PM +0000</t>
  </si>
  <si>
    <t>05/29/2019 04:28:00 PM +0000</t>
  </si>
  <si>
    <t>https://data.wa.gov/resource/3f3v-gugf.json</t>
  </si>
  <si>
    <t>https://data.wa.gov/d/3f4d-qr7b</t>
  </si>
  <si>
    <t>01/16/2019 12:58:00 AM +0000</t>
  </si>
  <si>
    <t>artswa,arts,grants,arts in education,creative districts,art in public places,conservation,arts organizations</t>
  </si>
  <si>
    <t>https://data.wa.gov/resource/3f4d-qr7b.json</t>
  </si>
  <si>
    <t>t7uz-a2px</t>
  </si>
  <si>
    <t>11/01/2012 11:08:00 AM +0000</t>
  </si>
  <si>
    <t>https://data.wa.gov/d/3gc9-j53f</t>
  </si>
  <si>
    <t>3gc9-j53f</t>
  </si>
  <si>
    <t>Watershed Health Master Sample Site Results 2015</t>
  </si>
  <si>
    <t>This is a list of results (sampled/not) for GRTS-design sites in 2015.</t>
  </si>
  <si>
    <t>12/24/2015 10:50:00 PM +0000</t>
  </si>
  <si>
    <t>mid columbia,grts,2015</t>
  </si>
  <si>
    <t>https://data.wa.gov/resource/3gc9-j53f.json</t>
  </si>
  <si>
    <t>https://data.wa.gov/d/3ig2-5cyr</t>
  </si>
  <si>
    <t>3ig2-5cyr</t>
  </si>
  <si>
    <t>2012 Age 10-17 Youth Population by Race/Ethnicity by County</t>
  </si>
  <si>
    <t>11/29/2015 02:25:00 AM +0000</t>
  </si>
  <si>
    <t>https://data.wa.gov/resource/3ig2-5cyr.json</t>
  </si>
  <si>
    <t>https://data.wa.gov/d/3j9d-77sr</t>
  </si>
  <si>
    <t>3j9d-77sr</t>
  </si>
  <si>
    <t>DNR Statewide Vendors for Financial Reporting</t>
  </si>
  <si>
    <t>AFRS vendors used by DNR for financial accounting/reporting purposes. 
DNR = WA Dept of Natural Resources 
AFRS = WA State Agency Financial Reporting System.</t>
  </si>
  <si>
    <t>04/08/2019 05:42:00 PM +0000</t>
  </si>
  <si>
    <t>06/17/2019 04:42:00 AM +0000</t>
  </si>
  <si>
    <t>09/08/2000 to date</t>
  </si>
  <si>
    <t>https://data.wa.gov/resource/3j9d-77sr.json</t>
  </si>
  <si>
    <t>AFRS</t>
  </si>
  <si>
    <t>https://data.wa.gov/d/3jpd-ym33</t>
  </si>
  <si>
    <t>3jpd-ym33</t>
  </si>
  <si>
    <t>Complaints Samples</t>
  </si>
  <si>
    <t>This is a set of sample complaints about a service.</t>
  </si>
  <si>
    <t>03/03/2016 09:53:00 PM +0000</t>
  </si>
  <si>
    <t>05/31/2016 10:23:00 PM +0000</t>
  </si>
  <si>
    <t>https://data.wa.gov/resource/3jpd-ym33.json</t>
  </si>
  <si>
    <t>pzcu-jpab</t>
  </si>
  <si>
    <t>06/14/2019 03:27:00 PM +0000</t>
  </si>
  <si>
    <t>https://cpaboard.wa.gov/</t>
  </si>
  <si>
    <t>etuj-gfsk</t>
  </si>
  <si>
    <t>09/26/2012 07:17:00 PM +0000</t>
  </si>
  <si>
    <t>https://data.wa.gov/d/3kwi-7zsj</t>
  </si>
  <si>
    <t>3kwi-7zsj</t>
  </si>
  <si>
    <t>WEBS Vendors by commodity code and MWBE/V/Small status</t>
  </si>
  <si>
    <t>Active WEBS vendors who have chosen to share their information for potential partnering opportunities. Includes contact information, city, state and MWBE, vet, small status</t>
  </si>
  <si>
    <t>05/20/2016 10:26:00 PM +0000</t>
  </si>
  <si>
    <t>02/06/2017 11:19:00 PM +0000</t>
  </si>
  <si>
    <t>webs,vendors,commodity,omwbe,small,vet status</t>
  </si>
  <si>
    <t>https://data.wa.gov/resource/3kwi-7zsj.json</t>
  </si>
  <si>
    <t>8rku-jvmg</t>
  </si>
  <si>
    <t>01/04/2013 10:08:00 PM +0000</t>
  </si>
  <si>
    <t>https://data.wa.gov/d/3mvq-959q</t>
  </si>
  <si>
    <t>3mvq-959q</t>
  </si>
  <si>
    <t>Snake Error Bars 2018 Example</t>
  </si>
  <si>
    <t>12/04/2018 01:43:00 PM +0000</t>
  </si>
  <si>
    <t>12/04/2018 01:44:00 PM +0000</t>
  </si>
  <si>
    <t>https://data.wa.gov/resource/3mvq-959q.json</t>
  </si>
  <si>
    <t>jjte-ue6r</t>
  </si>
  <si>
    <t>12/19/2014 12:35:00 AM +0000</t>
  </si>
  <si>
    <t>https://data.wa.gov/d/3uf4-3kn2</t>
  </si>
  <si>
    <t>3uf4-3kn2</t>
  </si>
  <si>
    <t>OCIO IT Project Oversight Leadership Details</t>
  </si>
  <si>
    <t>Project oversight leadership details. See OCIO IT Project Oversight Summary (https://data.wa.gov/resource/k495-fmg2) for main project information.</t>
  </si>
  <si>
    <t>07/30/2014 08:07:00 PM +0000</t>
  </si>
  <si>
    <t>01/04/2016 09:51:00 PM +0000</t>
  </si>
  <si>
    <t>https://data.wa.gov/resource/3uf4-3kn2.json</t>
  </si>
  <si>
    <t>https://data.wa.gov/d/3vxk-ghwr</t>
  </si>
  <si>
    <t>3vxk-ghwr</t>
  </si>
  <si>
    <t>Criminal Justice</t>
  </si>
  <si>
    <t>06/21/2013 04:35:00 PM +0000</t>
  </si>
  <si>
    <t>06/21/2013 04:36:00 PM +0000</t>
  </si>
  <si>
    <t>https://data.wa.gov/resource/3vxk-ghwr.json</t>
  </si>
  <si>
    <t>kbzr-6x76</t>
  </si>
  <si>
    <t>12/05/2012 07:45:00 AM +0000</t>
  </si>
  <si>
    <t>https://data.wa.gov/d/42gf-p8gi</t>
  </si>
  <si>
    <t>42gf-p8gi</t>
  </si>
  <si>
    <t>2013 Construction Loans</t>
  </si>
  <si>
    <t>04/24/2013 09:39:00 PM +0000</t>
  </si>
  <si>
    <t>02/25/2014 07:45:00 PM +0000</t>
  </si>
  <si>
    <t>https://data.wa.gov/resource/42gf-p8gi.json</t>
  </si>
  <si>
    <t>7b3t-6m6i</t>
  </si>
  <si>
    <t>2012 Distribution of Age 10-17 Youth Population by Race/Ethnicity by County</t>
  </si>
  <si>
    <t>6jqh-vbab</t>
  </si>
  <si>
    <t>11/17/2015 04:03:00 AM +0000</t>
  </si>
  <si>
    <t>https://data.wa.gov/d/49tz-azfr</t>
  </si>
  <si>
    <t>49tz-azfr</t>
  </si>
  <si>
    <t>Juvenile Unemployment for 16-19 Year Olds in 2000-2013</t>
  </si>
  <si>
    <t>12/01/2015 05:03:00 AM +0000</t>
  </si>
  <si>
    <t>https://data.wa.gov/resource/49tz-azfr.json</t>
  </si>
  <si>
    <t>p6mz-hz4g</t>
  </si>
  <si>
    <t>10/31/2012 10:46:00 PM +0000</t>
  </si>
  <si>
    <t>https://data.wa.gov/d/4cuw-kixp</t>
  </si>
  <si>
    <t>4cuw-kixp</t>
  </si>
  <si>
    <t>Statewide Stream Miles Opened</t>
  </si>
  <si>
    <t>12/05/2012 07:47:00 AM +0000</t>
  </si>
  <si>
    <t>12/05/2012 07:56:00 AM +0000</t>
  </si>
  <si>
    <t>https://data.wa.gov/resource/4cuw-kixp.json</t>
  </si>
  <si>
    <t>https://data.wa.gov/d/4fgd-hjys</t>
  </si>
  <si>
    <t>4fgd-hjys</t>
  </si>
  <si>
    <t>Issuance of Various Purpose General Obligation Bonds FY 2000-2016[1] ($ millions)</t>
  </si>
  <si>
    <t>08/23/2016 10:19:00 PM +0000</t>
  </si>
  <si>
    <t>https://data.wa.gov/resource/4fgd-hjys.json</t>
  </si>
  <si>
    <t>cdyh-gdu9</t>
  </si>
  <si>
    <t>uz8j-59zc</t>
  </si>
  <si>
    <t>12/07/2012 12:38:00 PM +0000</t>
  </si>
  <si>
    <t>d29f-ixy9</t>
  </si>
  <si>
    <t>09/24/2012 09:36:00 PM +0000</t>
  </si>
  <si>
    <t>https://data.wa.gov/d/4j29-snvr</t>
  </si>
  <si>
    <t>4j29-snvr</t>
  </si>
  <si>
    <t>Office of Privacy and Data Protection - Activities</t>
  </si>
  <si>
    <t>Activity tracking records for the Office of Privacy and Data Protection</t>
  </si>
  <si>
    <t>06/08/2018 10:10:00 PM +0000</t>
  </si>
  <si>
    <t>02/08/2019 07:58:00 PM +0000</t>
  </si>
  <si>
    <t>privacy,open data,broadband</t>
  </si>
  <si>
    <t>CY2018</t>
  </si>
  <si>
    <t>https://data.wa.gov/resource/4j29-snvr.json</t>
  </si>
  <si>
    <t>https://privacy.wa.gov/performance</t>
  </si>
  <si>
    <t>Office of Privacy and Data Protection</t>
  </si>
  <si>
    <t>See RCW 43.105.369</t>
  </si>
  <si>
    <t>monthly</t>
  </si>
  <si>
    <t>Staff data entry</t>
  </si>
  <si>
    <t>Low</t>
  </si>
  <si>
    <t>https://data.wa.gov/d/4ksg-2y3k</t>
  </si>
  <si>
    <t>Funding By Project Type -- All -- 12212012</t>
  </si>
  <si>
    <t>11/13/2012 06:59:00 PM +0000</t>
  </si>
  <si>
    <t>https://data.wa.gov/resource/4ksg-2y3k.json</t>
  </si>
  <si>
    <t>qgrr-phnh</t>
  </si>
  <si>
    <t>01/04/2013 10:52:00 PM +0000</t>
  </si>
  <si>
    <t>brpd-b6zd</t>
  </si>
  <si>
    <t>06/06/2019 11:30:00 AM +0000</t>
  </si>
  <si>
    <t>lcb,renewal</t>
  </si>
  <si>
    <t>7d6t-nr6f</t>
  </si>
  <si>
    <t>12/25/2012 11:49:00 PM +0000</t>
  </si>
  <si>
    <t>https://data.wa.gov/d/4nz4-rwap</t>
  </si>
  <si>
    <t>4nz4-rwap</t>
  </si>
  <si>
    <t>Distribution of Youth Population for Washington State Reservations and Trust Lands</t>
  </si>
  <si>
    <t>11/29/2015 03:24:00 AM +0000</t>
  </si>
  <si>
    <t>https://data.wa.gov/resource/4nz4-rwap.json</t>
  </si>
  <si>
    <t>nptq-amvm</t>
  </si>
  <si>
    <t>01/06/2015 04:17:00 PM +0000</t>
  </si>
  <si>
    <t>6du3-3h9e</t>
  </si>
  <si>
    <t>06/14/2019 03:28:00 PM +0000</t>
  </si>
  <si>
    <t>https://data.wa.gov/d/4rfn-62je</t>
  </si>
  <si>
    <t>4rfn-62je</t>
  </si>
  <si>
    <t>WA-APCD Quality and Cost Summary Report: County Cost</t>
  </si>
  <si>
    <t>WA-APCD - Washington All-Payer Claims Database
The WA-APCD is the state’s most complete source of health care eligibility, medical claims, pharmacy claims, and dental claims insurance data. It contains claims from more than 50 data suppliers, spanning commercial, Medicaid, and Medicare managed care. The WA-APCD has historical claims data for five years (2013-2017), with ongoing refreshes scheduled quarterly. Workers' compensation data from the Washington Department of Labor &amp; Industries will be added in fall 2018.
Download the attachment for the data dictionary and more information about WA-APCD and the data.</t>
  </si>
  <si>
    <t>09/13/2018 06:29:00 PM +0000</t>
  </si>
  <si>
    <t>09/13/2018 06:30:00 PM +0000</t>
  </si>
  <si>
    <t>https://data.wa.gov/resource/4rfn-62je.json</t>
  </si>
  <si>
    <t>em55-bnns</t>
  </si>
  <si>
    <t>01/09/2015 08:24:00 PM +0000</t>
  </si>
  <si>
    <t>https://data.wa.gov/d/4u4g-7q4m</t>
  </si>
  <si>
    <t>4u4g-7q4m</t>
  </si>
  <si>
    <t>Prevention Data</t>
  </si>
  <si>
    <t>02/20/2014 09:00:00 PM +0000</t>
  </si>
  <si>
    <t>02/20/2014 09:18:00 PM +0000</t>
  </si>
  <si>
    <t>https://data.wa.gov/resource/4u4g-7q4m.json</t>
  </si>
  <si>
    <t>7nhy-iywd</t>
  </si>
  <si>
    <t>g5qx-dang</t>
  </si>
  <si>
    <t>12/05/2016 07:05:00 PM +0000</t>
  </si>
  <si>
    <t>ft5h-ftmv</t>
  </si>
  <si>
    <t>12/05/2012 06:40:00 AM +0000</t>
  </si>
  <si>
    <t>https://data.wa.gov/d/4vsw-f5uv</t>
  </si>
  <si>
    <t>4vsw-f5uv</t>
  </si>
  <si>
    <t>Seasonof Use Data</t>
  </si>
  <si>
    <t>05/03/2018 04:53:00 PM +0000</t>
  </si>
  <si>
    <t>https://data.wa.gov/resource/4vsw-f5uv.json</t>
  </si>
  <si>
    <t>m3jx-45hn</t>
  </si>
  <si>
    <t>12/07/2012 12:42:00 PM +0000</t>
  </si>
  <si>
    <t>https://data.wa.gov/d/533j-4nbp</t>
  </si>
  <si>
    <t>533j-4nbp</t>
  </si>
  <si>
    <t>2017 Greenhouse Gas Report Facility Data</t>
  </si>
  <si>
    <t>The map contains greenhouse gas (GHG) data reported to Ecology as of December 15, 2018. The reported emissions are preliminary and have not been fully verified by Ecology. This information is subject to change.
Certain large facilities and transportation fuel suppliers are required to report their greenhouse gas (GHG) emissions to Ecology beginning with the 2012 emissions year. Owners or operators of the following are required to report: 
• Facilities that emit at least 10,000 metric tons of carbon dioxide equivalent (CO2e) of greenhouse gases per year in Washington. 
• Suppliers of liquid motor vehicle fuel, special fuel, or aircraft fuel that supply products equivalent to at least 10,000 metric tons of carbon dioxide per year in Washington. These sources are not included on this map because they do not have a specific location.
This dataset does not include all of Washington’s emissions. See the Washington State Greenhouse Gas Emissions Inventory (https://ecology.wa.gov/Research-Data/Scientific-reports/Statewide-greenhouse-gas-inventory) for statewide emissions totals.
Emissions are in units of metric tons of carbon dioxide equivalents using AR4 global warming potentials as specified in WAC 173-441.</t>
  </si>
  <si>
    <t>12/12/2018 10:02:00 PM +0000</t>
  </si>
  <si>
    <t>12/13/2018 05:36:00 PM +0000</t>
  </si>
  <si>
    <t>https://data.wa.gov/resource/533j-4nbp.json</t>
  </si>
  <si>
    <t>https://ecology.wa.gov/Air-Climate/Climate-change/Carbon-reduction-targets/Facility-greenhouse-gas-reports</t>
  </si>
  <si>
    <t>https://data.wa.gov/d/53s6-stmf</t>
  </si>
  <si>
    <t>53s6-stmf</t>
  </si>
  <si>
    <t>CAFI R1 And R2 Summary V2</t>
  </si>
  <si>
    <t>Connect America Fund sites for round 1 and 2 by CenturyLink</t>
  </si>
  <si>
    <t>12/09/2013 10:23:00 PM +0000</t>
  </si>
  <si>
    <t>01/27/2015 11:53:00 PM +0000</t>
  </si>
  <si>
    <t>broadband,connect america fund</t>
  </si>
  <si>
    <t>https://data.wa.gov/resource/53s6-stmf.json</t>
  </si>
  <si>
    <t>jtcv-ghrn</t>
  </si>
  <si>
    <t>04/29/2019 05:27:00 PM +0000</t>
  </si>
  <si>
    <t>https://data.wa.gov/d/55hd-c2d5</t>
  </si>
  <si>
    <t>2016 Greenhouse Gas Report- Data</t>
  </si>
  <si>
    <t>https://data.wa.gov/resource/55hd-c2d5.json</t>
  </si>
  <si>
    <t>aebg-3ycn</t>
  </si>
  <si>
    <t>11/17/2015 04:18:00 AM +0000</t>
  </si>
  <si>
    <t>https://data.wa.gov/d/5anj-6bnk</t>
  </si>
  <si>
    <t>5anj-6bnk</t>
  </si>
  <si>
    <t>Joseph Creek Summer Steelhead -- 1112015</t>
  </si>
  <si>
    <t>01/12/2015 04:48:00 AM +0000</t>
  </si>
  <si>
    <t>https://data.wa.gov/resource/5anj-6bnk.json</t>
  </si>
  <si>
    <t>f6st-whvb</t>
  </si>
  <si>
    <t>Summer Low Flow Trend Indicator results, statewide, updated through Oct 2017. _x000D_
_x000D_
This information is updated annually with an additional year of flow data. These results are provided to the Puget Sound Partnership for their Vital Signs (http://www.psp.wa.gov/vitalsigns/summer_stream_flows.php) and to the Governor's Salmon Recovery Office for the "State of Salmon in Watersheds" report (http://stateofsalmon.wa.gov/statewide/indicators/water-quantity). _x000D_
_x000D_
The attached document "WR Indicator Outcomes Memo - 10-24-10.pdf" describes the methodology for developing these indicators. _x000D_
_x000D_
The attached document "Low Flow Indicator Metadata.pdf" describes the contents of each column. _x000D_
_x000D_
Dept. of Ecology home page: http://www.ecy.wa.gov/ _x000D_
_x000D_
Disclaimer: _x000D_
Information provided by Ecology on this Web site is accurate to the best of Ecology's knowledge and is subject to change on a regular basis, without notice. Ecology cannot and does not warrant that the information on this Web site is absolutely current, although every effort is made to ensure that it is kept as current as possible. Ecology cannot and does not warrant the accuracy of these documents beyond the source documents, although every attempt is made to work from authoritative sources. Links to related sites are provided as a courtesy, but Ecology is not responsible for their availability, content or policies.</t>
  </si>
  <si>
    <t>07/17/2018 08:27:00 PM +0000</t>
  </si>
  <si>
    <t>The Washington legislature has established a comprehensive system of corrections for convicted law violators within the state of Washington to accomplish a primary objective of ensuring public safety. The system is designed and managed to provide the maximum feasible safety for the persons and property of the general public, the staff, and the inmates (RCW 72.09.010).</t>
  </si>
  <si>
    <t>t6qr-f2pq</t>
  </si>
  <si>
    <t>PWS SRC Information for Drought Planning Maps</t>
  </si>
  <si>
    <t>11/20/2015 09:31:00 PM +0000</t>
  </si>
  <si>
    <t>drought,well depth,source capacity</t>
  </si>
  <si>
    <t>x62c-cuxv</t>
  </si>
  <si>
    <t>qgtz-buis</t>
  </si>
  <si>
    <t>Broadband availability at Community Anchor Institutions, as collected by the Washington State Broadband Office for the State Broadband Initiative.</t>
  </si>
  <si>
    <t>01/27/2015 11:22:00 PM +0000</t>
  </si>
  <si>
    <t>broadband,community anchor</t>
  </si>
  <si>
    <t>To search the National Broadband Map for Community Anchor Institutions near you see http://www.broadbandmap.gov/community-anchor-institutions</t>
  </si>
  <si>
    <t xml:space="preserve">For national broadband data see http://broadbandmap.gov </t>
  </si>
  <si>
    <t>This data was last updated by the state broadband office in Fall 2014.</t>
  </si>
  <si>
    <t>http://broadband.wa.gov</t>
  </si>
  <si>
    <t>dz4g-nx7j</t>
  </si>
  <si>
    <t>10/31/2012 06:09:00 PM +0000</t>
  </si>
  <si>
    <t>yizh-eh8b</t>
  </si>
  <si>
    <t>06/15/2017 04:01:00 PM +0000</t>
  </si>
  <si>
    <t>data sharing agreements,privacy</t>
  </si>
  <si>
    <t>FY 2017-18</t>
  </si>
  <si>
    <t>n23p-bjc7</t>
  </si>
  <si>
    <t>Certain large facilities and transportation fuel suppliers are required to report their greenhouse gas (GHG) emissions to Ecology beginning with the 2012 emissions year. Owners or operators of the following are required to report: • Facilities that emit at least 10,000 metric tons of carbon dioxide equivalent (CO2e) of greenhouse gases per year in Washington. • Suppliers of liquid motor vehicle fuel, special fuel, or aircraft fuel that supply products equivalent to at least 10,000 metric tons of carbon dioxide per year in Washington. This dataset contains data reported to Ecology as of December 15, 2018. The reported emissions are preliminary and have not been fully verified by Ecology. This information is subject to change. Sources are grouped by sectors. Most sectors focus on each facility’s onsite emissions. The transportation fuel supplier sector describes emissions associated with the complete combustion or oxidation of fuels supplied by transportation fuel suppliers under the Washington Department of Licensing Fuel Tax Program. This dataset does not include all of Washington’s emissions. See the Washington State Greenhouse Gas Emissions Inventory (https://ecology.wa.gov/Research-Data/Scientific-reports/Statewide-greenhouse-gas-inventory) for statewide emissions totals.</t>
  </si>
  <si>
    <t>12/13/2018 08:36:00 PM +0000</t>
  </si>
  <si>
    <t>v9m9-s84m</t>
  </si>
  <si>
    <t>04/22/2019 11:24:00 PM +0000</t>
  </si>
  <si>
    <t>p599-dzzm</t>
  </si>
  <si>
    <t>Washington State's community anchor institutions for Broadband and digital inclusion</t>
  </si>
  <si>
    <t>05/08/2013 07:24:00 PM +0000</t>
  </si>
  <si>
    <t>broadband,community,inclusion,digital literacy</t>
  </si>
  <si>
    <t>http://wabroadbandmapping.org</t>
  </si>
  <si>
    <t>https://data.wa.gov/d/5fzm-fmfm</t>
  </si>
  <si>
    <t>5fzm-fmfm</t>
  </si>
  <si>
    <t>Distribution of Youth Population (Age 0-17) by Rave/Ethnicity Washington State and National Comparison for 2012</t>
  </si>
  <si>
    <t>11/29/2015 01:59:00 AM +0000</t>
  </si>
  <si>
    <t>https://data.wa.gov/resource/5fzm-fmfm.json</t>
  </si>
  <si>
    <t>nazy-rbnv</t>
  </si>
  <si>
    <t>01/28/2014 10:29:00 PM +0000</t>
  </si>
  <si>
    <t>https://data.wa.gov/d/5mqg-cdic</t>
  </si>
  <si>
    <t>5mqg-cdic</t>
  </si>
  <si>
    <t>Regional HGMP Standards</t>
  </si>
  <si>
    <t>11/08/2018 06:28:00 PM +0000</t>
  </si>
  <si>
    <t>11/08/2018 06:30:00 PM +0000</t>
  </si>
  <si>
    <t>https://data.wa.gov/resource/5mqg-cdic.json</t>
  </si>
  <si>
    <t>https://data.wa.gov/d/5my5-gbc9</t>
  </si>
  <si>
    <t>5my5-gbc9</t>
  </si>
  <si>
    <t>DEL Office Locations</t>
  </si>
  <si>
    <t>The DEL Office Locations data set is comprised of the DEL office locations at the point in time the data is extracted.  Below is a description of the data elements for the data set.</t>
  </si>
  <si>
    <t>05/15/2013 06:27:00 PM +0000</t>
  </si>
  <si>
    <t>06/05/2019 11:01:00 PM +0000</t>
  </si>
  <si>
    <t>del,early learning</t>
  </si>
  <si>
    <t>https://data.wa.gov/resource/5my5-gbc9.json</t>
  </si>
  <si>
    <t>yjpi-2jge</t>
  </si>
  <si>
    <t>09/02/2016 10:08:00 PM +0000</t>
  </si>
  <si>
    <t>9f5q-vk4q</t>
  </si>
  <si>
    <t>OCIO policy 187 requires agencies to adopt open data plans annually. This table identifies the plans received by OCIO.</t>
  </si>
  <si>
    <t>03/12/2019 08:56:00 PM +0000</t>
  </si>
  <si>
    <t>governance,compliance</t>
  </si>
  <si>
    <t>https://data.wa.gov/d/5rh9-2kbv</t>
  </si>
  <si>
    <t>5rh9-2kbv</t>
  </si>
  <si>
    <t>2016 Greenhouse Gas Report Facility Data</t>
  </si>
  <si>
    <t>03/15/2018 04:39:00 PM +0000</t>
  </si>
  <si>
    <t>https://data.wa.gov/resource/5rh9-2kbv.json</t>
  </si>
  <si>
    <t>https://data.wa.gov/d/5sqj-8rp7</t>
  </si>
  <si>
    <t>5sqj-8rp7</t>
  </si>
  <si>
    <t>Western Washington Hydrology Model (WWHM)</t>
  </si>
  <si>
    <t>This dataset includes versions of the WWHM as they are released, including installation files and descriptions of changes along with dates and version numbers.</t>
  </si>
  <si>
    <t>10/09/2015 06:52:00 PM +0000</t>
  </si>
  <si>
    <t>11/21/2018 07:56:00 PM +0000</t>
  </si>
  <si>
    <t>ecology,wwhm,western washington hydrology model,ms4,hydrology,model</t>
  </si>
  <si>
    <t>https://data.wa.gov/resource/5sqj-8rp7.json</t>
  </si>
  <si>
    <t>kp8e-e2fz</t>
  </si>
  <si>
    <t>ed66-842c</t>
  </si>
  <si>
    <t>PWS SRC's with a well depth of less than 50ft and source capacity of less than 20 gal/min.</t>
  </si>
  <si>
    <t>11/20/2015 10:02:00 PM +0000</t>
  </si>
  <si>
    <t>kvxf-jj4x</t>
  </si>
  <si>
    <t>10/21/2012 08:38:00 PM +0000</t>
  </si>
  <si>
    <t>https://data.wa.gov/d/5w9w-ahnj</t>
  </si>
  <si>
    <t>5w9w-ahnj</t>
  </si>
  <si>
    <t>Statewide Project Totals</t>
  </si>
  <si>
    <t>12/22/2014 07:18:00 PM +0000</t>
  </si>
  <si>
    <t>01/02/2015 11:58:00 PM +0000</t>
  </si>
  <si>
    <t>https://data.wa.gov/resource/5w9w-ahnj.json</t>
  </si>
  <si>
    <t>https://data.wa.gov/d/5xhw-w7q7</t>
  </si>
  <si>
    <t>5xhw-w7q7</t>
  </si>
  <si>
    <t>03/19/2018 09:31:00 PM +0000</t>
  </si>
  <si>
    <t>03/20/2018 12:48:00 AM +0000</t>
  </si>
  <si>
    <t>https://data.wa.gov/resource/5xhw-w7q7.json</t>
  </si>
  <si>
    <t>pqva-awv7</t>
  </si>
  <si>
    <t>Records requests received by Washington Technology Solutions (WaTech)</t>
  </si>
  <si>
    <t>10/16/2017 03:59:00 PM +0000</t>
  </si>
  <si>
    <t>pra,public records,foia</t>
  </si>
  <si>
    <t>2011-2016</t>
  </si>
  <si>
    <t>https://data.wa.gov/d/6698-gep7</t>
  </si>
  <si>
    <t>6698-gep7</t>
  </si>
  <si>
    <t>WHM UC Random Sample 2012: X DensioBank</t>
  </si>
  <si>
    <t>The Watershed Health Monitoring (WHM) program sampled randomly selected streams in the Upper Columbia Status and Trends Region during 2012. We used a Generalized Random Tesselation Stratified (GRTS) stream survey.</t>
  </si>
  <si>
    <t>05/19/2014 03:04:00 PM +0000</t>
  </si>
  <si>
    <t>canopy cover,upper columbia,grts</t>
  </si>
  <si>
    <t>https://data.wa.gov/resource/6698-gep7.json</t>
  </si>
  <si>
    <t>X DensioBank is the mean densiometer reading (%) from canopy cover measurements taken at the bankfull margin: see https://fortress.wa.gov/ecy/publications/SummaryPages/1303033.html</t>
  </si>
  <si>
    <t>https://data.wa.gov/d/66z5-f756</t>
  </si>
  <si>
    <t>66z5-f756</t>
  </si>
  <si>
    <t>WHM UC Random Sample 2012: ResPoolArea100</t>
  </si>
  <si>
    <t>The Watershed Health Monitroring (WHM) program sampled randomly selected streams in the Upper Columbia Status and Trends Region during 2012. We used Generalized Random Tesselation Stratefied (GRTS) stream survey.</t>
  </si>
  <si>
    <t>05/19/2014 06:23:00 PM +0000</t>
  </si>
  <si>
    <t>residual pools,upper columbia,grts</t>
  </si>
  <si>
    <t>https://data.wa.gov/resource/66z5-f756.json</t>
  </si>
  <si>
    <t>Residual Pool vertical profile area =, normalized to 100 meters of stream length see https://fortress.wa.gov/ecy/publications/SummaryPages/1303033.html</t>
  </si>
  <si>
    <t>https://data.wa.gov/d/66za-bpc8</t>
  </si>
  <si>
    <t>66za-bpc8</t>
  </si>
  <si>
    <t>WHM UC Random Sample 2012: PCT SandFines</t>
  </si>
  <si>
    <t>The Watershed Health Monitoring (WHM) program sampled randomly selected streams in the Upper Columbia Status and Trends Region during 2012. We used a Generalized Random Tessellation Stratified (GRTS) stream survey.</t>
  </si>
  <si>
    <t>05/16/2014 11:07:00 PM +0000</t>
  </si>
  <si>
    <t>sedimentation,upper columbia,grts</t>
  </si>
  <si>
    <t>https://data.wa.gov/resource/66za-bpc8.json</t>
  </si>
  <si>
    <t>See p.127 of Metric Dictionary:https://fortress.wa.gov/ecy/publications/SummaryPages/1303033.html</t>
  </si>
  <si>
    <t>https://data.wa.gov/d/67wg-fta2</t>
  </si>
  <si>
    <t>67wg-fta2</t>
  </si>
  <si>
    <t>National Ground-Water Monitoring Network</t>
  </si>
  <si>
    <t>09/17/2018 10:55:00 PM +0000</t>
  </si>
  <si>
    <t>09/17/2018 10:56:00 PM +0000</t>
  </si>
  <si>
    <t>https://data.wa.gov/resource/67wg-fta2.json</t>
  </si>
  <si>
    <t>exhz-3e3b</t>
  </si>
  <si>
    <t>https://data.wa.gov/d/68n8-d9vt</t>
  </si>
  <si>
    <t>68n8-d9vt</t>
  </si>
  <si>
    <t>Trends in Youth Population by Age Group and Gender (2000 &amp; 2012)</t>
  </si>
  <si>
    <t>11/13/2015 08:47:00 PM +0000</t>
  </si>
  <si>
    <t>https://data.wa.gov/resource/68n8-d9vt.json</t>
  </si>
  <si>
    <t>dybp-n2zw</t>
  </si>
  <si>
    <t>07/29/2016 08:49:00 PM +0000</t>
  </si>
  <si>
    <t>https://data.wa.gov/d/6bg4-u46g</t>
  </si>
  <si>
    <t>6bg4-u46g</t>
  </si>
  <si>
    <t>Distribution of American Indian Youth Population for Washington State Reservations and Trust Lands in 2010</t>
  </si>
  <si>
    <t>11/29/2015 03:48:00 AM +0000</t>
  </si>
  <si>
    <t>https://data.wa.gov/resource/6bg4-u46g.json</t>
  </si>
  <si>
    <t>https://data.wa.gov/d/6bpk-s36s</t>
  </si>
  <si>
    <t>6bpk-s36s</t>
  </si>
  <si>
    <t>Messages</t>
  </si>
  <si>
    <t>Messages to be displayed on the data.wa.gov web page. This is one of several datasets used to configure the appearance of the site.</t>
  </si>
  <si>
    <t>05/20/2016 10:58:00 PM +0000</t>
  </si>
  <si>
    <t>05/20/2016 10:59:00 PM +0000</t>
  </si>
  <si>
    <t>administration</t>
  </si>
  <si>
    <t>https://data.wa.gov/resource/6bpk-s36s.json</t>
  </si>
  <si>
    <t>xzh7-tr9e</t>
  </si>
  <si>
    <t>01/30/2015 05:02:00 PM +0000</t>
  </si>
  <si>
    <t>https://data.wa.gov/d/6du3-3h9e</t>
  </si>
  <si>
    <t>CPA Search</t>
  </si>
  <si>
    <t>Disclaimer: In the interest of transparency, the Board has made a copy of the selected portions of the database available through this website. Although this information is updated nightly, the information found through this service is not guaranteed to be accurate or timely._x000D_
_x000D_
The Board does not guarantee the use of this information for any purpose and as such, the information obtained from this database should not be considered an official endorsement of any individual or firm._x000D_
_x000D_
To inquire about any disciplinary actions taken against an individual or firm, please contact enforcement at (360) 664-9266. For all other inquiries, please contact customer service at (360) 753-2586.</t>
  </si>
  <si>
    <t>10/12/2017 06:26:00 PM +0000</t>
  </si>
  <si>
    <t>cpa,accountant,license,licensing,certificate,accountancy,business</t>
  </si>
  <si>
    <t>CY2017</t>
  </si>
  <si>
    <t>https://data.wa.gov/resource/6du3-3h9e.json</t>
  </si>
  <si>
    <t>e4he-66p9</t>
  </si>
  <si>
    <t>11/17/2015 03:47:00 AM +0000</t>
  </si>
  <si>
    <t>u94v-9e5z</t>
  </si>
  <si>
    <t>OFM Measure 1289</t>
  </si>
  <si>
    <t>10/15/2013 05:55:00 PM +0000</t>
  </si>
  <si>
    <t>5tuz-ukx9</t>
  </si>
  <si>
    <t>https://data.wa.gov/d/6fex-3r7d</t>
  </si>
  <si>
    <t>6fex-3r7d</t>
  </si>
  <si>
    <t>WDFW-Fish Plants</t>
  </si>
  <si>
    <t>05/14/2019 11:00:00 PM +0000</t>
  </si>
  <si>
    <t>05/16/2019 03:17:00 PM +0000</t>
  </si>
  <si>
    <t>https://data.wa.gov/resource/6fex-3r7d.json</t>
  </si>
  <si>
    <t>https://data.wa.gov/d/6fpy-npmv</t>
  </si>
  <si>
    <t>6fpy-npmv</t>
  </si>
  <si>
    <t>FY17-18 IT Spend By Functional Group</t>
  </si>
  <si>
    <t>Summary level information of statewide IT expenditures by government functional group. Data broken down by IT acquisitions, IT maintenance and operations, and data processing services between agencies.</t>
  </si>
  <si>
    <t>02/12/2018 08:11:00 PM +0000</t>
  </si>
  <si>
    <t>02/12/2018 08:13:00 PM +0000</t>
  </si>
  <si>
    <t>https://data.wa.gov/resource/6fpy-npmv.json</t>
  </si>
  <si>
    <t>https://data.wa.gov/d/6grp-8ghq</t>
  </si>
  <si>
    <t>6grp-8ghq</t>
  </si>
  <si>
    <t>DNR Project Codes for Financial Reporting</t>
  </si>
  <si>
    <t>AFRS project codes used by DNR for financial accounting/reporting purposes. 
DNR = WA Dept of Natural Resources
AFRS = WA State Agency Financial Reporting System.</t>
  </si>
  <si>
    <t>04/05/2019 04:24:00 PM +0000</t>
  </si>
  <si>
    <t>06/17/2019 04:18:00 AM +0000</t>
  </si>
  <si>
    <t>01/01/1989 to date</t>
  </si>
  <si>
    <t>https://data.wa.gov/resource/6grp-8ghq.json</t>
  </si>
  <si>
    <t>https://data.wa.gov/d/6jqh-vbab</t>
  </si>
  <si>
    <t>2012 Youth Population by Age and DSHS Regions (Region 2)</t>
  </si>
  <si>
    <t>11/17/2015 04:02:00 AM +0000</t>
  </si>
  <si>
    <t>https://data.wa.gov/resource/6jqh-vbab.json</t>
  </si>
  <si>
    <t>8zb8-xay2</t>
  </si>
  <si>
    <t>01/27/2015 12:02:00 AM +0000</t>
  </si>
  <si>
    <t>https://data.wa.gov/d/6shk-43vb</t>
  </si>
  <si>
    <t>6shk-43vb</t>
  </si>
  <si>
    <t>SCoRE Hatcheries</t>
  </si>
  <si>
    <t>WDFW fish rearing facilities</t>
  </si>
  <si>
    <t>04/24/2012 09:51:00 PM +0000</t>
  </si>
  <si>
    <t>04/24/2012 09:57:00 PM +0000</t>
  </si>
  <si>
    <t>score,salmon,hatcheries</t>
  </si>
  <si>
    <t>https://data.wa.gov/resource/6shk-43vb.json</t>
  </si>
  <si>
    <t>jan4-np6f</t>
  </si>
  <si>
    <t>12/28/2017 05:03:00 PM +0000</t>
  </si>
  <si>
    <t>boiler,facility</t>
  </si>
  <si>
    <t>mku9-svej</t>
  </si>
  <si>
    <t>10/30/2012 05:37:00 PM +0000</t>
  </si>
  <si>
    <t>https://data.wa.gov/d/72vk-wi6f</t>
  </si>
  <si>
    <t>72vk-wi6f</t>
  </si>
  <si>
    <t>Steelhead Estimates 2012 Final</t>
  </si>
  <si>
    <t>Sport harvest of steelhead from Washington waters, by water, month, and mark type.</t>
  </si>
  <si>
    <t>12/16/2014 06:21:00 PM +0000</t>
  </si>
  <si>
    <t>steelhead sport harvest 2012</t>
  </si>
  <si>
    <t>https://data.wa.gov/resource/72vk-wi6f.json</t>
  </si>
  <si>
    <t>vbq7-qew5</t>
  </si>
  <si>
    <t>dp28-gvpc</t>
  </si>
  <si>
    <t>12/04/2012 09:25:00 PM +0000</t>
  </si>
  <si>
    <t>https://data.wa.gov/d/77yy-pvas</t>
  </si>
  <si>
    <t>77yy-pvas</t>
  </si>
  <si>
    <t>Clean Air Rule: Formal Public Comments</t>
  </si>
  <si>
    <t>Comments on the rule that will be submitted in the official rulemaking documents.</t>
  </si>
  <si>
    <t>05/24/2016 10:10:00 PM +0000</t>
  </si>
  <si>
    <t>07/24/2016 02:45:00 PM +0000</t>
  </si>
  <si>
    <t>carbon pollution,clean air rule,greenhouse gases</t>
  </si>
  <si>
    <t>https://data.wa.gov/resource/77yy-pvas.json</t>
  </si>
  <si>
    <t>https://data.wa.gov/d/79vd-sdqn</t>
  </si>
  <si>
    <t>79vd-sdqn</t>
  </si>
  <si>
    <t>Job Sustainment</t>
  </si>
  <si>
    <t>Jobs sustained from the expendatures or loans from the Public Works Board from 2000 to present, just using the main three programs</t>
  </si>
  <si>
    <t>03/11/2014 08:47:00 PM +0000</t>
  </si>
  <si>
    <t>03/12/2014 08:45:00 PM +0000</t>
  </si>
  <si>
    <t>jobs</t>
  </si>
  <si>
    <t>https://data.wa.gov/resource/79vd-sdqn.json</t>
  </si>
  <si>
    <t>sufm-u7rz</t>
  </si>
  <si>
    <t>This dataset combines multiple extracts from the state's Open Checkbook, provided at fiscal.wa.gov</t>
  </si>
  <si>
    <t>09/28/2015 10:52:00 PM +0000</t>
  </si>
  <si>
    <t>fiscal,spending,expenditures,checkbook</t>
  </si>
  <si>
    <t>Data definitions available here:  http://fiscal.wa.gov/ObjectSubObjectDefinitions.pdf</t>
  </si>
  <si>
    <t>http://fiscal.wa.gov/CheckbookExtracts.aspx</t>
  </si>
  <si>
    <t>https://data.wa.gov/d/7cc2-us6z</t>
  </si>
  <si>
    <t>7cc2-us6z</t>
  </si>
  <si>
    <t>2012 Minority Youth Population (Ages 0-17) by County and Percentage of Population</t>
  </si>
  <si>
    <t>11/17/2015 04:53:00 AM +0000</t>
  </si>
  <si>
    <t>11/17/2015 04:54:00 AM +0000</t>
  </si>
  <si>
    <t>https://data.wa.gov/resource/7cc2-us6z.json</t>
  </si>
  <si>
    <t>https://data.wa.gov/d/7d6t-nr6f</t>
  </si>
  <si>
    <t>Funding By Category -- All -- 12212012</t>
  </si>
  <si>
    <t>11/13/2012 05:54:00 PM +0000</t>
  </si>
  <si>
    <t>https://data.wa.gov/resource/7d6t-nr6f.json</t>
  </si>
  <si>
    <t>wwcg-4ght</t>
  </si>
  <si>
    <t>08/11/2015 05:24:00 PM +0000</t>
  </si>
  <si>
    <t>https://data.wa.gov/d/7huf-xkdf</t>
  </si>
  <si>
    <t>7huf-xkdf</t>
  </si>
  <si>
    <t>Total Funding By Source2</t>
  </si>
  <si>
    <t>10/29/2012 04:35:00 PM +0000</t>
  </si>
  <si>
    <t>10/29/2012 04:53:00 PM +0000</t>
  </si>
  <si>
    <t>https://data.wa.gov/resource/7huf-xkdf.json</t>
  </si>
  <si>
    <t>https://data.wa.gov/d/7ipt-eqqd</t>
  </si>
  <si>
    <t>7ipt-eqqd</t>
  </si>
  <si>
    <t>SC Fields Summary Statementof Apprentice- Journeyman Participation - OHNO Construction</t>
  </si>
  <si>
    <t>Shorecrest Athletic Fields Apprentice Records - Ohno Construction</t>
  </si>
  <si>
    <t>05/17/2016 03:50:00 PM +0000</t>
  </si>
  <si>
    <t>shorecrest,ohno,shoreline school district</t>
  </si>
  <si>
    <t>https://data.wa.gov/resource/7ipt-eqqd.json</t>
  </si>
  <si>
    <t>a</t>
  </si>
  <si>
    <t>https://data.wa.gov/d/7rnp-jezr</t>
  </si>
  <si>
    <t>7rnp-jezr</t>
  </si>
  <si>
    <t>Unpivoted Totals-3</t>
  </si>
  <si>
    <t>07/07/2015 06:51:00 PM +0000</t>
  </si>
  <si>
    <t>https://data.wa.gov/resource/7rnp-jezr.json</t>
  </si>
  <si>
    <t>6pka-uzk5</t>
  </si>
  <si>
    <t>nagk-swkp</t>
  </si>
  <si>
    <t>10/31/2012 01:29:00 PM +0000</t>
  </si>
  <si>
    <t>https://data.wa.gov/d/7w3j-buav</t>
  </si>
  <si>
    <t>7w3j-buav</t>
  </si>
  <si>
    <t>Age 15-17 Adolescent Pregnancies by County</t>
  </si>
  <si>
    <t>12/04/2015 09:13:00 PM +0000</t>
  </si>
  <si>
    <t>https://data.wa.gov/resource/7w3j-buav.json</t>
  </si>
  <si>
    <t>s6ki-nwiy</t>
  </si>
  <si>
    <t>02/05/2014 07:56:00 PM +0000</t>
  </si>
  <si>
    <t>https://data.wa.gov/d/84zm-uiiq</t>
  </si>
  <si>
    <t>84zm-uiiq</t>
  </si>
  <si>
    <t>Low Flow Data Set Socrata Demo</t>
  </si>
  <si>
    <t>09/30/2014 05:57:00 PM +0000</t>
  </si>
  <si>
    <t>09/30/2014 05:58:00 PM +0000</t>
  </si>
  <si>
    <t>https://data.wa.gov/resource/84zm-uiiq.json</t>
  </si>
  <si>
    <t>https://data.wa.gov/d/8d7d-8in5</t>
  </si>
  <si>
    <t>8d7d-8in5</t>
  </si>
  <si>
    <t>WDFW-Hatchery Programs</t>
  </si>
  <si>
    <t>A list of hatchery programs presented in the Salmon Conservation Reporting Engine (SCoRE)</t>
  </si>
  <si>
    <t>07/29/2013 09:58:00 PM +0000</t>
  </si>
  <si>
    <t>06/15/2019 08:05:00 AM +0000</t>
  </si>
  <si>
    <t>https://data.wa.gov/resource/8d7d-8in5.json</t>
  </si>
  <si>
    <t>mcr6-ujqw</t>
  </si>
  <si>
    <t>Apprenticeship Registration and Training System Data</t>
  </si>
  <si>
    <t>06/03/2019 03:32:00 PM +0000</t>
  </si>
  <si>
    <t>apprentice,apprenticeship</t>
  </si>
  <si>
    <t>txra-bsgd</t>
  </si>
  <si>
    <t>Test Data Set</t>
  </si>
  <si>
    <t>05/30/2014 07:03:00 PM +0000</t>
  </si>
  <si>
    <t>https://data.wa.gov/d/8mdj-raze</t>
  </si>
  <si>
    <t>8mdj-raze</t>
  </si>
  <si>
    <t>March 2014 FMU Monthly Report WQ EX data</t>
  </si>
  <si>
    <t>05/20/2014 10:31:00 PM +0000</t>
  </si>
  <si>
    <t>11/05/2014 10:26:00 PM +0000</t>
  </si>
  <si>
    <t>https://data.wa.gov/resource/8mdj-raze.json</t>
  </si>
  <si>
    <t>https://data.wa.gov/d/8rku-jvmg</t>
  </si>
  <si>
    <t>Final Harvest -- ESA Compliance 01042013</t>
  </si>
  <si>
    <t>12/07/2012 11:30:00 AM +0000</t>
  </si>
  <si>
    <t>https://data.wa.gov/resource/8rku-jvmg.json</t>
  </si>
  <si>
    <t>https://data.wa.gov/d/8s7j-qvw7</t>
  </si>
  <si>
    <t>8s7j-qvw7</t>
  </si>
  <si>
    <t>Per Capita Recycled data</t>
  </si>
  <si>
    <t>06/22/2015 06:38:00 PM +0000</t>
  </si>
  <si>
    <t>06/22/2015 08:09:00 PM +0000</t>
  </si>
  <si>
    <t>https://data.wa.gov/resource/8s7j-qvw7.json</t>
  </si>
  <si>
    <t>https://data.wa.gov/d/8sap-vzbp</t>
  </si>
  <si>
    <t>8sap-vzbp</t>
  </si>
  <si>
    <t>Broadband Adoption and Computer Use by year, state, demographic characteristics</t>
  </si>
  <si>
    <t>This dataset is imported from the US Department of Commerce, National Telecommunications and Information Administration (NTIA) and its "Data Explorer" site.  The underlying data comes from the US Census
1. dataset: Specifies the month and year of the survey as a string, in "Mon YYYY" format. The CPS is a monthly survey, and NTIA periodically sponsors Supplements to that survey.
2. variable: Contains the standardized name of the variable being measured. NTIA identified the availability of similar data across Supplements, and assigned variable names to ease time-series comparisons.
3. description: Provides a concise description of the variable.
4. universe: Specifies the variable representing the universe of persons or households included in the variable's statistics. The specified variable is always included in the file. The only variables lacking universes are isPerson and isHouseholder, as they are themselves the broadest universes measured in the CPS.
5. A large number of *Prop, *PropSE, *Count, and *CountSE columns comprise the remainder of the columns. For each demographic being measured (see below), four statistics are produced, including the estimated proportion of the group for which the variable is true (*Prop), the standard error of that proportion (*PropSE), the estimated number of persons or households in that group for which the variable is true (*Count), and the standard error of that count (*CountSE).
DEMOGRAPHIC CATEGORIES
1. us: The usProp, usPropSE, usCount, and usCountSE columns contain statistics about all persons and households in the universe (which represents the population of the fifty states and the District and Columbia). For example, to see how the prevelance of Internet use by Americans has changed over time, look at the usProp column for each survey's internetUser variable.
2. age: The age category is divided into five ranges: ages 3-14, 15-24, 25-44, 45-64, and 65+. The CPS only includes data on Americans ages 3 and older. Also note that household reference persons must be at ...</t>
  </si>
  <si>
    <t>10/19/2017 08:51:00 PM +0000</t>
  </si>
  <si>
    <t>04/10/2019 09:48:00 PM +0000</t>
  </si>
  <si>
    <t>broadband,census,adoption,ntia</t>
  </si>
  <si>
    <t>1998-2017</t>
  </si>
  <si>
    <t>https://data.wa.gov/resource/8sap-vzbp.json</t>
  </si>
  <si>
    <t>https://www.ntia.doc.gov/data/digital-nation-data-explorer#sel=internetUser&amp;demo=&amp;pc=prop&amp;disp=both</t>
  </si>
  <si>
    <t>https://data.wa.gov/d/8y5c-ekcc</t>
  </si>
  <si>
    <t>8y5c-ekcc</t>
  </si>
  <si>
    <t>Prescription Monitoring Program (PMP) Public Use Data</t>
  </si>
  <si>
    <t>06/14/2019 07:23:00 PM +0000</t>
  </si>
  <si>
    <t>06/15/2019 03:12:00 PM +0000</t>
  </si>
  <si>
    <t>https://data.wa.gov/resource/8y5c-ekcc.json</t>
  </si>
  <si>
    <t>https://data.wa.gov/d/8zb8-xay2</t>
  </si>
  <si>
    <t>Upper Columbia -- 1262015</t>
  </si>
  <si>
    <t>01/13/2015 08:39:00 PM +0000</t>
  </si>
  <si>
    <t>https://data.wa.gov/resource/8zb8-xay2.json</t>
  </si>
  <si>
    <t>rz4q-x2ug</t>
  </si>
  <si>
    <t>06/23/2015 05:07:00 PM +0000</t>
  </si>
  <si>
    <t>mi7n-fk3q</t>
  </si>
  <si>
    <t>02/08/2013 08:53:00 PM +0000</t>
  </si>
  <si>
    <t>water rights,water use,ecology</t>
  </si>
  <si>
    <t>sf64-aecy</t>
  </si>
  <si>
    <t>10/19/2012 07:02:00 PM +0000</t>
  </si>
  <si>
    <t>https://data.wa.gov/d/985a-f68u</t>
  </si>
  <si>
    <t>EM Statewide Web</t>
  </si>
  <si>
    <t>03/30/2015 02:38:00 AM +0000</t>
  </si>
  <si>
    <t>https://data.wa.gov/resource/985a-f68u.json</t>
  </si>
  <si>
    <t>https://data.wa.gov/d/9c8d-fgzh</t>
  </si>
  <si>
    <t>9c8d-fgzh</t>
  </si>
  <si>
    <t>2016 Bond Cap Activity 2000 To 2016</t>
  </si>
  <si>
    <t>This data set provides information on individual allocations from the State of Washington’s bond cap authority.  Data is provided for the years 2000-2015 and the primary bond cap category for each award is shown as well as the principal user and entity to which the bond was issued.  For example, bond cap may be issued to the Washington State Housing Finance Commission but be used by a housing developer constructing and affordable housing development.  For each record, the issuance award and issued amount is also indicated.  In some cases, the amount issued is less than the award. Occasionally the project that was awarded bond cap authority does not proceed and in these cases there is no issuance amount.  The data of issuance is also provided where applicable.  When allocations are made through carryforward to an entity such as the Housing Finance Commission, there may be awards to multiple projects and therefore there is no singular issuance date for associated with that record._x000D_
_x000D_
Reports showing additional details on these allocations can be found in the most recent biennial report via the following link:  http://www.commerce.wa.gov/wp-content/uploads/2016/06/RS-bondcap-biennial-report-2016.pdf and further information on the Bond Cap Allocation Program can be found at http://www.commerce.wa.gov/about-us/research-services/bond-cap-allocation-program/ or through the Bond Cap Allocation Program Manager Allan Johnson (360) 725-5033 allan.johnson@commerce.wa.gov</t>
  </si>
  <si>
    <t>09/19/2016 08:45:00 PM +0000</t>
  </si>
  <si>
    <t>09/20/2016 05:06:00 PM +0000</t>
  </si>
  <si>
    <t>bond #bonds #bondcap #bond_cap #taxexempt #tax_exempt #housing authority #housing_authority #housingfinance #wshfc #hfc #housing_finance #housing_finance_commission,wedfa,economic development,economic_development</t>
  </si>
  <si>
    <t>https://data.wa.gov/resource/9c8d-fgzh.json</t>
  </si>
  <si>
    <t>http://www.commerce.wa.gov/about-us/research-services/bond-cap-allocation-program/</t>
  </si>
  <si>
    <t>8ez2-k74s</t>
  </si>
  <si>
    <t>https://data.wa.gov/d/9dee-kzm5</t>
  </si>
  <si>
    <t>9dee-kzm5</t>
  </si>
  <si>
    <t>LCB Liquor Renewal</t>
  </si>
  <si>
    <t>03/17/2015 02:34:00 PM +0000</t>
  </si>
  <si>
    <t>https://data.wa.gov/resource/9dee-kzm5.json</t>
  </si>
  <si>
    <t>v3pq-y2y4</t>
  </si>
  <si>
    <t>https://data.wa.gov/d/9dnz-48uh</t>
  </si>
  <si>
    <t>9dnz-48uh</t>
  </si>
  <si>
    <t>OCIO IT Project Oversight Assessment Details</t>
  </si>
  <si>
    <t>Project oversight OCIO Assessment details. See OCIO IT Project Oversight Summary (https://data.wa.gov/resource/k495-fmg2) for main project information.</t>
  </si>
  <si>
    <t>07/30/2014 07:23:00 PM +0000</t>
  </si>
  <si>
    <t>12/31/2015 09:00:00 PM +0000</t>
  </si>
  <si>
    <t>https://data.wa.gov/resource/9dnz-48uh.json</t>
  </si>
  <si>
    <t>r3fy-c4n6</t>
  </si>
  <si>
    <t>Locations of sites Ecology has a role in for environmental review.</t>
  </si>
  <si>
    <t>07/18/2013 07:06:00 PM +0000</t>
  </si>
  <si>
    <t>https://data.wa.gov/d/9f5q-vk4q</t>
  </si>
  <si>
    <t>Open Data Planning Compliance</t>
  </si>
  <si>
    <t>08/11/2016 03:32:00 PM +0000</t>
  </si>
  <si>
    <t>https://data.wa.gov/resource/9f5q-vk4q.json</t>
  </si>
  <si>
    <t>gdw2-uv4h</t>
  </si>
  <si>
    <t>12/29/2016 09:52:00 PM +0000</t>
  </si>
  <si>
    <t>9ncw-tqjn</t>
  </si>
  <si>
    <t>06/17/2019 02:02:00 PM +0000</t>
  </si>
  <si>
    <t>b6vb-j8t4</t>
  </si>
  <si>
    <t>12/26/2012 05:49:00 AM +0000</t>
  </si>
  <si>
    <t>jhtx-qxim</t>
  </si>
  <si>
    <t>05/14/2014 02:48:00 PM +0000</t>
  </si>
  <si>
    <t>http://www.ecy.wa.gov/programs/eap/stsmf</t>
  </si>
  <si>
    <t>tz2r-bs8s</t>
  </si>
  <si>
    <t>11/16/2017 05:21:00 PM +0000</t>
  </si>
  <si>
    <t>8ytj-m9ws</t>
  </si>
  <si>
    <t>https://data.wa.gov/d/9ncw-tqjn</t>
  </si>
  <si>
    <t>L&amp;I Affidavit Project Details</t>
  </si>
  <si>
    <t>Affidavit filed by an employer/contractor for work done on a public works project.</t>
  </si>
  <si>
    <t>11/04/2015 10:09:00 PM +0000</t>
  </si>
  <si>
    <t>contractor,affidavit,company,agency</t>
  </si>
  <si>
    <t>https://data.wa.gov/resource/9ncw-tqjn.json</t>
  </si>
  <si>
    <t>yfts-e7em</t>
  </si>
  <si>
    <t>09/14/2016 11:25:00 PM +0000</t>
  </si>
  <si>
    <t>https://data.wa.gov/d/9q4e-xhag</t>
  </si>
  <si>
    <t>9q4e-xhag</t>
  </si>
  <si>
    <t>WDFW-Adult Returns</t>
  </si>
  <si>
    <t>05/14/2019 10:54:00 PM +0000</t>
  </si>
  <si>
    <t>https://data.wa.gov/resource/9q4e-xhag.json</t>
  </si>
  <si>
    <t>tf7e-z5t7</t>
  </si>
  <si>
    <t>PWS SRC's whose source capacity is less than 20 gal/min</t>
  </si>
  <si>
    <t>11/20/2015 09:59:00 PM +0000</t>
  </si>
  <si>
    <t>drought,source capacity</t>
  </si>
  <si>
    <t>https://data.wa.gov/d/9taj-mc45</t>
  </si>
  <si>
    <t>Grants And Loans-2</t>
  </si>
  <si>
    <t>06/02/2016 10:59:00 PM +0000</t>
  </si>
  <si>
    <t>https://data.wa.gov/resource/9taj-mc45.json</t>
  </si>
  <si>
    <t>https://data.wa.gov/d/9usx-sxi7</t>
  </si>
  <si>
    <t>9usx-sxi7</t>
  </si>
  <si>
    <t>Adolescent Pregnancy by County in 2012</t>
  </si>
  <si>
    <t>12/04/2015 06:02:00 AM +0000</t>
  </si>
  <si>
    <t>https://data.wa.gov/resource/9usx-sxi7.json</t>
  </si>
  <si>
    <t>https://data.wa.gov/d/9ywb-7w4q</t>
  </si>
  <si>
    <t>9ywb-7w4q</t>
  </si>
  <si>
    <t>13 BER 10.1</t>
  </si>
  <si>
    <t>03/17/2015 04:01:00 PM +0000</t>
  </si>
  <si>
    <t>https://data.wa.gov/resource/9ywb-7w4q.json</t>
  </si>
  <si>
    <t>https://data.wa.gov/d/a3et-79r9</t>
  </si>
  <si>
    <t>a3et-79r9</t>
  </si>
  <si>
    <t>Irrigated Landsby County</t>
  </si>
  <si>
    <t>04/12/2017 06:59:00 PM +0000</t>
  </si>
  <si>
    <t>04/12/2017 07:00:00 PM +0000</t>
  </si>
  <si>
    <t>https://data.wa.gov/resource/a3et-79r9.json</t>
  </si>
  <si>
    <t>s85g-jk2n</t>
  </si>
  <si>
    <t>01/25/2018 09:12:00 PM +0000</t>
  </si>
  <si>
    <t>https://data.wa.gov/d/a52r-q8bf</t>
  </si>
  <si>
    <t>a52r-q8bf</t>
  </si>
  <si>
    <t>13 BER 5.9</t>
  </si>
  <si>
    <t>03/17/2015 03:56:00 PM +0000</t>
  </si>
  <si>
    <t>https://data.wa.gov/resource/a52r-q8bf.json</t>
  </si>
  <si>
    <t>https://data.wa.gov/d/a6d8-msj5</t>
  </si>
  <si>
    <t>a6d8-msj5</t>
  </si>
  <si>
    <t>WHM UC Random Sample 2012: LWDSiteVolume100m</t>
  </si>
  <si>
    <t>05/19/2014 04:08:00 PM +0000</t>
  </si>
  <si>
    <t>large woody debris,upper columbia,grts</t>
  </si>
  <si>
    <t>https://data.wa.gov/resource/a6d8-msj5.json</t>
  </si>
  <si>
    <t>Wood volume (Eastern WA sizes), normalized to 100 meters of stream length: see https://fortress.wa.gov/ecy/publications/SummaryPages/1303033.html</t>
  </si>
  <si>
    <t>https://data.wa.gov/d/aarr-hxpx</t>
  </si>
  <si>
    <t>aarr-hxpx</t>
  </si>
  <si>
    <t>National School Lunch and Breakfast Program Applications Received</t>
  </si>
  <si>
    <t>12/01/2015 05:09:00 AM +0000</t>
  </si>
  <si>
    <t>https://data.wa.gov/resource/aarr-hxpx.json</t>
  </si>
  <si>
    <t>https://data.wa.gov/d/adxt-ewux</t>
  </si>
  <si>
    <t>adxt-ewux</t>
  </si>
  <si>
    <t>MAP -- All Projects (2012-21) 08-29-2018</t>
  </si>
  <si>
    <t>08/31/2018 12:38:00 PM +0000</t>
  </si>
  <si>
    <t>08/31/2018 12:40:00 PM +0000</t>
  </si>
  <si>
    <t>https://data.wa.gov/resource/adxt-ewux.json</t>
  </si>
  <si>
    <t>https://data.wa.gov/d/aebg-3ycn</t>
  </si>
  <si>
    <t>2012 Youth Population by Age and DSHS Regions (Region 3)</t>
  </si>
  <si>
    <t>11/17/2015 04:16:00 AM +0000</t>
  </si>
  <si>
    <t>https://data.wa.gov/resource/aebg-3ycn.json</t>
  </si>
  <si>
    <t>https://data.wa.gov/d/aihj-mv5f</t>
  </si>
  <si>
    <t>aihj-mv5f</t>
  </si>
  <si>
    <t>Borrowing Costs - Bond Buyer Index compared to WA GO</t>
  </si>
  <si>
    <t>08/23/2016 10:26:00 PM +0000</t>
  </si>
  <si>
    <t>08/23/2016 10:27:00 PM +0000</t>
  </si>
  <si>
    <t>https://data.wa.gov/resource/aihj-mv5f.json</t>
  </si>
  <si>
    <t>https://data.wa.gov/d/ak95-mjh9</t>
  </si>
  <si>
    <t>ak95-mjh9</t>
  </si>
  <si>
    <t>Local Area Unemployment Statistics</t>
  </si>
  <si>
    <t>The Local Area Unemployment Statistics (LAUS) program produces monthly and annual employment, unemployment, and labor force data for Census regions and divisions, States, counties, metropolitan areas, and many cities, by place of residence.</t>
  </si>
  <si>
    <t>02/06/2014 04:36:00 AM +0000</t>
  </si>
  <si>
    <t>02/06/2014 05:16:00 AM +0000</t>
  </si>
  <si>
    <t>unemployment</t>
  </si>
  <si>
    <t>https://data.wa.gov/resource/ak95-mjh9.json</t>
  </si>
  <si>
    <t>http://stats.bls.gov/lau/laucntycur14.txt</t>
  </si>
  <si>
    <t>r7e2-ww9m</t>
  </si>
  <si>
    <t>02/21/2015 08:51:00 PM +0000</t>
  </si>
  <si>
    <t>jxh8-8i6p</t>
  </si>
  <si>
    <t>06/12/2014 11:49:00 PM +0000</t>
  </si>
  <si>
    <t>https://fortress.wa.gov/esd/employmentdata/reports-publications/occupational-reports/employer-demand-report</t>
  </si>
  <si>
    <t>77q3-fwhb</t>
  </si>
  <si>
    <t>https://data.wa.gov/d/arks-e8z2</t>
  </si>
  <si>
    <t>arks-e8z2</t>
  </si>
  <si>
    <t>Performance 120 Days</t>
  </si>
  <si>
    <t>05/03/2019 10:50:00 PM +0000</t>
  </si>
  <si>
    <t>05/24/2019 03:25:00 PM +0000</t>
  </si>
  <si>
    <t>https://data.wa.gov/resource/arks-e8z2.json</t>
  </si>
  <si>
    <t>https://data.wa.gov/d/asyt-c3pq</t>
  </si>
  <si>
    <t>asyt-c3pq</t>
  </si>
  <si>
    <t>California Wildfires 2015</t>
  </si>
  <si>
    <t>01/09/2019 08:07:00 PM +0000</t>
  </si>
  <si>
    <t>01/09/2019 08:08:00 PM +0000</t>
  </si>
  <si>
    <t>https://data.wa.gov/resource/asyt-c3pq.json</t>
  </si>
  <si>
    <t>https://data.wa.gov/d/az4y-4v7j</t>
  </si>
  <si>
    <t>az4y-4v7j</t>
  </si>
  <si>
    <t>Seasonally Adjusted LAUS Estimates</t>
  </si>
  <si>
    <t>Historical resident labor force and employment, seasonally adjusted.
Washington State and labor market areas, 1990-2018
Benchmark 2018 Q2</t>
  </si>
  <si>
    <t>10/27/2017 05:29:00 PM +0000</t>
  </si>
  <si>
    <t>05/31/2019 08:50:00 PM +0000</t>
  </si>
  <si>
    <t>labor force,employment,unemployment,unemployment rate</t>
  </si>
  <si>
    <t>https://data.wa.gov/resource/az4y-4v7j.json</t>
  </si>
  <si>
    <t>https://esd.wa.gov/labormarketinfo/labor-force</t>
  </si>
  <si>
    <t>https://data.wa.gov/d/b4xk-sd6y</t>
  </si>
  <si>
    <t>WA Coast Upload 09242012</t>
  </si>
  <si>
    <t>https://data.wa.gov/resource/b4xk-sd6y.json</t>
  </si>
  <si>
    <t>https://data.wa.gov/d/b5sx-erfa</t>
  </si>
  <si>
    <t>b5sx-erfa</t>
  </si>
  <si>
    <t>Statewide Hatcheries 01092013</t>
  </si>
  <si>
    <t>01/09/2013 03:25:00 PM +0000</t>
  </si>
  <si>
    <t>01/09/2013 03:47:00 PM +0000</t>
  </si>
  <si>
    <t>https://data.wa.gov/resource/b5sx-erfa.json</t>
  </si>
  <si>
    <t>https://data.wa.gov/d/b6j7-zus9</t>
  </si>
  <si>
    <t>Snake Final Abundance 01022013</t>
  </si>
  <si>
    <t>11/14/2012 12:28:00 PM +0000</t>
  </si>
  <si>
    <t>https://data.wa.gov/resource/b6j7-zus9.json</t>
  </si>
  <si>
    <t>https://data.wa.gov/d/b6vb-j8t4</t>
  </si>
  <si>
    <t>Statewide RPI-2</t>
  </si>
  <si>
    <t>https://data.wa.gov/resource/b6vb-j8t4.json</t>
  </si>
  <si>
    <t>https://data.wa.gov/d/baip-4dam</t>
  </si>
  <si>
    <t>baip-4dam</t>
  </si>
  <si>
    <t>Outstanding Bonds &amp; COPS (FY 1990 - 2016)</t>
  </si>
  <si>
    <t>07/13/2016 07:49:00 PM +0000</t>
  </si>
  <si>
    <t>08/23/2016 10:04:00 PM +0000</t>
  </si>
  <si>
    <t>https://data.wa.gov/resource/baip-4dam.json</t>
  </si>
  <si>
    <t>q5vc-gyws</t>
  </si>
  <si>
    <t>05/19/2015 08:41:00 PM +0000</t>
  </si>
  <si>
    <t>wsrr-kyhp</t>
  </si>
  <si>
    <t>10/29/2012 05:26:00 PM +0000</t>
  </si>
  <si>
    <t>https://data.wa.gov/d/bn4u-fdfv</t>
  </si>
  <si>
    <t>bn4u-fdfv</t>
  </si>
  <si>
    <t>NC - Kassel - Summary Statementof Apprentice- Journeyman Participation DES</t>
  </si>
  <si>
    <t>NORTH CITY CAMPUS MODERNIZATION PROJECT, PHASE 1 - KASSEL &amp; ASSOCIATES</t>
  </si>
  <si>
    <t>03/14/2018 08:52:00 PM +0000</t>
  </si>
  <si>
    <t>north city,kassel,shoreline school district</t>
  </si>
  <si>
    <t>https://data.wa.gov/resource/bn4u-fdfv.json</t>
  </si>
  <si>
    <t>https://data.wa.gov/d/braw-q475</t>
  </si>
  <si>
    <t>13 BER 6.5</t>
  </si>
  <si>
    <t>03/17/2015 03:57:00 PM +0000</t>
  </si>
  <si>
    <t>https://data.wa.gov/resource/braw-q475.json</t>
  </si>
  <si>
    <t>https://data.wa.gov/d/brpd-b6zd</t>
  </si>
  <si>
    <t>LCB Marijuana Renewal</t>
  </si>
  <si>
    <t>03/17/2015 02:23:00 PM +0000</t>
  </si>
  <si>
    <t>https://data.wa.gov/resource/brpd-b6zd.json</t>
  </si>
  <si>
    <t>https://data.wa.gov/d/btuj-66g2</t>
  </si>
  <si>
    <t>btuj-66g2</t>
  </si>
  <si>
    <t>Open Data Commitments</t>
  </si>
  <si>
    <t>Agency open data commitments from published Open Data plans. We are still assessing the plans and entering data, so this is a BETA dataset.</t>
  </si>
  <si>
    <t>11/27/2016 10:02:00 PM +0000</t>
  </si>
  <si>
    <t>01/23/2017 06:09:00 PM +0000</t>
  </si>
  <si>
    <t>open data,performance</t>
  </si>
  <si>
    <t>https://data.wa.gov/resource/btuj-66g2.json</t>
  </si>
  <si>
    <t>djz9-i465</t>
  </si>
  <si>
    <t>08/05/2014 09:01:00 PM +0000</t>
  </si>
  <si>
    <t>gw7j-3ejt</t>
  </si>
  <si>
    <t>04/07/2014 03:19:00 PM +0000</t>
  </si>
  <si>
    <t>https://data.wa.gov/d/c5zw-r8p6</t>
  </si>
  <si>
    <t>c5zw-r8p6</t>
  </si>
  <si>
    <t>2012 Minority Youth Population (Ages 0-17) by County</t>
  </si>
  <si>
    <t>11/17/2015 04:41:00 AM +0000</t>
  </si>
  <si>
    <t>11/17/2015 04:42:00 AM +0000</t>
  </si>
  <si>
    <t>https://data.wa.gov/resource/c5zw-r8p6.json</t>
  </si>
  <si>
    <t>h4ip-8hec</t>
  </si>
  <si>
    <t>05/14/2014 06:26:00 PM +0000</t>
  </si>
  <si>
    <t>https://data.wa.gov/d/cgyu-miem</t>
  </si>
  <si>
    <t>cgyu-miem</t>
  </si>
  <si>
    <t>13 BER 1.7</t>
  </si>
  <si>
    <t>03/17/2015 04:41:00 PM +0000</t>
  </si>
  <si>
    <t>https://data.wa.gov/resource/cgyu-miem.json</t>
  </si>
  <si>
    <t>https://data.wa.gov/d/cpk8-daxh</t>
  </si>
  <si>
    <t>cpk8-daxh</t>
  </si>
  <si>
    <t>vendors</t>
  </si>
  <si>
    <t>03/22/2019 09:47:00 PM +0000</t>
  </si>
  <si>
    <t>03/22/2019 11:10:00 PM +0000</t>
  </si>
  <si>
    <t>https://data.wa.gov/resource/cpk8-daxh.json</t>
  </si>
  <si>
    <t>https://data.wa.gov/d/cqra-s74n</t>
  </si>
  <si>
    <t>WDFW- Juvenile Population Abundance</t>
  </si>
  <si>
    <t>07/15/2016 06:54:00 PM +0000</t>
  </si>
  <si>
    <t>https://data.wa.gov/resource/cqra-s74n.json</t>
  </si>
  <si>
    <t>https://data.wa.gov/d/d29f-ixy9</t>
  </si>
  <si>
    <t>WA Coast Upload 2 09242012</t>
  </si>
  <si>
    <t>https://data.wa.gov/resource/d29f-ixy9.json</t>
  </si>
  <si>
    <t>xjth-3vtg</t>
  </si>
  <si>
    <t>https://data.wa.gov/d/d5hv-t46a</t>
  </si>
  <si>
    <t>d5hv-t46a</t>
  </si>
  <si>
    <t>State Workforce Headcount By County</t>
  </si>
  <si>
    <t>Headcount of executive branch employees, both permanent and non-permanent (excludes Legislative, Judicial, and Higher Education employees)._x000D_
As of: 06/30/2015</t>
  </si>
  <si>
    <t>09/16/2015 06:57:00 PM +0000</t>
  </si>
  <si>
    <t>ofm,state hr,state employees</t>
  </si>
  <si>
    <t>https://data.wa.gov/resource/d5hv-t46a.json</t>
  </si>
  <si>
    <t>https://data.wa.gov/d/d886-d5q2</t>
  </si>
  <si>
    <t>d886-d5q2</t>
  </si>
  <si>
    <t>Electric Vehicle Population Size</t>
  </si>
  <si>
    <t>This dataset journals the number of electric vehicles that were registered by Department of Licensing (DOL) at different times.</t>
  </si>
  <si>
    <t>05/08/2019 07:06:00 PM +0000</t>
  </si>
  <si>
    <t>05/10/2019 01:36:00 AM +0000</t>
  </si>
  <si>
    <t>battery electric,bev,plug-in,hybrid,phev,electric,vehicle,clean energy</t>
  </si>
  <si>
    <t>https://data.wa.gov/resource/d886-d5q2.json</t>
  </si>
  <si>
    <t>In March on 2018 our code was enhanced to more accurately reflect counts of vehicles. Numbers reported prior to that were slightly inflated.</t>
  </si>
  <si>
    <t>Research and Analysis Office, Department of Licensing</t>
  </si>
  <si>
    <t>https://data.wa.gov/d/d8wy-4rjn</t>
  </si>
  <si>
    <t>d8wy-4rjn</t>
  </si>
  <si>
    <t>Demo - Campaign Finance Summary</t>
  </si>
  <si>
    <t>04/25/2019 05:06:00 PM +0000</t>
  </si>
  <si>
    <t>05/15/2019 10:31:00 PM +0000</t>
  </si>
  <si>
    <t>https://data.wa.gov/resource/d8wy-4rjn.json</t>
  </si>
  <si>
    <t>https://data.wa.gov/d/d958-q2ci</t>
  </si>
  <si>
    <t>d958-q2ci</t>
  </si>
  <si>
    <t>Municipal Stormwater Permit Outfall Data</t>
  </si>
  <si>
    <t>Special Condition S8.D of the 2007-2012 Phase I Municipal Stormwater Permit required permittees to collect and analyze data to evaluate pollutant loadings of stormwater discharged from different land uses: high density (HD) residential, low density (LD) residential, commercial, and industrial._x000D_
_x000D_
To meet the S8.D requirement, Phase I Permittees collected water quality and flow data, sediment data, and toxicity information from stormwater discharges during storm events.</t>
  </si>
  <si>
    <t>05/01/2015 03:48:00 PM +0000</t>
  </si>
  <si>
    <t>06/04/2015 12:00:00 AM +0000</t>
  </si>
  <si>
    <t>ecology,stormwater,ms4,outfall,water</t>
  </si>
  <si>
    <t>https://data.wa.gov/resource/d958-q2ci.json</t>
  </si>
  <si>
    <t>https://fortress.wa.gov/ecy/publications/SummaryPages/1503001.html</t>
  </si>
  <si>
    <t>http://www.ecy.wa.gov/programs/wq/stormwater/municipal/s8dswmonitoring.html</t>
  </si>
  <si>
    <t>https://data.wa.gov/d/dbef-72v2</t>
  </si>
  <si>
    <t>dbef-72v2</t>
  </si>
  <si>
    <t>Middle Columbia Final Abundance 10252012</t>
  </si>
  <si>
    <t>10/25/2012 11:55:00 PM +0000</t>
  </si>
  <si>
    <t>10/26/2012 05:09:00 PM +0000</t>
  </si>
  <si>
    <t>https://data.wa.gov/resource/dbef-72v2.json</t>
  </si>
  <si>
    <t>https://data.wa.gov/d/dbre-5vfk</t>
  </si>
  <si>
    <t>dbre-5vfk</t>
  </si>
  <si>
    <t>2 -- Government $$ By Biennium</t>
  </si>
  <si>
    <t>10/17/2012 12:37:00 PM +0000</t>
  </si>
  <si>
    <t>https://data.wa.gov/resource/dbre-5vfk.json</t>
  </si>
  <si>
    <t>https://data.wa.gov/d/dfc3-z4xg</t>
  </si>
  <si>
    <t>dfc3-z4xg</t>
  </si>
  <si>
    <t>Youth Population by County and Rank Order</t>
  </si>
  <si>
    <t>11/13/2015 09:24:00 PM +0000</t>
  </si>
  <si>
    <t>https://data.wa.gov/resource/dfc3-z4xg.json</t>
  </si>
  <si>
    <t>https://data.wa.gov/d/dh7f-nd7p</t>
  </si>
  <si>
    <t>dh7f-nd7p</t>
  </si>
  <si>
    <t>B -- $$ By Biennium By Level Of Government</t>
  </si>
  <si>
    <t>10/19/2012 06:49:00 PM +0000</t>
  </si>
  <si>
    <t>https://data.wa.gov/resource/dh7f-nd7p.json</t>
  </si>
  <si>
    <t>k882-u84m</t>
  </si>
  <si>
    <t>Mobile broadband coverage from the FCC's form 477 data, aggregated by census block, carrier and state. To be used in conjunction with FCC "fixed" or "wireline" broadband deployment data.</t>
  </si>
  <si>
    <t>12/14/2018 09:02:00 PM +0000</t>
  </si>
  <si>
    <t>broadband,mobile,fcc</t>
  </si>
  <si>
    <t>Data is for the most recent period only; updated as new datasets are released</t>
  </si>
  <si>
    <t>For historical data see the "Source Link" above</t>
  </si>
  <si>
    <t>Shapefiles are also available from the FCC.</t>
  </si>
  <si>
    <t>This dataset contains WA/OR/ID specific data only.</t>
  </si>
  <si>
    <t>https://www.fcc.gov/mobile-deployment-form-477-data</t>
  </si>
  <si>
    <t>https://data.wa.gov/d/djz9-i465</t>
  </si>
  <si>
    <t>Low Flow Conditioned Water Right Documents</t>
  </si>
  <si>
    <t>08/05/2014 04:45:00 PM +0000</t>
  </si>
  <si>
    <t>https://data.wa.gov/resource/djz9-i465.json</t>
  </si>
  <si>
    <t>https://data.wa.gov/d/dp28-gvpc</t>
  </si>
  <si>
    <t>Hatchery Standards</t>
  </si>
  <si>
    <t>12/04/2012 12:34:00 AM +0000</t>
  </si>
  <si>
    <t>https://data.wa.gov/resource/dp28-gvpc.json</t>
  </si>
  <si>
    <t>b</t>
  </si>
  <si>
    <t>https://data.wa.gov/d/dvqh-gsxk</t>
  </si>
  <si>
    <t>dvqh-gsxk</t>
  </si>
  <si>
    <t>Electronic Waste Generated &amp; Recycled</t>
  </si>
  <si>
    <t>05/16/2017 03:14:00 AM +0000</t>
  </si>
  <si>
    <t>electronics recycling,beyond waste</t>
  </si>
  <si>
    <t>https://data.wa.gov/resource/dvqh-gsxk.json</t>
  </si>
  <si>
    <t>https://data.wa.gov/d/dwbh-u4rr</t>
  </si>
  <si>
    <t>Head Start Sites base</t>
  </si>
  <si>
    <t>12/13/2013 04:58:00 PM +0000</t>
  </si>
  <si>
    <t>https://data.wa.gov/resource/dwbh-u4rr.json</t>
  </si>
  <si>
    <t>https://data.wa.gov/d/dx9h-3hci</t>
  </si>
  <si>
    <t>dx9h-3hci</t>
  </si>
  <si>
    <t>Home Page Tiles</t>
  </si>
  <si>
    <t>Data used to generate the tiles displayed on the Data.wa.gov home page.</t>
  </si>
  <si>
    <t>05/20/2016 10:50:00 PM +0000</t>
  </si>
  <si>
    <t>09/17/2018 06:31:00 PM +0000</t>
  </si>
  <si>
    <t>https://data.wa.gov/resource/dx9h-3hci.json</t>
  </si>
  <si>
    <t>https://data.wa.gov/d/dxr7-qcnk</t>
  </si>
  <si>
    <t>dxr7-qcnk</t>
  </si>
  <si>
    <t>Fixed broadband service in WA</t>
  </si>
  <si>
    <t>This mapping dataset combines the FCC's form 477 data on fixed broadband service offerings with US Census polygons showing census blocks.</t>
  </si>
  <si>
    <t>12/24/2018 07:30:00 PM +0000</t>
  </si>
  <si>
    <t>12/24/2018 11:04:00 PM +0000</t>
  </si>
  <si>
    <t>https://data.wa.gov/resource/dxr7-qcnk.json</t>
  </si>
  <si>
    <t>https://data.wa.gov/d/dybp-n2zw</t>
  </si>
  <si>
    <t>Flow Index Stations</t>
  </si>
  <si>
    <t>07/29/2016 08:48:00 PM +0000</t>
  </si>
  <si>
    <t>https://data.wa.gov/resource/dybp-n2zw.json</t>
  </si>
  <si>
    <t>https://data.wa.gov/d/dyxg-h3je</t>
  </si>
  <si>
    <t>dyxg-h3je</t>
  </si>
  <si>
    <t>Ecology Wastewater Operator Professional Growth</t>
  </si>
  <si>
    <t>This is a list of the courses approved by Ecology for use by Washington wastewater treatment plant operators to meet their professional growth obligations.</t>
  </si>
  <si>
    <t>12/05/2015 12:33:00 AM +0000</t>
  </si>
  <si>
    <t>12/05/2015 12:53:00 AM +0000</t>
  </si>
  <si>
    <t>ecology,opcert,operator certification,wastewater,ceu,ceus</t>
  </si>
  <si>
    <t>https://data.wa.gov/resource/dyxg-h3je.json</t>
  </si>
  <si>
    <t>http://www.ecy.wa.gov/programs/wq/wastewater/op_cert/index.html</t>
  </si>
  <si>
    <t>https://data.wa.gov/d/dz4g-nx7j</t>
  </si>
  <si>
    <t>Hood Canal Juvenile Abundance 10302012</t>
  </si>
  <si>
    <t>https://data.wa.gov/resource/dz4g-nx7j.json</t>
  </si>
  <si>
    <t>uie2-nw4g</t>
  </si>
  <si>
    <t>06/04/2018 07:12:00 PM +0000</t>
  </si>
  <si>
    <t>agencies,accounting</t>
  </si>
  <si>
    <t xml:space="preserve"> Agencies 0010, 0050, 0100, 0760, and 7000 to 7900 are utilized for administrative purposes only.</t>
  </si>
  <si>
    <t>2015-16</t>
  </si>
  <si>
    <t xml:space="preserve">Agencies 8000 through 9440 are utilized for recording activity between the state and local government entities (for a detailed listing see the AFRS D37 table for counties and D38 table for cities and towns). </t>
  </si>
  <si>
    <t xml:space="preserve">For accounting purposes, the state's component units (agencies 1060, 1480, 3040, 3460, 4120, 5990, and 7270) are not included in AFRS. </t>
  </si>
  <si>
    <t>For accounting purposes, the State Board for Community and Technical Colleges (Agency 3520) and the individual community and technical colleges (Agencies 6050 through 6960) are not included in AFRS. Statewide financial data for these agencies, including interagency receivables and payables, are to be reported under the Community and Technical College System (Agency 6990). However, for interagency receivables and payables, the individual college is to be used for subsidiary coding. Refer to Subsection 90.20.50.c.</t>
  </si>
  <si>
    <t xml:space="preserve">Under RCW 43.88.240, unless otherwise directed by enabling statute, the Agricultural Commodity Commissions (Agencies 5000 through 5350, and 5450) are not subject to the Budget and Accounting Act. These commissions are not included in the Agency Financial Reporting System (AFRS). </t>
  </si>
  <si>
    <t>http://www.ofm.wa.gov/policy/75.20.htm</t>
  </si>
  <si>
    <t>jth9-gdxk</t>
  </si>
  <si>
    <t>PWS SRC's whose well depth is less than 50ft.</t>
  </si>
  <si>
    <t>11/20/2015 10:04:00 PM +0000</t>
  </si>
  <si>
    <t>drought,well depth</t>
  </si>
  <si>
    <t>https://data.wa.gov/d/e4he-66p9</t>
  </si>
  <si>
    <t>2012 Youth Population by Age and DSHS Regions (Region 1)</t>
  </si>
  <si>
    <t>https://data.wa.gov/resource/e4he-66p9.json</t>
  </si>
  <si>
    <t>vgcw-qfjm</t>
  </si>
  <si>
    <t>06/17/2019 09:15:00 AM +0000</t>
  </si>
  <si>
    <t>https://data.wa.gov/d/e9ue-njm2</t>
  </si>
  <si>
    <t>e9ue-njm2</t>
  </si>
  <si>
    <t>2014 Greenhouse Gas Report-data</t>
  </si>
  <si>
    <t>05/09/2017 04:26:00 PM +0000</t>
  </si>
  <si>
    <t>https://data.wa.gov/resource/e9ue-njm2.json</t>
  </si>
  <si>
    <t>Formal IT expenditure prioritization occurs on an annual basis as part of the state’s budget building activities (link is external). The Governor and the Legislature look to the OCIO to provide guidance on whether an agency's proposed IT expenditure is sound and consistent with the state’s IT strategy to inform policy decisions on the allocation of limited state funds.
The OCIO establishes prioritization criteria in response to current state business needs and changing technologies. The OCIO evaluates agency funding requests (received in the form of decision packages) against those values and establishes a priority ranking of all funding requests. The resulting prioritized list of project funding requests is submitted to both the Governor’s office and the Legislature.</t>
  </si>
  <si>
    <t>https://data.wa.gov/d/ea83-f4np</t>
  </si>
  <si>
    <t>ea83-f4np</t>
  </si>
  <si>
    <t>Auditor's Report Merged - Inspections</t>
  </si>
  <si>
    <t>02/21/2015 09:07:00 PM +0000</t>
  </si>
  <si>
    <t>02/21/2015 09:08:00 PM +0000</t>
  </si>
  <si>
    <t>https://data.wa.gov/resource/ea83-f4np.json</t>
  </si>
  <si>
    <t>https://data.wa.gov/d/ebwb-9rx9</t>
  </si>
  <si>
    <t>ebwb-9rx9</t>
  </si>
  <si>
    <t>WA-APCD Quality and Cost Summary Report: Practice Quality</t>
  </si>
  <si>
    <t>09/13/2018 06:14:00 PM +0000</t>
  </si>
  <si>
    <t>09/13/2018 08:57:00 PM +0000</t>
  </si>
  <si>
    <t>https://data.wa.gov/resource/ebwb-9rx9.json</t>
  </si>
  <si>
    <t>https://data.wa.gov/d/ed66-842c</t>
  </si>
  <si>
    <t>PWS SRC Well Depth And Source Cap</t>
  </si>
  <si>
    <t>11/20/2015 10:01:00 PM +0000</t>
  </si>
  <si>
    <t>https://data.wa.gov/resource/ed66-842c.json</t>
  </si>
  <si>
    <t>yuxe-t2rf</t>
  </si>
  <si>
    <t>07/07/2015 06:46:00 PM +0000</t>
  </si>
  <si>
    <t>tt5v-gg3d</t>
  </si>
  <si>
    <t>PM2.5 Monitors in 2016 and their design values.  DVs at sites affected by 2015 wildfires were calculated with wildfire exceedances excluded. The original DV including wildfire exceedances is listed in parentheses.</t>
  </si>
  <si>
    <t>12/28/2017 05:12:00 PM +0000</t>
  </si>
  <si>
    <t>pm2.5,monitor</t>
  </si>
  <si>
    <t>https://data.wa.gov/d/eiss-ghr9</t>
  </si>
  <si>
    <t>Bertrand Station Data</t>
  </si>
  <si>
    <t>03/26/2015 12:05:00 AM +0000</t>
  </si>
  <si>
    <t>https://data.wa.gov/resource/eiss-ghr9.json</t>
  </si>
  <si>
    <t>ienj-63xj</t>
  </si>
  <si>
    <t>12/29/2017 12:45:00 AM +0000</t>
  </si>
  <si>
    <t>https://data.wa.gov/d/em55-bnns</t>
  </si>
  <si>
    <t>Monica PNSHP Data</t>
  </si>
  <si>
    <t>01/09/2015 08:23:00 PM +0000</t>
  </si>
  <si>
    <t>https://data.wa.gov/resource/em55-bnns.json</t>
  </si>
  <si>
    <t>r9rw-zt6k</t>
  </si>
  <si>
    <t>10/19/2012 06:52:00 PM +0000</t>
  </si>
  <si>
    <t>https://data.wa.gov/d/enhg-443m</t>
  </si>
  <si>
    <t>enhg-443m</t>
  </si>
  <si>
    <t>Volume Of Spills To Water</t>
  </si>
  <si>
    <t>01/28/2014 11:04:00 PM +0000</t>
  </si>
  <si>
    <t>https://data.wa.gov/resource/enhg-443m.json</t>
  </si>
  <si>
    <t>https://data.wa.gov/d/etuj-gfsk</t>
  </si>
  <si>
    <t>Meter Data</t>
  </si>
  <si>
    <t>https://data.wa.gov/resource/etuj-gfsk.json</t>
  </si>
  <si>
    <t>https://data.wa.gov/d/ev9b-h3nr</t>
  </si>
  <si>
    <t>ev9b-h3nr</t>
  </si>
  <si>
    <t>Trends in Age Group</t>
  </si>
  <si>
    <t>11/12/2015 02:38:00 AM +0000</t>
  </si>
  <si>
    <t>11/12/2015 02:39:00 AM +0000</t>
  </si>
  <si>
    <t>https://data.wa.gov/resource/ev9b-h3nr.json</t>
  </si>
  <si>
    <t>https://data.wa.gov/d/exre-kgdt</t>
  </si>
  <si>
    <t>exre-kgdt</t>
  </si>
  <si>
    <t>Connect America Fund broadband buildout locations</t>
  </si>
  <si>
    <t>The information in this map comes directly from the carriers, which submit broadband deployment data annually using USAC’s High Cost Universal Broadband (HUBB) portal. CAF Map is based on data certified in the HUBB as of 3/1/2018.</t>
  </si>
  <si>
    <t>01/15/2019 08:57:00 PM +0000</t>
  </si>
  <si>
    <t>01/15/2019 09:25:00 PM +0000</t>
  </si>
  <si>
    <t>https://data.wa.gov/resource/exre-kgdt.json</t>
  </si>
  <si>
    <t>The following API query was used to obtain the filtered data for this dataset:  https://opendata.usac.org/resource/r59r-rpip.csv?deployment_state=WA&amp;$limit=3000000</t>
  </si>
  <si>
    <t>Imported from USAC dataset https://opendata.usac.org/High-Cost/High-Cost-Connect-America-Fund-Broadband-Map-CAF-M/r59r-rpip</t>
  </si>
  <si>
    <t>https://opendata.usac.org/High-Cost/High-Cost-Connect-America-Fund-Broadband-Map-CAF-M/r59r-rpip</t>
  </si>
  <si>
    <t>Universal Service Administrative Company (USAC)</t>
  </si>
  <si>
    <t>LCB Local Authority Letters</t>
  </si>
  <si>
    <t>https://data.wa.gov/d/f3mm-bvaa</t>
  </si>
  <si>
    <t>f3mm-bvaa</t>
  </si>
  <si>
    <t>Total Funding By Category</t>
  </si>
  <si>
    <t>10/29/2012 05:29:00 PM +0000</t>
  </si>
  <si>
    <t>https://data.wa.gov/resource/f3mm-bvaa.json</t>
  </si>
  <si>
    <t>https://data.wa.gov/d/f4a9-b2hi</t>
  </si>
  <si>
    <t>f4a9-b2hi</t>
  </si>
  <si>
    <t>13 BER 3.9</t>
  </si>
  <si>
    <t>03/17/2015 03:53:00 PM +0000</t>
  </si>
  <si>
    <t>https://data.wa.gov/resource/f4a9-b2hi.json</t>
  </si>
  <si>
    <t>https://data.wa.gov/d/f6st-whvb</t>
  </si>
  <si>
    <t>Summer Low Flow Indicator 1975-2017</t>
  </si>
  <si>
    <t>07/17/2018 04:18:00 PM +0000</t>
  </si>
  <si>
    <t>flow,indicator,trends,gages,ecology,eap,salmon,puget sound,state-of-the-salmon</t>
  </si>
  <si>
    <t>https://data.wa.gov/resource/f6st-whvb.json</t>
  </si>
  <si>
    <t>ypac-8ft5</t>
  </si>
  <si>
    <t>Workload 120 Days</t>
  </si>
  <si>
    <t>05/24/2019 03:31:00 PM +0000</t>
  </si>
  <si>
    <t>https://data.wa.gov/d/fn6e-4szt</t>
  </si>
  <si>
    <t>Watershed Health - Sampled Sites 2015</t>
  </si>
  <si>
    <t>https://data.wa.gov/resource/fn6e-4szt.json</t>
  </si>
  <si>
    <t>https://data.wa.gov/d/ft5h-ftmv</t>
  </si>
  <si>
    <t>Snake Harvest</t>
  </si>
  <si>
    <t>12/05/2012 06:33:00 AM +0000</t>
  </si>
  <si>
    <t>https://data.wa.gov/resource/ft5h-ftmv.json</t>
  </si>
  <si>
    <t>xf78-ek9m</t>
  </si>
  <si>
    <t>The local health agencies and the department of health work to prevent water related
illness and assure that people have access to an adequate quantity of safe water. They do this through a variety of activities including: reviewing and approving water availability, investigating suspected water related illnesses, reviewing plans and providing oversight/compliance for public water supplies, providing community education about safe drinking water, inspecting wells, conducting sanitary surveys (inspections) for Group A &amp; B Public Water Systems, and responding to emergencies (e.g., floods).
A sanitary survey includes an onsite review of the water source, and the facilities,
equipment, operation, and maintenance of a public water system. It is meant to identify problems which may affect the safety of the water. Group A are systems that regularly serve 15 or more service connections, or 25 or more people/day for 60 days/year, and must be surveyed every three to five years. (Note local health agencies may choose to survey smaller systems; these are not reflected in the data.)
• Number of large drinking water system (Group A) surveys (Data source: DOH)
• Public water systems are required to deliver safe and reliable drinking water to their
customers 24 hours a day, 365 days a year. If the water supply becomes contaminated, consumers can become seriously ill. One of the most important steps public water system operators take to ensure safe water is to regularly test for coliform bacteria and other contaminants such as nitrate, arsenic and lead.</t>
  </si>
  <si>
    <t>02/04/2015 05:51:00 PM +0000</t>
  </si>
  <si>
    <t>public health,drinking water</t>
  </si>
  <si>
    <t>This data was imported from the Public Health Improvement Partnership web page.  https://fortress.wa.gov/doh/phip/PHIP/MeasureGroup.mvc/MeasureGroupQuery?measureGroupId=3&amp;cycleId=6</t>
  </si>
  <si>
    <t>uq2d-mxyw</t>
  </si>
  <si>
    <t>01/16/2013 05:52:00 PM +0000</t>
  </si>
  <si>
    <t>iw2j-epnj</t>
  </si>
  <si>
    <t>09/19/2016 10:35:00 PM +0000</t>
  </si>
  <si>
    <t>https://data.wa.gov/d/g5qx-dang</t>
  </si>
  <si>
    <t>Washington State Payroll</t>
  </si>
  <si>
    <t>12/02/2016 05:05:00 PM +0000</t>
  </si>
  <si>
    <t>https://data.wa.gov/resource/g5qx-dang.json</t>
  </si>
  <si>
    <t>https://data.wa.gov/d/gd2u-b9zp</t>
  </si>
  <si>
    <t>Funding By Source -- All -- 12212012</t>
  </si>
  <si>
    <t>11/02/2012 01:01:00 AM +0000</t>
  </si>
  <si>
    <t>https://data.wa.gov/resource/gd2u-b9zp.json</t>
  </si>
  <si>
    <t>https://data.wa.gov/d/gdbk-4jyg</t>
  </si>
  <si>
    <t>gdbk-4jyg</t>
  </si>
  <si>
    <t>Inciweb fire</t>
  </si>
  <si>
    <t>10/06/2018 12:39:00 AM +0000</t>
  </si>
  <si>
    <t>10/06/2018 12:41:00 AM +0000</t>
  </si>
  <si>
    <t>https://data.wa.gov/resource/gdbk-4jyg.json</t>
  </si>
  <si>
    <t>https://data.wa.gov/d/gdw2-uv4h</t>
  </si>
  <si>
    <t>Decision Package Prioritization 2016</t>
  </si>
  <si>
    <t>12/29/2016 09:51:00 PM +0000</t>
  </si>
  <si>
    <t>https://data.wa.gov/resource/gdw2-uv4h.json</t>
  </si>
  <si>
    <t>https://data.wa.gov/d/gevy-wn26</t>
  </si>
  <si>
    <t>gevy-wn26</t>
  </si>
  <si>
    <t>I-5 and I-405 Buffer</t>
  </si>
  <si>
    <t>02/08/2019 07:01:00 PM +0000</t>
  </si>
  <si>
    <t>02/08/2019 07:41:00 PM +0000</t>
  </si>
  <si>
    <t>https://data.wa.gov/resource/gevy-wn26.json</t>
  </si>
  <si>
    <t>https://data.wa.gov/d/gfhm-evjb</t>
  </si>
  <si>
    <t>gfhm-evjb</t>
  </si>
  <si>
    <t>Out of School Suspensions and Expulsions for StudentBehavior in School Year 2012-2013 by County</t>
  </si>
  <si>
    <t>12/01/2015 04:38:00 AM +0000</t>
  </si>
  <si>
    <t>https://data.wa.gov/resource/gfhm-evjb.json</t>
  </si>
  <si>
    <t>uugh-hac4</t>
  </si>
  <si>
    <t>2016 Application Pool</t>
  </si>
  <si>
    <t>Summary of Applications submitted for 2016 Construction Cycle</t>
  </si>
  <si>
    <t>07/29/2014 04:31:00 PM +0000</t>
  </si>
  <si>
    <t>https://data.wa.gov/d/gia4-fgdb</t>
  </si>
  <si>
    <t>gia4-fgdb</t>
  </si>
  <si>
    <t>Website visits</t>
  </si>
  <si>
    <t>05/03/2016 07:01:00 PM +0000</t>
  </si>
  <si>
    <t>05/03/2016 08:50:00 PM +0000</t>
  </si>
  <si>
    <t>https://data.wa.gov/resource/gia4-fgdb.json</t>
  </si>
  <si>
    <t>https://data.wa.gov/d/gk9r-83t2</t>
  </si>
  <si>
    <t>gk9r-83t2</t>
  </si>
  <si>
    <t>Middle Columbia Juvenile Abundance 10302012</t>
  </si>
  <si>
    <t>10/30/2012 05:39:00 PM +0000</t>
  </si>
  <si>
    <t>https://data.wa.gov/resource/gk9r-83t2.json</t>
  </si>
  <si>
    <t>jwyj-mg7x</t>
  </si>
  <si>
    <t>Juvenile Offense Referrals</t>
  </si>
  <si>
    <t>02/10/2015 07:54:00 PM +0000</t>
  </si>
  <si>
    <t>jg8i-imiv</t>
  </si>
  <si>
    <t>10/30/2015 08:55:00 PM +0000</t>
  </si>
  <si>
    <t>https://data.wa.gov/d/gpg2-kkgw</t>
  </si>
  <si>
    <t>gpg2-kkgw</t>
  </si>
  <si>
    <t>HFC_Chemical_List</t>
  </si>
  <si>
    <t>05/22/2019 07:39:00 PM +0000</t>
  </si>
  <si>
    <t>05/22/2019 08:51:00 PM +0000</t>
  </si>
  <si>
    <t>https://data.wa.gov/resource/gpg2-kkgw.json</t>
  </si>
  <si>
    <t>https://data.wa.gov/d/gssb-7xw5</t>
  </si>
  <si>
    <t>gssb-7xw5</t>
  </si>
  <si>
    <t>Total Funding By Source1</t>
  </si>
  <si>
    <t>10/29/2012 04:33:00 PM +0000</t>
  </si>
  <si>
    <t>https://data.wa.gov/resource/gssb-7xw5.json</t>
  </si>
  <si>
    <t>This dataset contains records of title activity (transactions recording changes of ownership), and registration activity (transactions authorizing vehicles to be used on Washington public roads).</t>
  </si>
  <si>
    <t>https://data.wa.gov/d/gw7j-3ejt</t>
  </si>
  <si>
    <t>DWSRFCurrent</t>
  </si>
  <si>
    <t>04/07/2014 03:17:00 PM +0000</t>
  </si>
  <si>
    <t>https://data.wa.gov/resource/gw7j-3ejt.json</t>
  </si>
  <si>
    <t>rbzx-kwwt</t>
  </si>
  <si>
    <t>10/20/2017 10:33:00 PM +0000</t>
  </si>
  <si>
    <t>https://data.wa.gov/d/h4ip-8hec</t>
  </si>
  <si>
    <t>Watershed Health Monitoring - Statewide Probability Sample (2009-2012)</t>
  </si>
  <si>
    <t>The Watershed Health Monitoring (WHM) program sampled randomly selected streams in the each of 7 Status and Trends Regions during the 2009-2012 index period. We used a Generalized Random Tesselation Stratified (GRTS) stream survey.</t>
  </si>
  <si>
    <t>watershed health monitoring,probability sampling,locations</t>
  </si>
  <si>
    <t>https://data.wa.gov/resource/h4ip-8hec.json</t>
  </si>
  <si>
    <t>Find column descriptions in attached Data Dictionary (PDF).</t>
  </si>
  <si>
    <t>https://data.wa.gov/d/h5vb-ufn9</t>
  </si>
  <si>
    <t>h5vb-ufn9</t>
  </si>
  <si>
    <t>PTRBikePedCountDisplay</t>
  </si>
  <si>
    <t>04/15/2019 08:31:00 PM +0000</t>
  </si>
  <si>
    <t>04/15/2019 08:41:00 PM +0000</t>
  </si>
  <si>
    <t>https://data.wa.gov/resource/h5vb-ufn9.json</t>
  </si>
  <si>
    <t>avbc-p6sm</t>
  </si>
  <si>
    <t>https://data.wa.gov/d/h95x-vpyj</t>
  </si>
  <si>
    <t>h95x-vpyj</t>
  </si>
  <si>
    <t>L&amp;I Intent Details - Journey Level Trades And Wages</t>
  </si>
  <si>
    <t>Contractor filing intent details about their wages and trades</t>
  </si>
  <si>
    <t>11/13/2015 06:52:00 PM +0000</t>
  </si>
  <si>
    <t>06/17/2019 02:01:00 PM +0000</t>
  </si>
  <si>
    <t>contractor,wages,trades</t>
  </si>
  <si>
    <t>https://data.wa.gov/resource/h95x-vpyj.json</t>
  </si>
  <si>
    <t>https://data.wa.gov/d/hb7h-vaxf</t>
  </si>
  <si>
    <t>hb7h-vaxf</t>
  </si>
  <si>
    <t>Sites Report For Data.wa.gov Map</t>
  </si>
  <si>
    <t>05/24/2016 09:31:00 PM +0000</t>
  </si>
  <si>
    <t>05/24/2016 09:32:00 PM +0000</t>
  </si>
  <si>
    <t>https://data.wa.gov/resource/hb7h-vaxf.json</t>
  </si>
  <si>
    <t>https://data.wa.gov/d/hbzb-dbcn</t>
  </si>
  <si>
    <t>hbzb-dbcn</t>
  </si>
  <si>
    <t>Adjusted Cohort Graduation and Dropout Rates (Five-Year) by Student Group for School Years 2011-2012 and 2012-2013</t>
  </si>
  <si>
    <t>12/01/2015 04:54:00 AM +0000</t>
  </si>
  <si>
    <t>https://data.wa.gov/resource/hbzb-dbcn.json</t>
  </si>
  <si>
    <t>https://data.wa.gov/d/hdh3-xc9r</t>
  </si>
  <si>
    <t>hdh3-xc9r</t>
  </si>
  <si>
    <t>OCIO IT Project Oversight Summary</t>
  </si>
  <si>
    <t>Project oversight summary</t>
  </si>
  <si>
    <t>03/29/2015 06:30:00 AM +0000</t>
  </si>
  <si>
    <t>https://data.wa.gov/resource/hdh3-xc9r.json</t>
  </si>
  <si>
    <t>https://data.wa.gov/d/hg2t-wcph</t>
  </si>
  <si>
    <t>hg2t-wcph</t>
  </si>
  <si>
    <t>Soils</t>
  </si>
  <si>
    <t>10/25/2018 12:38:00 AM +0000</t>
  </si>
  <si>
    <t>10/25/2018 12:57:00 AM +0000</t>
  </si>
  <si>
    <t>https://data.wa.gov/resource/hg2t-wcph.json</t>
  </si>
  <si>
    <t>tmay-2i9v</t>
  </si>
  <si>
    <t>Locations based on lat and long</t>
  </si>
  <si>
    <t>07/16/2013 09:20:00 PM +0000</t>
  </si>
  <si>
    <t>https://data.wa.gov/d/hn25-k5xm</t>
  </si>
  <si>
    <t>hn25-k5xm</t>
  </si>
  <si>
    <t>Juvenile Unemployment for 16-19 Year Olds from 2000-2013</t>
  </si>
  <si>
    <t>12/01/2015 05:06:00 AM +0000</t>
  </si>
  <si>
    <t>01/21/2016 06:13:00 AM +0000</t>
  </si>
  <si>
    <t>https://data.wa.gov/resource/hn25-k5xm.json</t>
  </si>
  <si>
    <t>https://data.wa.gov/d/hsuv-x2dz</t>
  </si>
  <si>
    <t>hsuv-x2dz</t>
  </si>
  <si>
    <t>PWS SRC Source Cap And Well Depth</t>
  </si>
  <si>
    <t>PWS SRCs whose source capacity is less than 20 gal/min and well depth is less than 50ft.</t>
  </si>
  <si>
    <t>11/20/2015 09:55:00 PM +0000</t>
  </si>
  <si>
    <t>drought,source capacity,well depth</t>
  </si>
  <si>
    <t>https://data.wa.gov/resource/hsuv-x2dz.json</t>
  </si>
  <si>
    <t>https://data.wa.gov/d/ht3z-vfgq</t>
  </si>
  <si>
    <t>ht3z-vfgq</t>
  </si>
  <si>
    <t>3 -- Government $$ By Year</t>
  </si>
  <si>
    <t>10/17/2012 12:39:00 PM +0000</t>
  </si>
  <si>
    <t>https://data.wa.gov/resource/ht3z-vfgq.json</t>
  </si>
  <si>
    <t>https://data.wa.gov/d/hw7n-fcif</t>
  </si>
  <si>
    <t>hw7n-fcif</t>
  </si>
  <si>
    <t>BLS License list (merged)</t>
  </si>
  <si>
    <t>03/14/2015 04:21:00 AM +0000</t>
  </si>
  <si>
    <t>03/14/2015 04:22:00 AM +0000</t>
  </si>
  <si>
    <t>https://data.wa.gov/resource/hw7n-fcif.json</t>
  </si>
  <si>
    <t>https://data.wa.gov/d/hz47-b5g9</t>
  </si>
  <si>
    <t>hz47-b5g9</t>
  </si>
  <si>
    <t>Diversion Rate</t>
  </si>
  <si>
    <t>06/22/2015 06:21:00 PM +0000</t>
  </si>
  <si>
    <t>06/22/2015 06:22:00 PM +0000</t>
  </si>
  <si>
    <t>https://data.wa.gov/resource/hz47-b5g9.json</t>
  </si>
  <si>
    <t>https://data.wa.gov/d/hz5n-5pgn</t>
  </si>
  <si>
    <t>hz5n-5pgn</t>
  </si>
  <si>
    <t>General American Car Sales</t>
  </si>
  <si>
    <t>Took this from an internet page for testing. It looked real</t>
  </si>
  <si>
    <t>07/23/2018 09:38:00 PM +0000</t>
  </si>
  <si>
    <t>car,sale,auto,greenhouse</t>
  </si>
  <si>
    <t>https://data.wa.gov/resource/hz5n-5pgn.json</t>
  </si>
  <si>
    <t>https://data.wa.gov/d/i3p8-xyd2</t>
  </si>
  <si>
    <t>i3p8-xyd2</t>
  </si>
  <si>
    <t>Bond and COP Issuance FY 2000-2016</t>
  </si>
  <si>
    <t>08/23/2016 10:06:00 PM +0000</t>
  </si>
  <si>
    <t>https://data.wa.gov/resource/i3p8-xyd2.json</t>
  </si>
  <si>
    <t>https://data.wa.gov/d/icqj-j27g</t>
  </si>
  <si>
    <t>icqj-j27g</t>
  </si>
  <si>
    <t>Occupational Employment and Wage Estimates</t>
  </si>
  <si>
    <t>Washington State, metropolitan divisions (MD), metropolitan statistical areas (MSA) and nonmetropolitan areas (NMA), 2017
OES is a program of the U.S. Department of Labor, Bureau of Labor Statistics (BLS). This federal-state cooperative program produces employment and wage estimates for nearly 840 occupations. The occupational employment and wage estimates are based on data collected from the OES survey. The survey includes employment counts, occupations and wages from more than 4,800 Washington state employers. Data from six survey panels are combined to create a sample size of more than 29,300 employers. Blanks in the data columns indicate suppressed data.</t>
  </si>
  <si>
    <t>11/01/2017 05:56:00 PM +0000</t>
  </si>
  <si>
    <t>10/02/2018 07:16:00 PM +0000</t>
  </si>
  <si>
    <t>occupation,wages,soc codes,areas,employment</t>
  </si>
  <si>
    <t>https://data.wa.gov/resource/icqj-j27g.json</t>
  </si>
  <si>
    <t>https://esd.wa.gov/labormarketinfo/occupations</t>
  </si>
  <si>
    <t>https://data.wa.gov/d/ienj-63xj</t>
  </si>
  <si>
    <t>School District Technology Survey</t>
  </si>
  <si>
    <t>broadband,open educational resources,schools</t>
  </si>
  <si>
    <t>2014-2017</t>
  </si>
  <si>
    <t>https://data.wa.gov/resource/ienj-63xj.json</t>
  </si>
  <si>
    <t>https://data.wa.gov/d/ifxa-khzg</t>
  </si>
  <si>
    <t>ifxa-khzg</t>
  </si>
  <si>
    <t>MAP -- Farm Pads, Evacuation Routes (2012-19) 08292018</t>
  </si>
  <si>
    <t>08/31/2018 12:30:00 PM +0000</t>
  </si>
  <si>
    <t>08/31/2018 12:36:00 PM +0000</t>
  </si>
  <si>
    <t>https://data.wa.gov/resource/ifxa-khzg.json</t>
  </si>
  <si>
    <t>https://data.wa.gov/d/ii57-3we8</t>
  </si>
  <si>
    <t>ii57-3we8</t>
  </si>
  <si>
    <t>05/04/2016 12:02:00 AM +0000</t>
  </si>
  <si>
    <t>05/04/2016 12:11:00 AM +0000</t>
  </si>
  <si>
    <t>https://data.wa.gov/resource/ii57-3we8.json</t>
  </si>
  <si>
    <t>https://data.wa.gov/d/ii7z-dkjn</t>
  </si>
  <si>
    <t>ii7z-dkjn</t>
  </si>
  <si>
    <t>State WASL Scores by Subgroup_2002</t>
  </si>
  <si>
    <t>06/15/2019 12:08:00 AM +0000</t>
  </si>
  <si>
    <t>06/15/2019 12:09:00 AM +0000</t>
  </si>
  <si>
    <t>https://data.wa.gov/resource/ii7z-dkjn.json</t>
  </si>
  <si>
    <t>https://data.wa.gov/d/ikw6-vez6</t>
  </si>
  <si>
    <t>ikw6-vez6</t>
  </si>
  <si>
    <t>Westgate - KSD Apprenticeship Utilization</t>
  </si>
  <si>
    <t>Names, Numbers, Jobs, Hours</t>
  </si>
  <si>
    <t>06/08/2018 09:09:00 PM +0000</t>
  </si>
  <si>
    <t>westgate apprenticeship details</t>
  </si>
  <si>
    <t>https://data.wa.gov/resource/ikw6-vez6.json</t>
  </si>
  <si>
    <t>https://data.wa.gov/d/ipft-idqi</t>
  </si>
  <si>
    <t>ipft-idqi</t>
  </si>
  <si>
    <t>Data Sync Log</t>
  </si>
  <si>
    <t>07/17/2013 05:29:00 PM +0000</t>
  </si>
  <si>
    <t>07/22/2016 08:52:00 PM +0000</t>
  </si>
  <si>
    <t>https://data.wa.gov/resource/ipft-idqi.json</t>
  </si>
  <si>
    <t>juvenile justice</t>
  </si>
  <si>
    <t xml:space="preserve">* No Action includes cases not filed include: no action, too young to prosecute, forward for adult prosecution, incompetent/incapacity, incomplete facts, referred to another agency, </t>
  </si>
  <si>
    <t xml:space="preserve">    unable to locate, witnes/victim unavailable or uncooperative. </t>
  </si>
  <si>
    <t>ynbr-8ixa</t>
  </si>
  <si>
    <t>Utility Permits and Franchises from WA state Department of Transportation, showing fiber optic infrastructure for select areas and routes in state roadways.</t>
  </si>
  <si>
    <t>09/12/2016 09:54:00 PM +0000</t>
  </si>
  <si>
    <t>broadband,fiber,right-of-way,utilities</t>
  </si>
  <si>
    <t>https://data.wa.gov/d/iw2j-epnj</t>
  </si>
  <si>
    <t>1Biennial Funding By Category (8-22-2016)</t>
  </si>
  <si>
    <t>09/19/2016 10:33:00 PM +0000</t>
  </si>
  <si>
    <t>https://data.wa.gov/resource/iw2j-epnj.json</t>
  </si>
  <si>
    <t>https://data.wa.gov/d/j5r5-zefd</t>
  </si>
  <si>
    <t>https://data.wa.gov/resource/j5r5-zefd.json</t>
  </si>
  <si>
    <t>https://data.wa.gov/d/j78i-gfy5</t>
  </si>
  <si>
    <t>j78i-gfy5</t>
  </si>
  <si>
    <t>WA-APCD Quality and Cost Summary Report: ACH Quality</t>
  </si>
  <si>
    <t>09/13/2018 05:41:00 PM +0000</t>
  </si>
  <si>
    <t>09/13/2018 06:09:00 PM +0000</t>
  </si>
  <si>
    <t>https://data.wa.gov/resource/j78i-gfy5.json</t>
  </si>
  <si>
    <t>https://data.wa.gov/d/jan4-np6f</t>
  </si>
  <si>
    <t>Facilities with Hog Fuel and Wood-Fired Boilers</t>
  </si>
  <si>
    <t>Major facilities identified as using hog fuel or wood-fired boilers.  Based on 2016 data.</t>
  </si>
  <si>
    <t>https://data.wa.gov/resource/jan4-np6f.json</t>
  </si>
  <si>
    <t>https://data.wa.gov/d/jbe2-ek4r</t>
  </si>
  <si>
    <t>jbe2-ek4r</t>
  </si>
  <si>
    <t>WA GHG Reporting Multi-Year Dataset</t>
  </si>
  <si>
    <t>This dataset contains data reported to Ecology as of December 15, 2018.  The reported emissions are preliminary and have not been fully verified by Ecology.  This information is subject to change.  
Certain large facilities and transportation fuel suppliers are required to report their greenhouse gas (GHG) emissions to Ecology beginning with the 2012 emissions year.  Owners or operators of the following are required to report: 
• Facilities that emit at least 10,000 metric tons of carbon dioxide equivalent (CO2e) of greenhouse gases per year in Washington. 
• Suppliers of liquid motor vehicle fuel, special fuel, or aircraft fuel that supply products equivalent to at least 10,000 metric tons of carbon dioxide per year in Washington. 
Sources are grouped by sectors.  Most sectors focus on each facility’s onsite emissions.   The transportation fuel supplier sector describes emissions associated with the complete combustion or oxidation of fuels supplied by transportation fuel suppliers under the Washington Department of Licensing Fuel Tax Program.  
This dataset does not include all of Washington’s emissions.  See the Washington State Greenhouse Gas Emissions Inventory (https://ecology.wa.gov/Research-Data/Scientific-reports/Statewide-greenhouse-gas-inventory) for statewide emissions totals.
Emissions are in units of metric tons of carbon dioxide equivalents using AR4 global warming potentials as specified in WAC 173-441.</t>
  </si>
  <si>
    <t>12/13/2018 08:03:00 PM +0000</t>
  </si>
  <si>
    <t>12/13/2018 08:10:00 PM +0000</t>
  </si>
  <si>
    <t>2012-2017</t>
  </si>
  <si>
    <t>https://data.wa.gov/resource/jbe2-ek4r.json</t>
  </si>
  <si>
    <t>xx9k-ku4q</t>
  </si>
  <si>
    <t>05/25/2016 11:15:00 PM +0000</t>
  </si>
  <si>
    <t>reyu-f99k</t>
  </si>
  <si>
    <t>12/26/2012 05:37:00 AM +0000</t>
  </si>
  <si>
    <t>https://data.wa.gov/d/jg8i-imiv</t>
  </si>
  <si>
    <t>Grant Spending</t>
  </si>
  <si>
    <t>10/30/2015 07:04:00 PM +0000</t>
  </si>
  <si>
    <t>https://data.wa.gov/resource/jg8i-imiv.json</t>
  </si>
  <si>
    <t>https://data.wa.gov/d/jgyj-nq5v</t>
  </si>
  <si>
    <t>jgyj-nq5v</t>
  </si>
  <si>
    <t>Facilities of Interest for Regional Haze</t>
  </si>
  <si>
    <t>These sources have a Q/D &gt; 1.0 Tons/km where Q is the annual tons of emissions (PM10 + SO2 + NOx) and D is the distance to the nearest Class I Area.  All emissions are based on 2014 reported data.</t>
  </si>
  <si>
    <t>01/11/2018 03:41:00 PM +0000</t>
  </si>
  <si>
    <t>regional haze,class i areas,emissions,air quality</t>
  </si>
  <si>
    <t>https://data.wa.gov/resource/jgyj-nq5v.json</t>
  </si>
  <si>
    <t>https://data.wa.gov/d/jhtx-qxim</t>
  </si>
  <si>
    <t>Watershed Health Monitoring: Selected Metrics from the Upper Columbia Through 2013</t>
  </si>
  <si>
    <t>The Watershed Health Monitoring (WHM) program visits probabilistic (randomly-selected) sites and other hand-selected sites across Washington. We sample about 50 random sites within each of 7 Status and Trends Regions (STRs) during each round of sampling. Data in this file represent information collected during Round 1 sampling in the Upper Columbia STR (summer 2012), along with information from other sampling events in the region. Reported here are just a select few of the metrics. The full suite of habitat data is available from our web site: http://tinyurl.com/WatershedHealth. Macroinvertebrate community scores reported here are from this source: http://pugetsoundstreambenthos.org.</t>
  </si>
  <si>
    <t>05/14/2014 02:47:00 PM +0000</t>
  </si>
  <si>
    <t>biological monitoring,physical habitat,streams,upper columbia,watershed health</t>
  </si>
  <si>
    <t>https://data.wa.gov/resource/jhtx-qxim.json</t>
  </si>
  <si>
    <t>Find a data dictionary here:https://data.wa.gov/Natural-Resources-Environment/Data-Dictionary-Selected-Metrics-in-Upper-Columbia/6xt2-phwm?firstRun=true</t>
  </si>
  <si>
    <t>https://data.wa.gov/d/jjte-ue6r</t>
  </si>
  <si>
    <t>Total Prosser Run 12182014</t>
  </si>
  <si>
    <t>12/19/2014 12:33:00 AM +0000</t>
  </si>
  <si>
    <t>https://data.wa.gov/resource/jjte-ue6r.json</t>
  </si>
  <si>
    <t>https://data.wa.gov/d/jqgb-ie7w</t>
  </si>
  <si>
    <t>jqgb-ie7w</t>
  </si>
  <si>
    <t>07/12/2013 06:20:00 PM +0000</t>
  </si>
  <si>
    <t>03/28/2014 05:47:00 PM +0000</t>
  </si>
  <si>
    <t>https://data.wa.gov/resource/jqgb-ie7w.json</t>
  </si>
  <si>
    <t>https://data.wa.gov/d/js5f-3yhb</t>
  </si>
  <si>
    <t>js5f-3yhb</t>
  </si>
  <si>
    <t>eGov Platforms</t>
  </si>
  <si>
    <t>05/03/2016 08:58:00 PM +0000</t>
  </si>
  <si>
    <t>05/03/2016 11:01:00 PM +0000</t>
  </si>
  <si>
    <t>https://data.wa.gov/resource/js5f-3yhb.json</t>
  </si>
  <si>
    <t>https://data.wa.gov/d/jtcv-ghrn</t>
  </si>
  <si>
    <t>PercentSelfSupplied</t>
  </si>
  <si>
    <t>04/29/2019 05:24:00 PM +0000</t>
  </si>
  <si>
    <t>https://data.wa.gov/resource/jtcv-ghrn.json</t>
  </si>
  <si>
    <t>https://data.wa.gov/d/jth9-gdxk</t>
  </si>
  <si>
    <t>PWS SRC Well Depth</t>
  </si>
  <si>
    <t>11/20/2015 10:03:00 PM +0000</t>
  </si>
  <si>
    <t>https://data.wa.gov/resource/jth9-gdxk.json</t>
  </si>
  <si>
    <t>https://data.wa.gov/d/jvx2-m4u3</t>
  </si>
  <si>
    <t>jvx2-m4u3</t>
  </si>
  <si>
    <t>2015 Greenhouse Gas Report- Data</t>
  </si>
  <si>
    <t>The map contains greenhouse gas (GHG) data reported to Ecology as of April 24, 2017. The reported emissions are preliminary and have not been fully verified by Ecology. This information is subject to change. _x000D_
_x000D_
Except where noted, emissions are reported in metric tons of carbon dioxide equivalent (CO2e). CO2e is a useful measure for comparing the emissions from various greenhouse gases based upon their global warming potentials._x000D_
_x000D_
Organizations that have emissions spread throughout the state instead of at a single location, such as petroleum product producers/importers and natural gas distributors, are not included in this map. See the complete report to view emissions for all Washington organizations that emit at least 10,000 metric tons of carbon dioxide equivalent. _x000D_
_x000D_
For more information see the complete 2012-2015 Washington Mandatory Greenhouse Gas Report. http://www.ecy.wa.gov/programs/air/permit_register/ghg/ghg.html</t>
  </si>
  <si>
    <t>05/08/2017 04:33:00 PM +0000</t>
  </si>
  <si>
    <t>https://data.wa.gov/resource/jvx2-m4u3.json</t>
  </si>
  <si>
    <t>https://data.wa.gov/d/jwyj-mg7x</t>
  </si>
  <si>
    <t>02/10/2015 05:23:00 PM +0000</t>
  </si>
  <si>
    <t>https://data.wa.gov/resource/jwyj-mg7x.json</t>
  </si>
  <si>
    <t>https://data.wa.gov/d/jxh8-8i6p</t>
  </si>
  <si>
    <t>Wa To King</t>
  </si>
  <si>
    <t>https://data.wa.gov/resource/jxh8-8i6p.json</t>
  </si>
  <si>
    <t>https://data.wa.gov/d/k2zi-4hgf</t>
  </si>
  <si>
    <t>k2zi-4hgf</t>
  </si>
  <si>
    <t>Recovery Plan Progress Indicator 12212012</t>
  </si>
  <si>
    <t>12/21/2012 08:23:00 PM +0000</t>
  </si>
  <si>
    <t>https://data.wa.gov/resource/k2zi-4hgf.json</t>
  </si>
  <si>
    <t>https://data.wa.gov/d/k43v-q6mx</t>
  </si>
  <si>
    <t>k43v-q6mx</t>
  </si>
  <si>
    <t>L&amp;I Counties Listed On Intent</t>
  </si>
  <si>
    <t>Counties Listed On Intent</t>
  </si>
  <si>
    <t>11/13/2015 12:54:00 AM +0000</t>
  </si>
  <si>
    <t>intent,county</t>
  </si>
  <si>
    <t>https://data.wa.gov/resource/k43v-q6mx.json</t>
  </si>
  <si>
    <t>https://data.wa.gov/d/k67g-t283</t>
  </si>
  <si>
    <t>k67g-t283</t>
  </si>
  <si>
    <t>WA Prisons Average Daily Population</t>
  </si>
  <si>
    <t>02/21/2018 09:36:00 PM +0000</t>
  </si>
  <si>
    <t>02/21/2018 09:39:00 PM +0000</t>
  </si>
  <si>
    <t>prisons,corrections,population</t>
  </si>
  <si>
    <t>FY2018</t>
  </si>
  <si>
    <t>https://data.wa.gov/resource/k67g-t283.json</t>
  </si>
  <si>
    <t>https://data.wa.gov/d/k882-u84m</t>
  </si>
  <si>
    <t>FCC mobile broadband deployment from 477</t>
  </si>
  <si>
    <t>01/17/2018 11:35:00 PM +0000</t>
  </si>
  <si>
    <t>https://data.wa.gov/resource/k882-u84m.json</t>
  </si>
  <si>
    <t>https://data.wa.gov/d/k96r-7t2r</t>
  </si>
  <si>
    <t>k96r-7t2r</t>
  </si>
  <si>
    <t>Youth Suicide Deaths in Washington State by Gender Age 0-17 Years, from 2008-2012</t>
  </si>
  <si>
    <t>12/14/2015 02:44:00 PM +0000</t>
  </si>
  <si>
    <t>12/14/2015 02:45:00 PM +0000</t>
  </si>
  <si>
    <t>https://data.wa.gov/resource/k96r-7t2r.json</t>
  </si>
  <si>
    <t>https://data.wa.gov/d/kbv8-aawq</t>
  </si>
  <si>
    <t>Lower Columbia Final Abundance 11202012</t>
  </si>
  <si>
    <t>11/20/2012 01:23:00 PM +0000</t>
  </si>
  <si>
    <t>https://data.wa.gov/resource/kbv8-aawq.json</t>
  </si>
  <si>
    <t>https://data.wa.gov/d/kbzr-6x76</t>
  </si>
  <si>
    <t>Statewide Barriers Removed</t>
  </si>
  <si>
    <t>https://data.wa.gov/resource/kbzr-6x76.json</t>
  </si>
  <si>
    <t>s29e-i2mw</t>
  </si>
  <si>
    <t>Project oversight documents. See OCIO IT Project Oversight Summary (https://data.wa.gov/resource/k495-fmg2) for main project information.</t>
  </si>
  <si>
    <t>https://data.wa.gov/d/kkze-qu6r</t>
  </si>
  <si>
    <t>kkze-qu6r</t>
  </si>
  <si>
    <t>WDFW-Hatchery Environmental Compliance</t>
  </si>
  <si>
    <t>07/30/2013 10:04:00 PM +0000</t>
  </si>
  <si>
    <t>08/16/2013 12:58:00 AM +0000</t>
  </si>
  <si>
    <t>https://data.wa.gov/resource/kkze-qu6r.json</t>
  </si>
  <si>
    <t>https://data.wa.gov/d/kryb-gz9s</t>
  </si>
  <si>
    <t>kryb-gz9s</t>
  </si>
  <si>
    <t>LC Table Narrative-2</t>
  </si>
  <si>
    <t>01/07/2013 10:13:00 PM +0000</t>
  </si>
  <si>
    <t>01/07/2013 10:19:00 PM +0000</t>
  </si>
  <si>
    <t>https://data.wa.gov/resource/kryb-gz9s.json</t>
  </si>
  <si>
    <t>https://data.wa.gov/d/kvxf-jj4x</t>
  </si>
  <si>
    <t>Upper Columbia Final Abundance 10212012</t>
  </si>
  <si>
    <t>https://data.wa.gov/resource/kvxf-jj4x.json</t>
  </si>
  <si>
    <t>https://data.wa.gov/d/m3jx-45hn</t>
  </si>
  <si>
    <t>Snake Barriers Removed</t>
  </si>
  <si>
    <t>12/05/2012 07:19:00 AM +0000</t>
  </si>
  <si>
    <t>https://data.wa.gov/resource/m3jx-45hn.json</t>
  </si>
  <si>
    <t>https://data.wa.gov/d/m3th-e73f</t>
  </si>
  <si>
    <t>m3th-e73f</t>
  </si>
  <si>
    <t>Debt Service Paid (Fig 4,5)</t>
  </si>
  <si>
    <t>08/23/2016 10:09:00 PM +0000</t>
  </si>
  <si>
    <t>https://data.wa.gov/resource/m3th-e73f.json</t>
  </si>
  <si>
    <t>https://data.wa.gov/d/m7ih-hj3u</t>
  </si>
  <si>
    <t>m7ih-hj3u</t>
  </si>
  <si>
    <t>11/19/2018 09:43:00 PM +0000</t>
  </si>
  <si>
    <t>11/19/2018 09:44:00 PM +0000</t>
  </si>
  <si>
    <t>https://data.wa.gov/resource/m7ih-hj3u.json</t>
  </si>
  <si>
    <t>https://data.wa.gov/d/m8w6-thut</t>
  </si>
  <si>
    <t>m8w6-thut</t>
  </si>
  <si>
    <t>Mercury</t>
  </si>
  <si>
    <t>Mercury in biosolids</t>
  </si>
  <si>
    <t>04/07/2017 05:55:00 PM +0000</t>
  </si>
  <si>
    <t>mercury,biosolids,ecy</t>
  </si>
  <si>
    <t>https://data.wa.gov/resource/m8w6-thut.json</t>
  </si>
  <si>
    <t>https://data.wa.gov/d/m9zq-u93z</t>
  </si>
  <si>
    <t>m9zq-u93z</t>
  </si>
  <si>
    <t>4 -- Source $$ By Year</t>
  </si>
  <si>
    <t>10/17/2012 12:40:00 PM +0000</t>
  </si>
  <si>
    <t>10/17/2012 12:41:00 PM +0000</t>
  </si>
  <si>
    <t>https://data.wa.gov/resource/m9zq-u93z.json</t>
  </si>
  <si>
    <t>https://data.wa.gov/d/mcp7-tcwf</t>
  </si>
  <si>
    <t>2016-2018 WDFW Deer and Elk Salvage Permits</t>
  </si>
  <si>
    <t>As of July 2016, deer and elk may be salvaged for use if applicant successfully obtains permit from WDFW.  This dataset will show the user when and where subject deer and elk were located pursuant to applicant's information.  To leverage this dataset to its fullest, use the mapping visualization tools to see where the animals were found.  Data will be updated twice per year.</t>
  </si>
  <si>
    <t>08/28/2017 06:27:00 PM +0000</t>
  </si>
  <si>
    <t>deer,elk,road kill,salvage,game,wildlife</t>
  </si>
  <si>
    <t>https://data.wa.gov/resource/mcp7-tcwf.json</t>
  </si>
  <si>
    <t>https://data.wa.gov/d/mcr6-ujqw</t>
  </si>
  <si>
    <t>ARTS Public Data</t>
  </si>
  <si>
    <t>06/09/2016 09:40:00 PM +0000</t>
  </si>
  <si>
    <t>https://data.wa.gov/resource/mcr6-ujqw.json</t>
  </si>
  <si>
    <t>7tg3-kuwr</t>
  </si>
  <si>
    <t>https://data.wa.gov/d/mhct-mytn</t>
  </si>
  <si>
    <t>mhct-mytn</t>
  </si>
  <si>
    <t>Auditor's Report Merged - Permits</t>
  </si>
  <si>
    <t>02/21/2015 08:29:00 PM +0000</t>
  </si>
  <si>
    <t>https://data.wa.gov/resource/mhct-mytn.json</t>
  </si>
  <si>
    <t>https://data.wa.gov/d/mi7n-fk3q</t>
  </si>
  <si>
    <t>Water Use Allocations by County and Watershed</t>
  </si>
  <si>
    <t>02/08/2013 08:50:00 PM +0000</t>
  </si>
  <si>
    <t>https://data.wa.gov/resource/mi7n-fk3q.json</t>
  </si>
  <si>
    <t>yad4-zsfv</t>
  </si>
  <si>
    <t>08/16/2013 12:28:00 AM +0000</t>
  </si>
  <si>
    <t>https://data.wa.gov/d/mkp5-effk</t>
  </si>
  <si>
    <t>Snake RPI 2018</t>
  </si>
  <si>
    <t>12/04/2018 12:37:00 PM +0000</t>
  </si>
  <si>
    <t>https://data.wa.gov/resource/mkp5-effk.json</t>
  </si>
  <si>
    <t>https://data.wa.gov/d/mku9-svej</t>
  </si>
  <si>
    <t>Upper Columbia Juvenile Abundance 10302012</t>
  </si>
  <si>
    <t>https://data.wa.gov/resource/mku9-svej.json</t>
  </si>
  <si>
    <t>https://data.wa.gov/d/mpjx-76tu</t>
  </si>
  <si>
    <t>mpjx-76tu</t>
  </si>
  <si>
    <t>Spokane Rule Sections</t>
  </si>
  <si>
    <t>Section Numbers and Headers for Draft Spokane River Rule</t>
  </si>
  <si>
    <t>03/19/2014 04:14:00 PM +0000</t>
  </si>
  <si>
    <t>https://data.wa.gov/resource/mpjx-76tu.json</t>
  </si>
  <si>
    <t>https://data.wa.gov/d/mspb-eju2</t>
  </si>
  <si>
    <t>mspb-eju2</t>
  </si>
  <si>
    <t>Washington State Department of Ecology Product Testing Data</t>
  </si>
  <si>
    <t>Sometimes, a toxic chemical such as lead or mercury is used in a product in a way that can directly harm people, particularly infants and young children that are still growing. In other cases, a product contains low levels of a toxic chemical and isn’t a direct threat when it is consumed or used. However, when the chemicals from thousands or millions of these products enter the environment, they can build up through the food chain and become significant threats to people and the environment. 
Because of these threats, laws have been passed to address the most serious toxic chemicals present in consumer products. Washington State has been a leader in regulating these everyday sources of toxics, including lead wheel weights, mercury-containing lights, and heavy metals in children’s products and consumer packaging.
Ecology regularly purchases consumer products at retail stores and online and tests them to ensure manufacturers are complying with these restrictions and reporting requirements. These data are the results of these testing efforts.</t>
  </si>
  <si>
    <t>04/13/2016 03:48:00 PM +0000</t>
  </si>
  <si>
    <t>04/13/2016 03:50:00 PM +0000</t>
  </si>
  <si>
    <t>https://data.wa.gov/resource/mspb-eju2.json</t>
  </si>
  <si>
    <t>http://www.ecy.wa.gov/toxics/testing.html</t>
  </si>
  <si>
    <t>https://data.wa.gov/d/mx6t-i58z</t>
  </si>
  <si>
    <t>mx6t-i58z</t>
  </si>
  <si>
    <t>OTX By Location 2011</t>
  </si>
  <si>
    <t>01/27/2014 09:52:00 PM +0000</t>
  </si>
  <si>
    <t>01/27/2014 09:55:00 PM +0000</t>
  </si>
  <si>
    <t>https://data.wa.gov/resource/mx6t-i58z.json</t>
  </si>
  <si>
    <t>https://data.wa.gov/d/my99-fbfp</t>
  </si>
  <si>
    <t>my99-fbfp</t>
  </si>
  <si>
    <t>Total Allocation From 1987</t>
  </si>
  <si>
    <t>This data set provides summary details on the Bond Cap Allocation Program’s annual amount of bond authority.  Data is provided for the years 1987-2014. Bond Cap authority is authorized each year through provisions in the federal code and a new allocation amount is calculated based upon the state’s population (as estimated by the U.S. Census Bureau) and a multiplier established by the Internal Revenue Service shown in the column labeled “Per Capita Multiplier”._x000D_
_x000D_
Reports showing how this bond authority was allocated can be found in the most recent biennial report via the following link:  http://www.commerce.wa.gov/wp-content/uploads/2016/06/RS-bondcap-biennial-report-2016.pdf and further information on the Bond Cap Allocation Program can be found at http://www.commerce.wa.gov/about-us/research-services/bond-cap-allocation-program/ or through the Bond Cap Allocation Program Manager Allan Johnson (360) 725-5033 allan.johnson@commerce.wa.gov</t>
  </si>
  <si>
    <t>09/12/2016 04:28:00 PM +0000</t>
  </si>
  <si>
    <t>bond,bonds,bondcap,bond_cap,taxexempt,tax_exempt</t>
  </si>
  <si>
    <t>https://data.wa.gov/resource/my99-fbfp.json</t>
  </si>
  <si>
    <t>https://data.wa.gov/d/n23p-bjc7</t>
  </si>
  <si>
    <t>12/13/2018 08:34:00 PM +0000</t>
  </si>
  <si>
    <t>https://data.wa.gov/resource/n23p-bjc7.json</t>
  </si>
  <si>
    <t>https://data.wa.gov/d/n2kg-j4zw</t>
  </si>
  <si>
    <t>n2kg-j4zw</t>
  </si>
  <si>
    <t>Compliance/Governance Example</t>
  </si>
  <si>
    <t>Example dataset for tracking compliance with a mandate</t>
  </si>
  <si>
    <t>08/11/2016 03:10:00 PM +0000</t>
  </si>
  <si>
    <t>https://data.wa.gov/resource/n2kg-j4zw.json</t>
  </si>
  <si>
    <t>https://data.wa.gov/d/n2vz-2wid</t>
  </si>
  <si>
    <t>n2vz-2wid</t>
  </si>
  <si>
    <t>L&amp;I Counties Listed On Affidavit</t>
  </si>
  <si>
    <t>Counties Listed On Affidavit</t>
  </si>
  <si>
    <t>11/05/2015 08:21:00 PM +0000</t>
  </si>
  <si>
    <t>affidavit,county,work</t>
  </si>
  <si>
    <t>https://data.wa.gov/resource/n2vz-2wid.json</t>
  </si>
  <si>
    <t>https://data.wa.gov/d/n5d5-8e7h</t>
  </si>
  <si>
    <t>Fish Passage Barriers Removed 12192012</t>
  </si>
  <si>
    <t>12/17/2012 08:58:00 PM +0000</t>
  </si>
  <si>
    <t>https://data.wa.gov/resource/n5d5-8e7h.json</t>
  </si>
  <si>
    <t>https://data.wa.gov/d/n5j5-n3nw</t>
  </si>
  <si>
    <t>n5j5-n3nw</t>
  </si>
  <si>
    <t>FundFinder_Programs</t>
  </si>
  <si>
    <t>03/26/2019 08:46:00 PM +0000</t>
  </si>
  <si>
    <t>03/26/2019 08:48:00 PM +0000</t>
  </si>
  <si>
    <t>https://data.wa.gov/resource/n5j5-n3nw.json</t>
  </si>
  <si>
    <t>https://data.wa.gov/d/naa7-vegq</t>
  </si>
  <si>
    <t>naa7-vegq</t>
  </si>
  <si>
    <t>Rows</t>
  </si>
  <si>
    <t>12/03/2018 09:49:00 PM +0000</t>
  </si>
  <si>
    <t>12/04/2018 03:56:00 PM +0000</t>
  </si>
  <si>
    <t>https://data.wa.gov/resource/naa7-vegq.json</t>
  </si>
  <si>
    <t>https://data.wa.gov/d/nagk-swkp</t>
  </si>
  <si>
    <t>Snake Juvenile Abundance 10302012</t>
  </si>
  <si>
    <t>https://data.wa.gov/resource/nagk-swkp.json</t>
  </si>
  <si>
    <t>https://data.wa.gov/d/nazy-rbnv</t>
  </si>
  <si>
    <t>Spills OFM Measures</t>
  </si>
  <si>
    <t>https://data.wa.gov/resource/nazy-rbnv.json</t>
  </si>
  <si>
    <t>https://data.wa.gov/d/ncri-v6ym</t>
  </si>
  <si>
    <t>Point Source Emissions Inventory (2016)</t>
  </si>
  <si>
    <t>Point Source Air Quality Emissions Inventory for 2016.  Includes GHG data where available.</t>
  </si>
  <si>
    <t>12/28/2016 05:18:00 PM +0000</t>
  </si>
  <si>
    <t>air quality,emissions,point source,pollutant,greenhouse gases</t>
  </si>
  <si>
    <t>https://data.wa.gov/resource/ncri-v6ym.json</t>
  </si>
  <si>
    <t>https://data.wa.gov/d/nhc8-xu67</t>
  </si>
  <si>
    <t>nhc8-xu67</t>
  </si>
  <si>
    <t>Agency Library - Sample</t>
  </si>
  <si>
    <t>Library of draft and final documents</t>
  </si>
  <si>
    <t>06/02/2016 12:09:00 AM +0000</t>
  </si>
  <si>
    <t>library,documents,activity reports</t>
  </si>
  <si>
    <t>https://data.wa.gov/resource/nhc8-xu67.json</t>
  </si>
  <si>
    <t>https://data.wa.gov/d/nm69-k8vf</t>
  </si>
  <si>
    <t>nm69-k8vf</t>
  </si>
  <si>
    <t>GIS Event calendar</t>
  </si>
  <si>
    <t>01/08/2019 09:56:00 PM +0000</t>
  </si>
  <si>
    <t>01/08/2019 10:06:00 PM +0000</t>
  </si>
  <si>
    <t>https://data.wa.gov/resource/nm69-k8vf.json</t>
  </si>
  <si>
    <t>q5wz-ifzi</t>
  </si>
  <si>
    <t>05/09/2017 04:40:00 PM +0000</t>
  </si>
  <si>
    <t>t94r-s3m2</t>
  </si>
  <si>
    <t>05/01/2018 05:25:00 PM +0000</t>
  </si>
  <si>
    <t>point source,emissions</t>
  </si>
  <si>
    <t>https://data.wa.gov/d/nptq-amvm</t>
  </si>
  <si>
    <t>Upper Columbia -- 1062015</t>
  </si>
  <si>
    <t>12/31/2014 06:45:00 PM +0000</t>
  </si>
  <si>
    <t>https://data.wa.gov/resource/nptq-amvm.json</t>
  </si>
  <si>
    <t>https://data.wa.gov/d/p599-dzzm</t>
  </si>
  <si>
    <t>Broadband Community Anchor Institutions</t>
  </si>
  <si>
    <t>05/08/2013 07:21:00 PM +0000</t>
  </si>
  <si>
    <t>https://data.wa.gov/resource/p599-dzzm.json</t>
  </si>
  <si>
    <t>https://data.wa.gov/d/p6mz-hz4g</t>
  </si>
  <si>
    <t>Puget Sound Juvenile Abundance 10302012</t>
  </si>
  <si>
    <t>https://data.wa.gov/resource/p6mz-hz4g.json</t>
  </si>
  <si>
    <t>https://data.wa.gov/d/pcn2-jime</t>
  </si>
  <si>
    <t>pcn2-jime</t>
  </si>
  <si>
    <t>L&amp;I Affidavit Details -  Journey Level Trades And Wage Rates</t>
  </si>
  <si>
    <t>Affidavit Details -  Journey Level Trades And Wage Rates</t>
  </si>
  <si>
    <t>11/06/2015 12:06:00 AM +0000</t>
  </si>
  <si>
    <t>affidavit,contractor,wage,trade,job classification,benefits</t>
  </si>
  <si>
    <t>https://data.wa.gov/resource/pcn2-jime.json</t>
  </si>
  <si>
    <t>https://data.wa.gov/d/pht4-4sca</t>
  </si>
  <si>
    <t>pht4-4sca</t>
  </si>
  <si>
    <t>Solid Waste Generation</t>
  </si>
  <si>
    <t>10/15/2013 04:43:00 PM +0000</t>
  </si>
  <si>
    <t>10/15/2013 05:32:00 PM +0000</t>
  </si>
  <si>
    <t>https://data.wa.gov/resource/pht4-4sca.json</t>
  </si>
  <si>
    <t>https://data.wa.gov/d/pqva-awv7</t>
  </si>
  <si>
    <t>PRA TRACKING WaTech</t>
  </si>
  <si>
    <t>02/18/2016 10:13:00 PM +0000</t>
  </si>
  <si>
    <t>https://data.wa.gov/resource/pqva-awv7.json</t>
  </si>
  <si>
    <t>https://data.wa.gov/d/prhd-i9rb</t>
  </si>
  <si>
    <t>prhd-i9rb</t>
  </si>
  <si>
    <t>WASL Scores by School_2002</t>
  </si>
  <si>
    <t>06/15/2019 12:04:00 AM +0000</t>
  </si>
  <si>
    <t>06/15/2019 12:06:00 AM +0000</t>
  </si>
  <si>
    <t>reportcard,ospi,k-12,student,2002,school,assessment</t>
  </si>
  <si>
    <t>https://data.wa.gov/resource/prhd-i9rb.json</t>
  </si>
  <si>
    <t>x2zm-eba9</t>
  </si>
  <si>
    <t>PM2.5 Regulatory Compliance Monitors</t>
  </si>
  <si>
    <t>These monitor locations depict the PM2.5 compliance network for Washington State.  While other monitors in the state do report PM2.5, only these use federally approved methods and are reported to EPA for regulatory compliance.</t>
  </si>
  <si>
    <t>12/13/2017 10:32:00 PM +0000</t>
  </si>
  <si>
    <t>pm2.5,air quality,naaqs</t>
  </si>
  <si>
    <t>https://data.wa.gov/d/pzcu-jpab</t>
  </si>
  <si>
    <t>CPA Firm Search</t>
  </si>
  <si>
    <t>10/12/2017 06:19:00 PM +0000</t>
  </si>
  <si>
    <t>cpa,accountancy,accountants,license,licensing,business</t>
  </si>
  <si>
    <t>CY 2018</t>
  </si>
  <si>
    <t>https://data.wa.gov/resource/pzcu-jpab.json</t>
  </si>
  <si>
    <t>https://data.wa.gov/d/q3qk-yy3p</t>
  </si>
  <si>
    <t>q3qk-yy3p</t>
  </si>
  <si>
    <t>WA-APCD Quality and Cost Summary Report: Hospital Quality</t>
  </si>
  <si>
    <t>09/13/2018 06:10:00 PM +0000</t>
  </si>
  <si>
    <t>09/13/2018 08:54:00 PM +0000</t>
  </si>
  <si>
    <t>https://data.wa.gov/resource/q3qk-yy3p.json</t>
  </si>
  <si>
    <t>https://data.wa.gov/d/q5vc-gyws</t>
  </si>
  <si>
    <t>Feb 2015 ECY Stations With Exceeded Criteria For Fecal Bacteria, Temperature, Oxygen And P H</t>
  </si>
  <si>
    <t>https://data.wa.gov/resource/q5vc-gyws.json</t>
  </si>
  <si>
    <t>https://data.wa.gov/d/q5wz-ifzi</t>
  </si>
  <si>
    <t>2013 Greenhouse Gas Report-data</t>
  </si>
  <si>
    <t>https://data.wa.gov/resource/q5wz-ifzi.json</t>
  </si>
  <si>
    <t>https://data.wa.gov/d/qb7y-xuum</t>
  </si>
  <si>
    <t>Stream Miles Opened 12192012</t>
  </si>
  <si>
    <t>12/17/2012 09:00:00 PM +0000</t>
  </si>
  <si>
    <t>https://data.wa.gov/resource/qb7y-xuum.json</t>
  </si>
  <si>
    <t>sjs9-q69w</t>
  </si>
  <si>
    <t>05/16/2014 07:39:00 PM +0000</t>
  </si>
  <si>
    <t>macroinvertebrates,upper columbia,grts</t>
  </si>
  <si>
    <t>BIBI scores (but not ratings) are from http://pugetsoundstreambenthos.org</t>
  </si>
  <si>
    <t>https://data.wa.gov/d/qgrr-phnh</t>
  </si>
  <si>
    <t>Final Harvest -- Distribution 01042013</t>
  </si>
  <si>
    <t>01/04/2013 01:15:00 AM +0000</t>
  </si>
  <si>
    <t>https://data.wa.gov/resource/qgrr-phnh.json</t>
  </si>
  <si>
    <t>https://data.wa.gov/d/qgtz-buis</t>
  </si>
  <si>
    <t>Broadband Community Anchor Institution Listings</t>
  </si>
  <si>
    <t>01/27/2015 10:33:00 PM +0000</t>
  </si>
  <si>
    <t>https://data.wa.gov/resource/qgtz-buis.json</t>
  </si>
  <si>
    <t>https://data.wa.gov/d/qjp3-a68a</t>
  </si>
  <si>
    <t>qjp3-a68a</t>
  </si>
  <si>
    <t>Debt Service Due (Fig 4,5)</t>
  </si>
  <si>
    <t>08/23/2016 10:12:00 PM +0000</t>
  </si>
  <si>
    <t>https://data.wa.gov/resource/qjp3-a68a.json</t>
  </si>
  <si>
    <t>https://data.wa.gov/d/qqtf-fxam</t>
  </si>
  <si>
    <t>qqtf-fxam</t>
  </si>
  <si>
    <t>Show Lars Howits Done</t>
  </si>
  <si>
    <t>10/22/2014 09:11:00 PM +0000</t>
  </si>
  <si>
    <t>10/22/2014 09:19:00 PM +0000</t>
  </si>
  <si>
    <t>https://data.wa.gov/resource/qqtf-fxam.json</t>
  </si>
  <si>
    <t>https://data.wa.gov/d/qty9-stn6</t>
  </si>
  <si>
    <t>qty9-stn6</t>
  </si>
  <si>
    <t>URLType-21t</t>
  </si>
  <si>
    <t>06/16/2019 02:14:00 PM +0000</t>
  </si>
  <si>
    <t>06/16/2019 02:17:00 PM +0000</t>
  </si>
  <si>
    <t>https://data.wa.gov/resource/qty9-stn6.json</t>
  </si>
  <si>
    <t>https://data.wa.gov/d/quhu-28uh</t>
  </si>
  <si>
    <t>quhu-28uh</t>
  </si>
  <si>
    <t>DNR Program Indexes for Financial Reporting</t>
  </si>
  <si>
    <t>AFRS program indexes used by DNR for financial accounting/reporting purposes. 
DNR = WA Dept of Natural Resources 
AFRS = WA State Agency Financial Reporting System.</t>
  </si>
  <si>
    <t>04/05/2019 09:14:00 PM +0000</t>
  </si>
  <si>
    <t>Current Biennium and Previous Biennium</t>
  </si>
  <si>
    <t>https://data.wa.gov/resource/quhu-28uh.json</t>
  </si>
  <si>
    <t>https://data.wa.gov/d/r3fy-c4n6</t>
  </si>
  <si>
    <t>Ecology Sites for SEPA Review - Crude By Rail</t>
  </si>
  <si>
    <t>07/18/2013 06:21:00 PM +0000</t>
  </si>
  <si>
    <t>https://data.wa.gov/resource/r3fy-c4n6.json</t>
  </si>
  <si>
    <t>https://data.wa.gov/d/r5aq-kmki</t>
  </si>
  <si>
    <t>https://data.wa.gov/resource/r5aq-kmki.json</t>
  </si>
  <si>
    <t>https://data.wa.gov/d/r7e2-ww9m</t>
  </si>
  <si>
    <t>Auditor's Report Merged - Licenses</t>
  </si>
  <si>
    <t>https://data.wa.gov/resource/r7e2-ww9m.json</t>
  </si>
  <si>
    <t>State Art Collection Published 2016-05-25</t>
  </si>
  <si>
    <t>https://data.wa.gov/d/r9rw-zt6k</t>
  </si>
  <si>
    <t>A -- $$ By Biennium</t>
  </si>
  <si>
    <t>10/19/2012 06:42:00 PM +0000</t>
  </si>
  <si>
    <t>https://data.wa.gov/resource/r9rw-zt6k.json</t>
  </si>
  <si>
    <t>https://data.wa.gov/d/rbzx-kwwt</t>
  </si>
  <si>
    <t>URR. LEG</t>
  </si>
  <si>
    <t>10/05/2017 10:14:00 PM +0000</t>
  </si>
  <si>
    <t>https://data.wa.gov/resource/rbzx-kwwt.json</t>
  </si>
  <si>
    <t>https://data.wa.gov/d/rc8q-67ty</t>
  </si>
  <si>
    <t>rc8q-67ty</t>
  </si>
  <si>
    <t>13 BER 10.2</t>
  </si>
  <si>
    <t>03/17/2015 04:43:00 PM +0000</t>
  </si>
  <si>
    <t>https://data.wa.gov/resource/rc8q-67ty.json</t>
  </si>
  <si>
    <t>https://data.wa.gov/d/reyu-f99k</t>
  </si>
  <si>
    <t>Recovery Plan Progress Indicator 12212012-2</t>
  </si>
  <si>
    <t>https://data.wa.gov/resource/reyu-f99k.json</t>
  </si>
  <si>
    <t>https://data.wa.gov/d/rfgs-5ued</t>
  </si>
  <si>
    <t>rfgs-5ued</t>
  </si>
  <si>
    <t>Statewide WQ</t>
  </si>
  <si>
    <t>12/03/2012 10:22:00 PM +0000</t>
  </si>
  <si>
    <t>12/04/2012 04:37:00 PM +0000</t>
  </si>
  <si>
    <t>https://data.wa.gov/resource/rfgs-5ued.json</t>
  </si>
  <si>
    <t>https://data.wa.gov/d/rjgq-7g62</t>
  </si>
  <si>
    <t>rjgq-7g62</t>
  </si>
  <si>
    <t>program_index</t>
  </si>
  <si>
    <t>03/22/2019 08:56:00 PM +0000</t>
  </si>
  <si>
    <t>03/22/2019 09:00:00 PM +0000</t>
  </si>
  <si>
    <t>https://data.wa.gov/resource/rjgq-7g62.json</t>
  </si>
  <si>
    <t>https://data.wa.gov/d/rpr4-cgyd</t>
  </si>
  <si>
    <t>Electric Vehicle Title and Registration Activity</t>
  </si>
  <si>
    <t>04/17/2019 09:03:00 PM +0000</t>
  </si>
  <si>
    <t>phev,hybrid,registrations,titles,tesla,leaf,nissan,model 3,dol,department of licensing,green report,ev,evs,phevs,bev,bevs,electric,hybrids,vehicle,vehicles,plug-in,plug-ins,volt,bolt,chevy,chevrolet,car,cars,environment,clean energy,energy,population</t>
  </si>
  <si>
    <t>We populated the Clean Alternative Fuel Vehicle (CAFV) Eligibility = 'Clean Alternative Fuel Vehicle Expired' when transaction date is after the eligibility time frame (July 15, 2015 - May 31, 2018).</t>
  </si>
  <si>
    <t>Data includes transactions completed January 2010 through May 2019.</t>
  </si>
  <si>
    <t>Clean Alternative Fuel Vehicle (CAFV) eligibility was corrected for the following vehicles: 2013 Chevrolet Volt is no longer CAFV due to model year. 2014 Ford Focus meets the requirements to be considered CAFV eligible. 2016 Ford Focus meets the requirements to be considered CAFV eligible. 2017 Ford Focus meets the requirements to be considered CAFV eligible. 2018 Ford Focus  meets the requirements to be considered CAFV eligible. 2018 Hyundai Ioniq PHEV does not meet the CAFV requirements due to low battery range. 2019 Hyundai Ioniq PHEV does not meet the CAFV requirements due to low battery range.</t>
  </si>
  <si>
    <t>https://data.wa.gov/resource/rpr4-cgyd.json</t>
  </si>
  <si>
    <t>This dataset now includes vehicles associated with out-of-state addresses.</t>
  </si>
  <si>
    <t>https://data.wa.gov/d/rz4q-x2ug</t>
  </si>
  <si>
    <t>Totals</t>
  </si>
  <si>
    <t>06/23/2015 04:35:00 PM +0000</t>
  </si>
  <si>
    <t>https://data.wa.gov/resource/rz4q-x2ug.json</t>
  </si>
  <si>
    <t>https://data.wa.gov/d/s29e-i2mw</t>
  </si>
  <si>
    <t>OCIO IT Project Oversight Documents</t>
  </si>
  <si>
    <t>07/30/2014 07:39:00 PM +0000</t>
  </si>
  <si>
    <t>https://data.wa.gov/resource/s29e-i2mw.json</t>
  </si>
  <si>
    <t>https://data.wa.gov/d/s4p6-tucu</t>
  </si>
  <si>
    <t>s4p6-tucu</t>
  </si>
  <si>
    <t>12/04/2015 06:05:00 AM +0000</t>
  </si>
  <si>
    <t>12/04/2015 06:06:00 AM +0000</t>
  </si>
  <si>
    <t>https://data.wa.gov/resource/s4p6-tucu.json</t>
  </si>
  <si>
    <t>https://data.wa.gov/d/s6ki-nwiy</t>
  </si>
  <si>
    <t>Oil Spill Drills</t>
  </si>
  <si>
    <t>02/05/2014 07:11:00 PM +0000</t>
  </si>
  <si>
    <t>https://data.wa.gov/resource/s6ki-nwiy.json</t>
  </si>
  <si>
    <t>https://data.wa.gov/d/s85g-jk2n</t>
  </si>
  <si>
    <t>Transportation Glossary</t>
  </si>
  <si>
    <t>01/25/2018 08:45:00 PM +0000</t>
  </si>
  <si>
    <t>https://data.wa.gov/resource/s85g-jk2n.json</t>
  </si>
  <si>
    <t>https://data.wa.gov/d/sf64-aecy</t>
  </si>
  <si>
    <t>D -- $$ By Year By Source</t>
  </si>
  <si>
    <t>https://data.wa.gov/resource/sf64-aecy.json</t>
  </si>
  <si>
    <t>https://data.wa.gov/d/shjt-iayp</t>
  </si>
  <si>
    <t>shjt-iayp</t>
  </si>
  <si>
    <t>WDFW-References</t>
  </si>
  <si>
    <t>A list of references used in the Salmon Conservation Reporting Engine (SCoRE)</t>
  </si>
  <si>
    <t>07/15/2013 10:34:00 PM +0000</t>
  </si>
  <si>
    <t>11/05/2014 12:30:00 AM +0000</t>
  </si>
  <si>
    <t>wdfw</t>
  </si>
  <si>
    <t>https://data.wa.gov/resource/shjt-iayp.json</t>
  </si>
  <si>
    <t>https://data.wa.gov/d/sjs9-q69w</t>
  </si>
  <si>
    <t>WHM UC Random Sample 2012: BIBI</t>
  </si>
  <si>
    <t>https://data.wa.gov/resource/sjs9-q69w.json</t>
  </si>
  <si>
    <t>https://data.wa.gov/d/sndy-nkzm</t>
  </si>
  <si>
    <t>sndy-nkzm</t>
  </si>
  <si>
    <t>PTRDisplayYearlySummary</t>
  </si>
  <si>
    <t>04/15/2019 08:44:00 PM +0000</t>
  </si>
  <si>
    <t>04/15/2019 08:45:00 PM +0000</t>
  </si>
  <si>
    <t>https://data.wa.gov/resource/sndy-nkzm.json</t>
  </si>
  <si>
    <t>https://data.wa.gov/d/sufm-u7rz</t>
  </si>
  <si>
    <t>State Vendor Payments</t>
  </si>
  <si>
    <t>09/28/2015 06:30:00 PM +0000</t>
  </si>
  <si>
    <t>https://data.wa.gov/resource/sufm-u7rz.json</t>
  </si>
  <si>
    <t>https://data.wa.gov/d/sunu-hxb2</t>
  </si>
  <si>
    <t>sunu-hxb2</t>
  </si>
  <si>
    <t>Qpf24 201507081310</t>
  </si>
  <si>
    <t>07/09/2015 05:03:00 AM +0000</t>
  </si>
  <si>
    <t>07/09/2015 05:12:00 AM +0000</t>
  </si>
  <si>
    <t>https://data.wa.gov/resource/sunu-hxb2.json</t>
  </si>
  <si>
    <t>https://data.wa.gov/d/szip-b22v</t>
  </si>
  <si>
    <t>szip-b22v</t>
  </si>
  <si>
    <t>Statewide Hatchery Rollup</t>
  </si>
  <si>
    <t>12/05/2012 01:33:00 AM +0000</t>
  </si>
  <si>
    <t>12/05/2012 02:57:00 AM +0000</t>
  </si>
  <si>
    <t>https://data.wa.gov/resource/szip-b22v.json</t>
  </si>
  <si>
    <t>https://data.wa.gov/d/t38g-39s6</t>
  </si>
  <si>
    <t>t38g-39s6</t>
  </si>
  <si>
    <t>11/29/2015 02:58:00 AM +0000</t>
  </si>
  <si>
    <t>https://data.wa.gov/resource/t38g-39s6.json</t>
  </si>
  <si>
    <t>https://data.wa.gov/d/t68z-9j5c</t>
  </si>
  <si>
    <t>t68z-9j5c</t>
  </si>
  <si>
    <t>WAOFM - GIS - Legislative District Boundary</t>
  </si>
  <si>
    <t>05/18/2016 08:55:00 PM +0000</t>
  </si>
  <si>
    <t>https://data.wa.gov/resource/t68z-9j5c.json</t>
  </si>
  <si>
    <t>https://data.wa.gov/d/t6qr-f2pq</t>
  </si>
  <si>
    <t>PWS SRC Master 051115</t>
  </si>
  <si>
    <t>11/20/2015 09:28:00 PM +0000</t>
  </si>
  <si>
    <t>https://data.wa.gov/resource/t6qr-f2pq.json</t>
  </si>
  <si>
    <t>https://data.wa.gov/d/t7uz-a2px</t>
  </si>
  <si>
    <t>Lower Columbia Juvenile Abundance 10302012</t>
  </si>
  <si>
    <t>https://data.wa.gov/resource/t7uz-a2px.json</t>
  </si>
  <si>
    <t>https://data.wa.gov/d/t94r-s3m2</t>
  </si>
  <si>
    <t>Reported Facility Emissions (2014)</t>
  </si>
  <si>
    <t>Reported facility emissions for permitted major and non-major sources.  Data represents 2014 emissions or nearest reporting year.  Gas stations and facilities with no reported emissions are not included.</t>
  </si>
  <si>
    <t>05/01/2018 04:56:00 PM +0000</t>
  </si>
  <si>
    <t>https://data.wa.gov/resource/t94r-s3m2.json</t>
  </si>
  <si>
    <t>https://data.wa.gov/d/t9je-9qwa</t>
  </si>
  <si>
    <t>L&amp;I Intent Project Details</t>
  </si>
  <si>
    <t>11/10/2015 08:04:00 PM +0000</t>
  </si>
  <si>
    <t>https://data.wa.gov/resource/t9je-9qwa.json</t>
  </si>
  <si>
    <t>https://data.wa.gov/d/t9jv-eu3s</t>
  </si>
  <si>
    <t>t9jv-eu3s</t>
  </si>
  <si>
    <t>C -- $$ By Year</t>
  </si>
  <si>
    <t>10/19/2012 06:58:00 PM +0000</t>
  </si>
  <si>
    <t>https://data.wa.gov/resource/t9jv-eu3s.json</t>
  </si>
  <si>
    <t>ufkm-wzyf</t>
  </si>
  <si>
    <t>12/24/2018 10:02:00 PM +0000</t>
  </si>
  <si>
    <t>https://data.wa.gov/d/tf7e-z5t7</t>
  </si>
  <si>
    <t>PWS SRC Source Capacity</t>
  </si>
  <si>
    <t>https://data.wa.gov/resource/tf7e-z5t7.json</t>
  </si>
  <si>
    <t>https://data.wa.gov/d/tka4-qurb</t>
  </si>
  <si>
    <t>tka4-qurb</t>
  </si>
  <si>
    <t>Not Seasonally Adjusted Estimates of Nonfarm Employment</t>
  </si>
  <si>
    <t>Historical estimates of nonfarm employment, by industry, in Washington State. 
Index of Washington State and labor market areas, 1990-2018
Each month, economists estimate monthly job gains and losses based on the survey of employers (CES). Then, at the end of each quarter, economists revise the estimates based on actual numbers from employer tax records (QCEW).</t>
  </si>
  <si>
    <t>11/01/2017 04:00:00 PM +0000</t>
  </si>
  <si>
    <t>05/31/2019 08:59:00 PM +0000</t>
  </si>
  <si>
    <t>nonfarm employment,industry employment,benchmark,washington state,labor market areas</t>
  </si>
  <si>
    <t>1990-2018</t>
  </si>
  <si>
    <t>https://data.wa.gov/resource/tka4-qurb.json</t>
  </si>
  <si>
    <t>https://esd.wa.gov/labormarketinfo/employment-estimates</t>
  </si>
  <si>
    <t>https://data.wa.gov/d/tmay-2i9v</t>
  </si>
  <si>
    <t>Proposed Coal Export Terminal Locations</t>
  </si>
  <si>
    <t>07/16/2013 07:06:00 PM +0000</t>
  </si>
  <si>
    <t>https://data.wa.gov/resource/tmay-2i9v.json</t>
  </si>
  <si>
    <t>https://data.wa.gov/d/tshj-72pu</t>
  </si>
  <si>
    <t>tshj-72pu</t>
  </si>
  <si>
    <t>SOS Timelines</t>
  </si>
  <si>
    <t>01/13/2015 09:47:00 PM +0000</t>
  </si>
  <si>
    <t>02/26/2015 05:13:00 PM +0000</t>
  </si>
  <si>
    <t>https://data.wa.gov/resource/tshj-72pu.json</t>
  </si>
  <si>
    <t>https://data.wa.gov/d/tt5v-gg3d</t>
  </si>
  <si>
    <t>2016 PM2.5 Monitors</t>
  </si>
  <si>
    <t>https://data.wa.gov/resource/tt5v-gg3d.json</t>
  </si>
  <si>
    <t>https://data.wa.gov/d/tvcw-86a9</t>
  </si>
  <si>
    <t>DEL Licensed Child Care Providers base</t>
  </si>
  <si>
    <t>05/20/2013 04:10:00 PM +0000</t>
  </si>
  <si>
    <t>https://data.wa.gov/resource/tvcw-86a9.json</t>
  </si>
  <si>
    <t>https://data.wa.gov/d/tw27-vzz9</t>
  </si>
  <si>
    <t>tw27-vzz9</t>
  </si>
  <si>
    <t>WA- CES</t>
  </si>
  <si>
    <t>10/27/2010 11:20:00 PM +0000</t>
  </si>
  <si>
    <t>08/21/2011 02:52:00 AM +0000</t>
  </si>
  <si>
    <t>https://data.wa.gov/resource/tw27-vzz9.json</t>
  </si>
  <si>
    <t>7w6x-ncgm</t>
  </si>
  <si>
    <t>https://data.wa.gov/d/tw6a-23eg</t>
  </si>
  <si>
    <t>tw6a-23eg</t>
  </si>
  <si>
    <t>WA-APCD Quality and Cost Summary Report: Facility Cost</t>
  </si>
  <si>
    <t>WA-APCD - Washington All Payers Claims Database
The WA-APCD is the state’s most complete source of health care eligibility, medical claims, pharmacy claims, and dental claims insurance data. It contains claims from more than 50 data suppliers, spanning commercial, Medicaid, and Medicare managed care. The WA-APCD has historical claims data for five years (2013-2017), with ongoing refreshes scheduled quarterly. Workers' compensation data from the Washington Department of Labor &amp; Industries will be added in fall 2018.
Download the attachment for the data dictionary and more information about WA-APCD and the data.</t>
  </si>
  <si>
    <t>09/17/2018 08:24:00 PM +0000</t>
  </si>
  <si>
    <t>09/17/2018 08:28:00 PM +0000</t>
  </si>
  <si>
    <t>https://data.wa.gov/resource/tw6a-23eg.json</t>
  </si>
  <si>
    <t>https://data.wa.gov/d/txra-bsgd</t>
  </si>
  <si>
    <t>March 2014 Stations with Exceeded Criteria For Monthly Report</t>
  </si>
  <si>
    <t>05/21/2014 03:21:00 PM +0000</t>
  </si>
  <si>
    <t>https://data.wa.gov/resource/txra-bsgd.json</t>
  </si>
  <si>
    <t>https://data.wa.gov/d/tz2r-bs8s</t>
  </si>
  <si>
    <t>Opioid Deaths 2006-2016</t>
  </si>
  <si>
    <t>https://data.wa.gov/resource/tz2r-bs8s.json</t>
  </si>
  <si>
    <t>https://data.wa.gov/d/tzwv-mqp7</t>
  </si>
  <si>
    <t>tzwv-mqp7</t>
  </si>
  <si>
    <t>WASL Scores by District_2002</t>
  </si>
  <si>
    <t>06/15/2019 12:01:00 AM +0000</t>
  </si>
  <si>
    <t>06/15/2019 12:03:00 AM +0000</t>
  </si>
  <si>
    <t>https://data.wa.gov/resource/tzwv-mqp7.json</t>
  </si>
  <si>
    <t>https://data.wa.gov/d/u94v-9e5z</t>
  </si>
  <si>
    <t>Mercury Recycled Collected</t>
  </si>
  <si>
    <t>10/15/2013 05:53:00 PM +0000</t>
  </si>
  <si>
    <t>https://data.wa.gov/resource/u94v-9e5z.json</t>
  </si>
  <si>
    <t>https://data.wa.gov/d/udcn-bqap</t>
  </si>
  <si>
    <t>udcn-bqap</t>
  </si>
  <si>
    <t>BCAP Total Issued 1986 On</t>
  </si>
  <si>
    <t>This data set provides summary details on the Bond Cap Allocation Program’s annual distribution of funding among the categories established through RCW 39.86 and WAC 365-135.  Data is provided for the years 1987-2014. Bond Cap authority is authorized each year through provisions in the federal code and a new allocation amount is calculated based upon the state’s population (as estimated by the U.S. Census Bureau) and a multiplier established by the Internal Revenue Service.  Any excess authority at the end of the year may be placed in “carryforward”.  Washington State has elected, in these circumstances, to allocate carryforward to the Washington State Housing Finance Commission (WSHFC) for use in their Multifamily or Single Family programs.  Carryforward remains available for up to 3 years and can be allocated to projects funded through the WSHFC or local housing authorities (abbreviated in the dataset as LHA).  Final columns in the dataset summarize the percentage of Bond Cap used among the major categories (HO = Housing, EF = Exempt Facilities, SI = Small Issue, SL = Student Loans, PUD = Public Utility Districts).  The most recent biennial report covering allocations through the end of 2015 can be accessed via http://www.commerce.wa.gov/wp-content/uploads/2016/06/RS-bondcap-biennial-report-2016.pdf and further information on the Bond Cap Allocation Program can be found at http://www.commerce.wa.gov/about-us/research-services/bond-cap-allocation-program/ or through the Bond Cap Allocation Program Manager Allan Johnson (360) 725-5033 allan.johnson@commerce.wa.gov .</t>
  </si>
  <si>
    <t>09/08/2016 06:25:00 PM +0000</t>
  </si>
  <si>
    <t>09/08/2016 06:38:00 PM +0000</t>
  </si>
  <si>
    <t>bond,bonds,bondcap,bond_cap,carryforward,taxexempt,tax_exempt,affordablehousing,affordable_housing</t>
  </si>
  <si>
    <t>Prior to 2003, the total Housing cap was not divided into HFC and LHA</t>
  </si>
  <si>
    <t>Beginning in 2005, "Housing - HFC" equals HFC issued from current year plus issued from carryforward.</t>
  </si>
  <si>
    <t>https://data.wa.gov/resource/udcn-bqap.json</t>
  </si>
  <si>
    <t>Between 1986 and 2005, "Total Available Cap" is the annual allocation; carryforward detail is not available</t>
  </si>
  <si>
    <t xml:space="preserve">In 2008, "Total New Cap" includes $549,816,040 in annual cap plus $202,541,072 in HERA housing cap															In 2008, "Total New Cap" includes $549,816,040 in annual cap plus $202,541,072 in HERA housing cap																	In 2008, "Total New Cap" includes $549,816,040 in annual cap plus $202,541,072 in HERA housing cap																				</t>
  </si>
  <si>
    <t>https://data.wa.gov/d/ufkm-wzyf</t>
  </si>
  <si>
    <t>Broadband Buildout under federal programs</t>
  </si>
  <si>
    <t>USAC data on locations served with federal moneys from universal service, including CAF-II, CAF-BLS, etc.</t>
  </si>
  <si>
    <t>12/24/2018 09:47:00 PM +0000</t>
  </si>
  <si>
    <t>https://data.wa.gov/resource/ufkm-wzyf.json</t>
  </si>
  <si>
    <t>https://data.wa.gov/d/uie2-nw4g</t>
  </si>
  <si>
    <t>Agency Codes and Authorized Abbreviations</t>
  </si>
  <si>
    <t>Agency Codes from SAAM
Used for the identification of state agencies.  Refer to 
Section 75.20 for the statewide agency codes and authorized abbreviations.</t>
  </si>
  <si>
    <t>05/18/2016 10:54:00 PM +0000</t>
  </si>
  <si>
    <t>https://data.wa.gov/resource/uie2-nw4g.json</t>
  </si>
  <si>
    <t>https://data.wa.gov/d/uq2d-mxyw</t>
  </si>
  <si>
    <t>HC LULC 01162013</t>
  </si>
  <si>
    <t>01/16/2013 05:33:00 PM +0000</t>
  </si>
  <si>
    <t>https://data.wa.gov/resource/uq2d-mxyw.json</t>
  </si>
  <si>
    <t>https://data.wa.gov/d/uru7-h4e2</t>
  </si>
  <si>
    <t>uru7-h4e2</t>
  </si>
  <si>
    <t>Tables For 2013 Report #2</t>
  </si>
  <si>
    <t>11/01/2015 11:26:00 PM +0000</t>
  </si>
  <si>
    <t>https://data.wa.gov/resource/uru7-h4e2.json</t>
  </si>
  <si>
    <t>https://data.wa.gov/d/uugh-hac4</t>
  </si>
  <si>
    <t>07/29/2014 03:54:00 PM +0000</t>
  </si>
  <si>
    <t>https://data.wa.gov/resource/uugh-hac4.json</t>
  </si>
  <si>
    <t>https://data.wa.gov/d/uvnn-hfw5</t>
  </si>
  <si>
    <t>uvnn-hfw5</t>
  </si>
  <si>
    <t>Upper Columbia all</t>
  </si>
  <si>
    <t>09/06/2012 08:45:00 PM +0000</t>
  </si>
  <si>
    <t>07/28/2015 09:21:00 PM +0000</t>
  </si>
  <si>
    <t>https://data.wa.gov/resource/uvnn-hfw5.json</t>
  </si>
  <si>
    <t>https://data.wa.gov/d/uyg8-hybx</t>
  </si>
  <si>
    <t>FCC wireline broadband service</t>
  </si>
  <si>
    <t>06/29/2016 01:12:00 PM +0000</t>
  </si>
  <si>
    <t>https://data.wa.gov/resource/uyg8-hybx.json</t>
  </si>
  <si>
    <t>https://data.wa.gov/d/uz8j-59zc</t>
  </si>
  <si>
    <t>12/05/2012 07:17:00 AM +0000</t>
  </si>
  <si>
    <t>https://data.wa.gov/resource/uz8j-59zc.json</t>
  </si>
  <si>
    <t>vz5p-qvth</t>
  </si>
  <si>
    <t>01/23/2018 06:42:00 PM +0000</t>
  </si>
  <si>
    <t>https://data.wa.gov/d/v97i-dppc</t>
  </si>
  <si>
    <t>v97i-dppc</t>
  </si>
  <si>
    <t>Reported NOx &amp; VOC Emissions (2014)</t>
  </si>
  <si>
    <t>Reported NOx and VOC facility emissions for permitted major and non-major sources. Data represents 2014 emissions or nearest reporting year. Gas stations and facilities with no reported emissions are not included. Yakima county non-majors are not included. Note that data.wa.gov groups points together when zoomed out. Users will need to zoom in to see individual facilities.</t>
  </si>
  <si>
    <t>10/08/2018 08:12:00 PM +0000</t>
  </si>
  <si>
    <t>10/08/2018 08:14:00 PM +0000</t>
  </si>
  <si>
    <t>ozone nox voc air emissions</t>
  </si>
  <si>
    <t>https://data.wa.gov/resource/v97i-dppc.json</t>
  </si>
  <si>
    <t>https://data.wa.gov/d/v9m9-s84m</t>
  </si>
  <si>
    <t>Commerce Broadband Contracts</t>
  </si>
  <si>
    <t>04/22/2019 11:17:00 PM +0000</t>
  </si>
  <si>
    <t>https://data.wa.gov/resource/v9m9-s84m.json</t>
  </si>
  <si>
    <t>https://data.wa.gov/d/vgcw-qfjm</t>
  </si>
  <si>
    <t>10/31/2014 06:54:00 PM +0000</t>
  </si>
  <si>
    <t>https://data.wa.gov/resource/vgcw-qfjm.json</t>
  </si>
  <si>
    <t>https://data.wa.gov/d/vh4x-w6qn</t>
  </si>
  <si>
    <t>vh4x-w6qn</t>
  </si>
  <si>
    <t>Countries with Minority Youth Populations Above the 2012 Statewide Average by DSHS Region</t>
  </si>
  <si>
    <t>11/29/2015 02:12:00 AM +0000</t>
  </si>
  <si>
    <t>11/29/2015 02:13:00 AM +0000</t>
  </si>
  <si>
    <t>https://data.wa.gov/resource/vh4x-w6qn.json</t>
  </si>
  <si>
    <t>https://data.wa.gov/d/vsr8-3iup</t>
  </si>
  <si>
    <t>vsr8-3iup</t>
  </si>
  <si>
    <t>1 -- All $$ By Biennium</t>
  </si>
  <si>
    <t>10/17/2012 12:35:00 PM +0000</t>
  </si>
  <si>
    <t>https://data.wa.gov/resource/vsr8-3iup.json</t>
  </si>
  <si>
    <t>https://data.wa.gov/d/vz5p-qvth</t>
  </si>
  <si>
    <t>Telephone Inquiries</t>
  </si>
  <si>
    <t>The number of calls received by the Consumer Protection Division</t>
  </si>
  <si>
    <t>06/07/2016 08:31:00 PM +0000</t>
  </si>
  <si>
    <t>consumer,complaint,telephone,inquiry,consumer protection</t>
  </si>
  <si>
    <t>https://data.wa.gov/resource/vz5p-qvth.json</t>
  </si>
  <si>
    <t>https://data.wa.gov/d/w29t-8mh2</t>
  </si>
  <si>
    <t>w29t-8mh2</t>
  </si>
  <si>
    <t>WA- CES-2</t>
  </si>
  <si>
    <t>10/27/2010 11:57:00 PM +0000</t>
  </si>
  <si>
    <t>https://data.wa.gov/resource/w29t-8mh2.json</t>
  </si>
  <si>
    <t>https://data.wa.gov/d/w4dt-5axg</t>
  </si>
  <si>
    <t>Puget Sound Final Abundance Steelhead 10222012</t>
  </si>
  <si>
    <t>10/23/2012 01:36:00 PM +0000</t>
  </si>
  <si>
    <t>https://data.wa.gov/resource/w4dt-5axg.json</t>
  </si>
  <si>
    <t>https://data.wa.gov/d/wajg-ig9g</t>
  </si>
  <si>
    <t>wajg-ig9g</t>
  </si>
  <si>
    <t>Most- Recent- Cohorts- Scorecard- Elements</t>
  </si>
  <si>
    <t>The College Scorecard is designed to increase transparency, putting the power in the hands of the public — from those choosing colleges to those improving college quality — to see how well different schools are serving their students.</t>
  </si>
  <si>
    <t>03/27/2017 04:00:00 PM +0000</t>
  </si>
  <si>
    <t>03/27/2017 04:07:00 PM +0000</t>
  </si>
  <si>
    <t>education,scorecard,data-equity</t>
  </si>
  <si>
    <t>2000-2017</t>
  </si>
  <si>
    <t>https://data.wa.gov/resource/wajg-ig9g.json</t>
  </si>
  <si>
    <t>Data documentation is available here: https://collegescorecard.ed.gov/data/documentation/</t>
  </si>
  <si>
    <t>https://collegescorecard.ed.gov/data/</t>
  </si>
  <si>
    <t>xyg3-afy8</t>
  </si>
  <si>
    <t>11/15/2014 12:39:00 AM +0000</t>
  </si>
  <si>
    <t>https://data.wa.gov/d/wnng-dhxk</t>
  </si>
  <si>
    <t>Hood Canal Final Abundance 01032013</t>
  </si>
  <si>
    <t>11/15/2012 01:18:00 PM +0000</t>
  </si>
  <si>
    <t>https://data.wa.gov/resource/wnng-dhxk.json</t>
  </si>
  <si>
    <t>https://data.wa.gov/d/wrgq-gubf</t>
  </si>
  <si>
    <t>wrgq-gubf</t>
  </si>
  <si>
    <t>Prescription Monitoring Program - 2015 Quarter 1 (PMP2015q1)</t>
  </si>
  <si>
    <t>01/30/2018 01:05:00 AM +0000</t>
  </si>
  <si>
    <t>01/30/2018 01:16:00 AM +0000</t>
  </si>
  <si>
    <t>https://data.wa.gov/resource/wrgq-gubf.json</t>
  </si>
  <si>
    <t>https://data.wa.gov/d/wsrr-kyhp</t>
  </si>
  <si>
    <t>Total Funding By Project Type</t>
  </si>
  <si>
    <t>10/29/2012 05:25:00 PM +0000</t>
  </si>
  <si>
    <t>https://data.wa.gov/resource/wsrr-kyhp.json</t>
  </si>
  <si>
    <t>https://data.wa.gov/d/wuut-92ju</t>
  </si>
  <si>
    <t>wuut-92ju</t>
  </si>
  <si>
    <t>Statewide Harvest</t>
  </si>
  <si>
    <t>12/05/2012 05:39:00 AM +0000</t>
  </si>
  <si>
    <t>https://data.wa.gov/resource/wuut-92ju.json</t>
  </si>
  <si>
    <t>https://data.wa.gov/d/wwcg-4ght</t>
  </si>
  <si>
    <t>FundSpending</t>
  </si>
  <si>
    <t>08/11/2015 05:04:00 PM +0000</t>
  </si>
  <si>
    <t>https://data.wa.gov/resource/wwcg-4ght.json</t>
  </si>
  <si>
    <t>https://data.wa.gov/d/x2zm-eba9</t>
  </si>
  <si>
    <t>12/13/2017 10:28:00 PM +0000</t>
  </si>
  <si>
    <t>https://data.wa.gov/resource/x2zm-eba9.json</t>
  </si>
  <si>
    <t>ypp6-4z98</t>
  </si>
  <si>
    <t>01/06/2015 12:21:00 AM +0000</t>
  </si>
  <si>
    <t>https://data.wa.gov/d/x574-csgd</t>
  </si>
  <si>
    <t>x574-csgd</t>
  </si>
  <si>
    <t>L&amp;I Public Notes For Intent</t>
  </si>
  <si>
    <t>Public Notes For Approved Intent</t>
  </si>
  <si>
    <t>12/03/2015 07:22:00 PM +0000</t>
  </si>
  <si>
    <t>contractor,intent,notes</t>
  </si>
  <si>
    <t>https://data.wa.gov/resource/x574-csgd.json</t>
  </si>
  <si>
    <t>https://data.wa.gov/d/xahd-7h86</t>
  </si>
  <si>
    <t>xahd-7h86</t>
  </si>
  <si>
    <t>Trends in Age 0-17 Population: Four Age Groups</t>
  </si>
  <si>
    <t>11/13/2015 07:19:00 AM +0000</t>
  </si>
  <si>
    <t>11/13/2015 07:20:00 AM +0000</t>
  </si>
  <si>
    <t>https://data.wa.gov/resource/xahd-7h86.json</t>
  </si>
  <si>
    <t>https://data.wa.gov/d/xf78-ek9m</t>
  </si>
  <si>
    <t>Drinking Water Projects</t>
  </si>
  <si>
    <t>02/04/2015 05:42:00 PM +0000</t>
  </si>
  <si>
    <t>https://data.wa.gov/resource/xf78-ek9m.json</t>
  </si>
  <si>
    <t>https://data.wa.gov/d/xjth-3vtg</t>
  </si>
  <si>
    <t>L&amp;I Affidavit - Apprentice Level Worker Details</t>
  </si>
  <si>
    <t>Apprentice Level Worker Details</t>
  </si>
  <si>
    <t>11/05/2015 10:25:00 PM +0000</t>
  </si>
  <si>
    <t>affidavit,apprentice,worker,wage,hours</t>
  </si>
  <si>
    <t>https://data.wa.gov/resource/xjth-3vtg.json</t>
  </si>
  <si>
    <t>https://data.wa.gov/d/xrz3-kgh6</t>
  </si>
  <si>
    <t>xrz3-kgh6</t>
  </si>
  <si>
    <t>2012 Distressed Areas</t>
  </si>
  <si>
    <t>12/04/2015 05:56:00 AM +0000</t>
  </si>
  <si>
    <t>https://data.wa.gov/resource/xrz3-kgh6.json</t>
  </si>
  <si>
    <t>https://data.wa.gov/d/xs42-ifjs</t>
  </si>
  <si>
    <t>xs42-ifjs</t>
  </si>
  <si>
    <t>Reports on Lead levels in school drinking water</t>
  </si>
  <si>
    <t>03/23/2018 12:15:00 AM +0000</t>
  </si>
  <si>
    <t>03/23/2018 08:11:00 PM +0000</t>
  </si>
  <si>
    <t>lead,water,schools</t>
  </si>
  <si>
    <t>https://data.wa.gov/resource/xs42-ifjs.json</t>
  </si>
  <si>
    <t>https://data.wa.gov/d/xupn-4ych</t>
  </si>
  <si>
    <t>Hospital Inpatient Discharge Rates, Average Charges, Average Payments, and Charge-to-Payment Ratios by DRG - U.S., Northwest, and Washington State - FY2011</t>
  </si>
  <si>
    <t>06/20/2013 09:00:00 PM +0000</t>
  </si>
  <si>
    <t>https://data.wa.gov/resource/xupn-4ych.json</t>
  </si>
  <si>
    <t>https://data.wa.gov/d/xx9k-ku4q</t>
  </si>
  <si>
    <t>https://data.wa.gov/resource/xx9k-ku4q.json</t>
  </si>
  <si>
    <t>https://data.wa.gov/d/xyg3-afy8</t>
  </si>
  <si>
    <t>Form Demo</t>
  </si>
  <si>
    <t>08/25/2014 05:53:00 PM +0000</t>
  </si>
  <si>
    <t>https://data.wa.gov/resource/xyg3-afy8.json</t>
  </si>
  <si>
    <t>https://data.wa.gov/d/xzh7-tr9e</t>
  </si>
  <si>
    <t>Spokane River Instream Flow Rule Comments -- CR102</t>
  </si>
  <si>
    <t>08/13/2014 09:44:00 PM +0000</t>
  </si>
  <si>
    <t>https://data.wa.gov/resource/xzh7-tr9e.json</t>
  </si>
  <si>
    <t>https://data.wa.gov/d/xzqf-dbht</t>
  </si>
  <si>
    <t>Puget Sound Final Abundance (Chinook) 11152012</t>
  </si>
  <si>
    <t>https://data.wa.gov/resource/xzqf-dbht.json</t>
  </si>
  <si>
    <t>https://data.wa.gov/d/yad4-zsfv</t>
  </si>
  <si>
    <t>WDFW-Hatchery Reform &amp; Challenges</t>
  </si>
  <si>
    <t>07/31/2013 12:05:00 AM +0000</t>
  </si>
  <si>
    <t>https://data.wa.gov/resource/yad4-zsfv.json</t>
  </si>
  <si>
    <t>https://data.wa.gov/d/yfts-e7em</t>
  </si>
  <si>
    <t>Tip Fees</t>
  </si>
  <si>
    <t>02/12/2014 11:21:00 PM +0000</t>
  </si>
  <si>
    <t>https://data.wa.gov/resource/yfts-e7em.json</t>
  </si>
  <si>
    <t>https://data.wa.gov/d/yizh-eh8b</t>
  </si>
  <si>
    <t>Data Sharing Agreements Register</t>
  </si>
  <si>
    <t>Sometimes employees of two different agencies need to share data.  The responsible way to do this is to document at least some rudimentary ground rules about how the data will be treated, and to let the contracts folks in each agency know what's intended._x000D_
This dataset is a prototype of a register of those intentions to share data and awareness of the basic ground rules.</t>
  </si>
  <si>
    <t>05/24/2017 11:24:00 PM +0000</t>
  </si>
  <si>
    <t>https://data.wa.gov/resource/yizh-eh8b.json</t>
  </si>
  <si>
    <t>https://data.wa.gov/d/yjpi-2jge</t>
  </si>
  <si>
    <t>Drought Authorizations</t>
  </si>
  <si>
    <t>09/02/2016 10:07:00 PM +0000</t>
  </si>
  <si>
    <t>https://data.wa.gov/resource/yjpi-2jge.json</t>
  </si>
  <si>
    <t>https://data.wa.gov/d/ynbr-8ixa</t>
  </si>
  <si>
    <t>Fiber Permits and Franchises</t>
  </si>
  <si>
    <t>https://data.wa.gov/resource/ynbr-8ixa.json</t>
  </si>
  <si>
    <t>https://data.wa.gov/d/ypac-8ft5</t>
  </si>
  <si>
    <t>03/20/2019 08:24:00 PM +0000</t>
  </si>
  <si>
    <t>https://data.wa.gov/resource/ypac-8ft5.json</t>
  </si>
  <si>
    <t>https://data.wa.gov/d/ypp6-4z98</t>
  </si>
  <si>
    <t>Statewide WQ 2014 SOS</t>
  </si>
  <si>
    <t>01/06/2015 12:15:00 AM +0000</t>
  </si>
  <si>
    <t>https://data.wa.gov/resource/ypp6-4z98.json</t>
  </si>
  <si>
    <t>https://data.wa.gov/d/yuxe-t2rf</t>
  </si>
  <si>
    <t>Unpivoted Totals-2</t>
  </si>
  <si>
    <t>https://data.wa.gov/resource/yuxe-t2rf.json</t>
  </si>
  <si>
    <t>https://data.wa.gov/d/yvgx-5m9x</t>
  </si>
  <si>
    <t>yvgx-5m9x</t>
  </si>
  <si>
    <t>FCC Fixed Broadband Deployment Data - Current NW</t>
  </si>
  <si>
    <t>All facilities-based broadband providers are required to file data with the FCC twice a year (Form 477) on where they offer Internet access service at speeds exceeding 200 kbps in at least one direction. Fixed providers file lists of census blocks in which they can or do offer service to at least one location, with additional information about the service. Data Download Page: (https://www.fcc.gov/general/broadband-deployment-data-fcc-form-477. Resources page: https://www.fcc.gov/general/form-477-resources-filers
This dataset includes the latest published data from FCC for the states of WA, OR and ID.</t>
  </si>
  <si>
    <t>08/17/2018 11:59:00 PM +0000</t>
  </si>
  <si>
    <t>12/18/2018 07:42:00 PM +0000</t>
  </si>
  <si>
    <t>fcc,wcb,broadband</t>
  </si>
  <si>
    <t>When not available via API, this dataset will be assembled from state-level datasets posted here: https://www.fcc.gov/general/broadband-deployment-data-fcc-form-477</t>
  </si>
  <si>
    <t>https://data.wa.gov/resource/yvgx-5m9x.json</t>
  </si>
  <si>
    <t>When available, data is imported via the following API call:  https://opendata.fcc.gov/resource/s7ac-qb2r.csv?$query=select%20*%20where%20stateabbr%20=%27WA%27%20limit%202000000</t>
  </si>
  <si>
    <t>This dataset was copied from published FCC data and edited to make the metadata and scope more understandable for users in Washington and neighboring states.</t>
  </si>
  <si>
    <t>https://www.fcc.gov/general/form-477-resources-filers</t>
  </si>
  <si>
    <t>Washington State Office of the CIO</t>
  </si>
  <si>
    <t>My Assessment (6 possible)</t>
  </si>
  <si>
    <t>European Metadata Assessment (five possible)</t>
  </si>
  <si>
    <t>c</t>
  </si>
  <si>
    <t>Kept all published datasets</t>
  </si>
  <si>
    <t>Deleted any dataset that was named as a 'test'</t>
  </si>
  <si>
    <t>Bin</t>
  </si>
  <si>
    <t>More</t>
  </si>
  <si>
    <t>Frequency</t>
  </si>
  <si>
    <t>Need about 41 for each bin</t>
  </si>
  <si>
    <t>download-group (100-1500-800000</t>
  </si>
  <si>
    <t>year-group '=IF(BW2&lt;2014,"a",IF(BW2&gt;2017,"d",IF(BW2&lt;2016,"b","c")))</t>
  </si>
  <si>
    <t>Random Number (randomizes order within grouping)</t>
  </si>
  <si>
    <t>Selection of datasets '=IF(CA3&amp;CB3=CA2&amp;CB2,CD2+1,1)</t>
  </si>
  <si>
    <t>Top 13 in every category '=IF(CD2&lt;15,"keep","delete") 15 to have extra</t>
  </si>
  <si>
    <t>keep</t>
  </si>
  <si>
    <t>yvr2-xx4w</t>
  </si>
  <si>
    <t>yvge-u5yx</t>
  </si>
  <si>
    <t>yu5d-iw3n</t>
  </si>
  <si>
    <t>yspp-ba97</t>
  </si>
  <si>
    <t>yrqe-ckry</t>
  </si>
  <si>
    <t>yrph-kj3h</t>
  </si>
  <si>
    <t>yji7-twsm</t>
  </si>
  <si>
    <t>yjcd-6a6b</t>
  </si>
  <si>
    <t>yj9m-kxyg</t>
  </si>
  <si>
    <t>yhr5-4xw4</t>
  </si>
  <si>
    <t>yh49-c4vc</t>
  </si>
  <si>
    <t>yebu-peqr</t>
  </si>
  <si>
    <t>ye52-n7xv</t>
  </si>
  <si>
    <t>ycqf-jk7k</t>
  </si>
  <si>
    <t>ybuy-uuk6</t>
  </si>
  <si>
    <t>yb3y-nvmi</t>
  </si>
  <si>
    <t>y9gf-bvb8</t>
  </si>
  <si>
    <t>y9ci-zfc7</t>
  </si>
  <si>
    <t>y7h5-2yxh</t>
  </si>
  <si>
    <t>y63v-sfm2</t>
  </si>
  <si>
    <t>y52w-ehha</t>
  </si>
  <si>
    <t>y4em-3pyx</t>
  </si>
  <si>
    <t>y2zy-hrhj</t>
  </si>
  <si>
    <t>xv29-h3b9</t>
  </si>
  <si>
    <t>xudn-pz9f</t>
  </si>
  <si>
    <t>xtvb-fp5x</t>
  </si>
  <si>
    <t>xtke-qfdh</t>
  </si>
  <si>
    <t>xt3p-zzth</t>
  </si>
  <si>
    <t>xsxn-m8ws</t>
  </si>
  <si>
    <t>xrt9-f5py</t>
  </si>
  <si>
    <t>xmgj-cd2d</t>
  </si>
  <si>
    <t>xj8r-fn39</t>
  </si>
  <si>
    <t>xinj-se27</t>
  </si>
  <si>
    <t>xgxu-ms2d</t>
  </si>
  <si>
    <t>xguq-ngdm</t>
  </si>
  <si>
    <t>xfvd-r3y9</t>
  </si>
  <si>
    <t>xfn3-aupk</t>
  </si>
  <si>
    <t>xdbi-32eh</t>
  </si>
  <si>
    <t>xcmv-jijw</t>
  </si>
  <si>
    <t>xcku-b9qq</t>
  </si>
  <si>
    <t>x8ct-ymav</t>
  </si>
  <si>
    <t>x7uw-cssh</t>
  </si>
  <si>
    <t>x77f-ey35</t>
  </si>
  <si>
    <t>x5aq-6f3n</t>
  </si>
  <si>
    <t>x4u9-5a8a</t>
  </si>
  <si>
    <t>wzee-8r26</t>
  </si>
  <si>
    <t>wxiv-9cz2</t>
  </si>
  <si>
    <t>wxci-nsiy</t>
  </si>
  <si>
    <t>wtda-rrnp</t>
  </si>
  <si>
    <t>wt8r-5xui</t>
  </si>
  <si>
    <t>wsf5-hfcq</t>
  </si>
  <si>
    <t>wscw-8xz4</t>
  </si>
  <si>
    <t>ws52-89wj</t>
  </si>
  <si>
    <t>wj2i-kruf</t>
  </si>
  <si>
    <t>whww-yzxh</t>
  </si>
  <si>
    <t>wcek-zrzx</t>
  </si>
  <si>
    <t>wc6s-hiim</t>
  </si>
  <si>
    <t>wbpv-bcp5</t>
  </si>
  <si>
    <t>wbfc-a49j</t>
  </si>
  <si>
    <t>wady-xfxn</t>
  </si>
  <si>
    <t>wadq-7gx7</t>
  </si>
  <si>
    <t>w9n3-u8it</t>
  </si>
  <si>
    <t>w7dd-qd7e</t>
  </si>
  <si>
    <t>w5gy-tk8t</t>
  </si>
  <si>
    <t>w4ej-td6g</t>
  </si>
  <si>
    <t>w2hk-9xue</t>
  </si>
  <si>
    <t>vysb-v99e</t>
  </si>
  <si>
    <t>vtnn-bptp</t>
  </si>
  <si>
    <t>vtkp-4qan</t>
  </si>
  <si>
    <t>vtcs-z5en</t>
  </si>
  <si>
    <t>vrpv-n4sj</t>
  </si>
  <si>
    <t>vrg9-4nnp</t>
  </si>
  <si>
    <t>vrbf-jw67</t>
  </si>
  <si>
    <t>vqbg-n6ar</t>
  </si>
  <si>
    <t>vpg5-56qq</t>
  </si>
  <si>
    <t>vn6u-fuhx</t>
  </si>
  <si>
    <t>vm5h-z8fc</t>
  </si>
  <si>
    <t>vgnm-ha3z</t>
  </si>
  <si>
    <t>vg8q-3gks</t>
  </si>
  <si>
    <t>vaqt-qn8b</t>
  </si>
  <si>
    <t>va97-kmga</t>
  </si>
  <si>
    <t>v8uw-z5ww</t>
  </si>
  <si>
    <t>v63p-2aub</t>
  </si>
  <si>
    <t>v5gi-7up5</t>
  </si>
  <si>
    <t>v3jm-kjdj</t>
  </si>
  <si>
    <t>v3i9-syww</t>
  </si>
  <si>
    <t>v38v-5m63</t>
  </si>
  <si>
    <t>uzyn-6uyv</t>
  </si>
  <si>
    <t>uzkg-7gt4</t>
  </si>
  <si>
    <t>uyu9-wuwf</t>
  </si>
  <si>
    <t>uw6y-b6i9</t>
  </si>
  <si>
    <t>uu2h-cgpm</t>
  </si>
  <si>
    <t>us6x-4rdh</t>
  </si>
  <si>
    <t>urvy-q4cn</t>
  </si>
  <si>
    <t>ursk-s5dg</t>
  </si>
  <si>
    <t>uqnp-q7r2</t>
  </si>
  <si>
    <t>unt5-akug</t>
  </si>
  <si>
    <t>un2j-s5y5</t>
  </si>
  <si>
    <t>um4v-fmtz</t>
  </si>
  <si>
    <t>ue9k-g2at</t>
  </si>
  <si>
    <t>ud2h-8fd3</t>
  </si>
  <si>
    <t>uazq-5d9p</t>
  </si>
  <si>
    <t>uafp-h7qx</t>
  </si>
  <si>
    <t>u9yb-pvvj</t>
  </si>
  <si>
    <t>u7xz-ji7m</t>
  </si>
  <si>
    <t>u6dn-nwju</t>
  </si>
  <si>
    <t>u5be-ss28</t>
  </si>
  <si>
    <t>u58p-k37p</t>
  </si>
  <si>
    <t>u445-eedx</t>
  </si>
  <si>
    <t>u3me-8kjt</t>
  </si>
  <si>
    <t>tzz5-svim</t>
  </si>
  <si>
    <t>tzki-if5u</t>
  </si>
  <si>
    <t>tun3-9kwp</t>
  </si>
  <si>
    <t>tucy-vh7i</t>
  </si>
  <si>
    <t>tubg-jxpb</t>
  </si>
  <si>
    <t>ttvq-s68f</t>
  </si>
  <si>
    <t>tpyz-69yr</t>
  </si>
  <si>
    <t>tkg7-xxjz</t>
  </si>
  <si>
    <t>tkfg-9q2m</t>
  </si>
  <si>
    <t>tgdf-dvhm</t>
  </si>
  <si>
    <t>tewu-zz88</t>
  </si>
  <si>
    <t>tbx2-cyr9</t>
  </si>
  <si>
    <t>t626-faxh</t>
  </si>
  <si>
    <t>t5kw-imiu</t>
  </si>
  <si>
    <t>t537-5ffp</t>
  </si>
  <si>
    <t>sz58-nyf3</t>
  </si>
  <si>
    <t>sw8s-rvsb</t>
  </si>
  <si>
    <t>svjk-9m3x</t>
  </si>
  <si>
    <t>stvb-59gv</t>
  </si>
  <si>
    <t>stt9-indh</t>
  </si>
  <si>
    <t>stdm-mydn</t>
  </si>
  <si>
    <t>sq47-zr6t</t>
  </si>
  <si>
    <t>skwx-kz8s</t>
  </si>
  <si>
    <t>sj3u-r7b9</t>
  </si>
  <si>
    <t>si6q-6zyc</t>
  </si>
  <si>
    <t>shwa-savc</t>
  </si>
  <si>
    <t>sge3-txba</t>
  </si>
  <si>
    <t>sf24-mw62</t>
  </si>
  <si>
    <t>sd54-zfs9</t>
  </si>
  <si>
    <t>scqv-y9et</t>
  </si>
  <si>
    <t>sc8p-adpm</t>
  </si>
  <si>
    <t>s7kw-53h8</t>
  </si>
  <si>
    <t>s3hq-5cti</t>
  </si>
  <si>
    <t>s3hp-d5n9</t>
  </si>
  <si>
    <t>s2cj-vey9</t>
  </si>
  <si>
    <t>rzaj-xnp5</t>
  </si>
  <si>
    <t>rypk-eu78</t>
  </si>
  <si>
    <t>rwxh-pdmu</t>
  </si>
  <si>
    <t>rtp5-s6ih</t>
  </si>
  <si>
    <t>rtjc-jkfh</t>
  </si>
  <si>
    <t>rszh-2trr</t>
  </si>
  <si>
    <t>rsqh-kx83</t>
  </si>
  <si>
    <t>rrkt-jwwr</t>
  </si>
  <si>
    <t>rqxi-9jwh</t>
  </si>
  <si>
    <t>rq54-afav</t>
  </si>
  <si>
    <t>rmzg-svw3</t>
  </si>
  <si>
    <t>rmb4-vyd9</t>
  </si>
  <si>
    <t>rjpy-p4ga</t>
  </si>
  <si>
    <t>rjn3-nr4c</t>
  </si>
  <si>
    <t>rizt-wvv4</t>
  </si>
  <si>
    <t>rh62-9tut</t>
  </si>
  <si>
    <t>rfkz-3scm</t>
  </si>
  <si>
    <t>rba6-edmi</t>
  </si>
  <si>
    <t>ra7v-4b5q</t>
  </si>
  <si>
    <t>r8gq-dg3k</t>
  </si>
  <si>
    <t>r8dt-hw6d</t>
  </si>
  <si>
    <t>r7vx-2mx9</t>
  </si>
  <si>
    <t>r5ce-vyij</t>
  </si>
  <si>
    <t>r485-6cu3</t>
  </si>
  <si>
    <t>r3u2-p8p4</t>
  </si>
  <si>
    <t>r379-5ssw</t>
  </si>
  <si>
    <t>qymv-67iw</t>
  </si>
  <si>
    <t>qs3u-5r9r</t>
  </si>
  <si>
    <t>qrka-n755</t>
  </si>
  <si>
    <t>qqsv-vhfv</t>
  </si>
  <si>
    <t>qnyy-v4uj</t>
  </si>
  <si>
    <t>qhv7-gmd2</t>
  </si>
  <si>
    <t>qgky-ehc7</t>
  </si>
  <si>
    <t>qd59-xzg5</t>
  </si>
  <si>
    <t>qcxr-qjvy</t>
  </si>
  <si>
    <t>qc5v-ahss</t>
  </si>
  <si>
    <t>qau6-fd9y</t>
  </si>
  <si>
    <t>qaq2-3hjs</t>
  </si>
  <si>
    <t>q7tj-pw7m</t>
  </si>
  <si>
    <t>q795-aq5k</t>
  </si>
  <si>
    <t>q4zm-7qp2</t>
  </si>
  <si>
    <t>q3ms-37p6</t>
  </si>
  <si>
    <t>q3jj-g52q</t>
  </si>
  <si>
    <t>q2jk-dthc</t>
  </si>
  <si>
    <t>pzdn-qupa</t>
  </si>
  <si>
    <t>pwgq-yf65</t>
  </si>
  <si>
    <t>pvpn-rmhs</t>
  </si>
  <si>
    <t>pueu-z8d8</t>
  </si>
  <si>
    <t>ptgr-nzjn</t>
  </si>
  <si>
    <t>ptb2-zhpx</t>
  </si>
  <si>
    <t>pt4z-np8r</t>
  </si>
  <si>
    <t>psgg-9kcf</t>
  </si>
  <si>
    <t>prdz-hjxr</t>
  </si>
  <si>
    <t>pksc-24zs</t>
  </si>
  <si>
    <t>pd47-hngh</t>
  </si>
  <si>
    <t>pcre-dwu7</t>
  </si>
  <si>
    <t>pbve-ciyv</t>
  </si>
  <si>
    <t>p97e-resq</t>
  </si>
  <si>
    <t>p3ri-q2av</t>
  </si>
  <si>
    <t>p3d3-b2zu</t>
  </si>
  <si>
    <t>p39z-8dfa</t>
  </si>
  <si>
    <t>p2mx-vu4i</t>
  </si>
  <si>
    <t>nyuj-yf6n</t>
  </si>
  <si>
    <t>nvrb-8qe3</t>
  </si>
  <si>
    <t>nu7y-vk2u</t>
  </si>
  <si>
    <t>nsdx-u4vv</t>
  </si>
  <si>
    <t>nqat-xjwt</t>
  </si>
  <si>
    <t>npy4-i3c7</t>
  </si>
  <si>
    <t>nnim-y24v</t>
  </si>
  <si>
    <t>nm85-8jz2</t>
  </si>
  <si>
    <t>nkza-e9rk</t>
  </si>
  <si>
    <t>njsn-af7s</t>
  </si>
  <si>
    <t>njkf-htie</t>
  </si>
  <si>
    <t>niqf-ftdf</t>
  </si>
  <si>
    <t>nfv9-d2qj</t>
  </si>
  <si>
    <t>nefr-q6y2</t>
  </si>
  <si>
    <t>necc-m8mq</t>
  </si>
  <si>
    <t>ndhp-dgg3</t>
  </si>
  <si>
    <t>ncph-8tew</t>
  </si>
  <si>
    <t>n99x-sgp4</t>
  </si>
  <si>
    <t>n6nr-z3e3</t>
  </si>
  <si>
    <t>n4zi-dkdn</t>
  </si>
  <si>
    <t>myzw-97ve</t>
  </si>
  <si>
    <t>mydi-8bry</t>
  </si>
  <si>
    <t>mxs9-6bqe</t>
  </si>
  <si>
    <t>mwnz-h2r3</t>
  </si>
  <si>
    <t>muf3-r8c9</t>
  </si>
  <si>
    <t>msaf-rcj2</t>
  </si>
  <si>
    <t>mnce-u864</t>
  </si>
  <si>
    <t>me8q-n6k7</t>
  </si>
  <si>
    <t>mcsf-deei</t>
  </si>
  <si>
    <t>mc6c-jp2w</t>
  </si>
  <si>
    <t>ma6y-cc2j</t>
  </si>
  <si>
    <t>m8gj-dwin</t>
  </si>
  <si>
    <t>m76z-3hrh</t>
  </si>
  <si>
    <t>m6zc-54au</t>
  </si>
  <si>
    <t>m5r2-q8nc</t>
  </si>
  <si>
    <t>m2vy-xti4</t>
  </si>
  <si>
    <t>m2p5-xx2z</t>
  </si>
  <si>
    <t>kyvb-6ade</t>
  </si>
  <si>
    <t>kymy-ekgn</t>
  </si>
  <si>
    <t>kvz6-msiu</t>
  </si>
  <si>
    <t>kufn-smj9</t>
  </si>
  <si>
    <t>ksw2-4gt2</t>
  </si>
  <si>
    <t>knvh-3hkw</t>
  </si>
  <si>
    <t>kjiu-4cue</t>
  </si>
  <si>
    <t>kin6-zy4u</t>
  </si>
  <si>
    <t>khbx-sfp3</t>
  </si>
  <si>
    <t>kha5-66bu</t>
  </si>
  <si>
    <t>kctb-p96m</t>
  </si>
  <si>
    <t>kcgz-mjzi</t>
  </si>
  <si>
    <t>kbvx-cjh9</t>
  </si>
  <si>
    <t>kad9-miyv</t>
  </si>
  <si>
    <t>k99f-m882</t>
  </si>
  <si>
    <t>k8rh-64ja</t>
  </si>
  <si>
    <t>k8b7-4yym</t>
  </si>
  <si>
    <t>k6eq-6kgs</t>
  </si>
  <si>
    <t>k4b9-5me8</t>
  </si>
  <si>
    <t>k23s-9hyv</t>
  </si>
  <si>
    <t>jy6x-buat</t>
  </si>
  <si>
    <t>jwdh-cp9q</t>
  </si>
  <si>
    <t>jv5j-swhv</t>
  </si>
  <si>
    <t>jsfy-j9xm</t>
  </si>
  <si>
    <t>js66-qdmg</t>
  </si>
  <si>
    <t>jnni-9x3j</t>
  </si>
  <si>
    <t>jk73-q35d</t>
  </si>
  <si>
    <t>jjbp-c4sc</t>
  </si>
  <si>
    <t>ji68-79i6</t>
  </si>
  <si>
    <t>jhqc-qhzd</t>
  </si>
  <si>
    <t>jhdj-yhcd</t>
  </si>
  <si>
    <t>jhcx-fm3p</t>
  </si>
  <si>
    <t>jfpr-sqw2</t>
  </si>
  <si>
    <t>87wx-9tbx</t>
  </si>
  <si>
    <t>jcyr-zthi</t>
  </si>
  <si>
    <t>3pyi-bcwe</t>
  </si>
  <si>
    <t>kpgw-u7yc</t>
  </si>
  <si>
    <t>jb33-nnt4</t>
  </si>
  <si>
    <t>mx4c-rfxb</t>
  </si>
  <si>
    <t>jami-2mce</t>
  </si>
  <si>
    <t>yevr-gkr7</t>
  </si>
  <si>
    <t>ja5y-9748</t>
  </si>
  <si>
    <t>j9kn-329g</t>
  </si>
  <si>
    <t>7kxi-4euq</t>
  </si>
  <si>
    <t>j9dr-4w5q</t>
  </si>
  <si>
    <t>j4r4-tt8c</t>
  </si>
  <si>
    <t>j3q2-t54d</t>
  </si>
  <si>
    <t>ry95-nh7y</t>
  </si>
  <si>
    <t>j3e3-e6tj</t>
  </si>
  <si>
    <t>j2w5-q37a</t>
  </si>
  <si>
    <t>j2ci-83i7</t>
  </si>
  <si>
    <t>92ug-nvrm</t>
  </si>
  <si>
    <t>iz66-6yer</t>
  </si>
  <si>
    <t>hsbf-73yn</t>
  </si>
  <si>
    <t>ivdp-nd7v</t>
  </si>
  <si>
    <t>85n8-94rv</t>
  </si>
  <si>
    <t>iuqy-jds3</t>
  </si>
  <si>
    <t>arju-6ebj</t>
  </si>
  <si>
    <t>iscw-e6yt</t>
  </si>
  <si>
    <t>irv9-b275</t>
  </si>
  <si>
    <t>y3a9-394a</t>
  </si>
  <si>
    <t>ipx7-rw4z</t>
  </si>
  <si>
    <t>inpk-wqpi</t>
  </si>
  <si>
    <t>b7nk-qe85</t>
  </si>
  <si>
    <t>imxw-ipnc</t>
  </si>
  <si>
    <t>iiue-hiih</t>
  </si>
  <si>
    <t>5sva-uswz</t>
  </si>
  <si>
    <t>ii5i-by93</t>
  </si>
  <si>
    <t>r75m-wvyd</t>
  </si>
  <si>
    <t>ifa2-zv4p</t>
  </si>
  <si>
    <t>iftd-ayac</t>
  </si>
  <si>
    <t>iddq-3wif</t>
  </si>
  <si>
    <t>ib9z-p8ai</t>
  </si>
  <si>
    <t>iaza-iip7</t>
  </si>
  <si>
    <t>iaef-qrjt</t>
  </si>
  <si>
    <t>22kz-g53u</t>
  </si>
  <si>
    <t>ia83-urdz</t>
  </si>
  <si>
    <t>i9yd-vksw</t>
  </si>
  <si>
    <t>v6cp-ss5q</t>
  </si>
  <si>
    <t>nx9q-9cuu</t>
  </si>
  <si>
    <t>i7mk-r64t</t>
  </si>
  <si>
    <t>iv66-tv3q</t>
  </si>
  <si>
    <t>i2bm-i37r</t>
  </si>
  <si>
    <t>bd9q-dwpy</t>
  </si>
  <si>
    <t>hzpe-bfaw</t>
  </si>
  <si>
    <t>9uvv-73qm</t>
  </si>
  <si>
    <t>hxpx-m5ym</t>
  </si>
  <si>
    <t>7uut-tcr7</t>
  </si>
  <si>
    <t>hx3j-8p6y</t>
  </si>
  <si>
    <t>78kf-2qpv</t>
  </si>
  <si>
    <t>6bzz-pter</t>
  </si>
  <si>
    <t>v44h-ki79</t>
  </si>
  <si>
    <t>syki-eq7r</t>
  </si>
  <si>
    <t>qqdn-4w6w</t>
  </si>
  <si>
    <t>pyub-qyvt</t>
  </si>
  <si>
    <t>hsh3-58gz</t>
  </si>
  <si>
    <t>hrqw-gnde</t>
  </si>
  <si>
    <t>m2kp-aqq2</t>
  </si>
  <si>
    <t>hq5b-r2hb</t>
  </si>
  <si>
    <t>kzab-7tw9</t>
  </si>
  <si>
    <t>hp97-ssnp</t>
  </si>
  <si>
    <t>kchi-f624</t>
  </si>
  <si>
    <t>hncq-n7by</t>
  </si>
  <si>
    <t>jv5z-zrwe</t>
  </si>
  <si>
    <t>hn4a-bdxf</t>
  </si>
  <si>
    <t>hmup-uqqx</t>
  </si>
  <si>
    <t>e6v9-yefr</t>
  </si>
  <si>
    <t>hk8t-sagp</t>
  </si>
  <si>
    <t>duv3-xsd3</t>
  </si>
  <si>
    <t>dnbm-3s7z</t>
  </si>
  <si>
    <t>hjcs-ehy4</t>
  </si>
  <si>
    <t>hg5a-r2w6</t>
  </si>
  <si>
    <t>hfyn-2ig9</t>
  </si>
  <si>
    <t>hfi4-8gfu</t>
  </si>
  <si>
    <t>7zb2-ex9n</t>
  </si>
  <si>
    <t>he7b-vrrk</t>
  </si>
  <si>
    <t>7hy6-ptcp</t>
  </si>
  <si>
    <t>56it-dhk6</t>
  </si>
  <si>
    <t>ypjy-gjh8</t>
  </si>
  <si>
    <t>h9yj-vui4</t>
  </si>
  <si>
    <t>yp5h-wxyq</t>
  </si>
  <si>
    <t>yczg-s2rw</t>
  </si>
  <si>
    <t>y884-6s37</t>
  </si>
  <si>
    <t>h6py-nq4h</t>
  </si>
  <si>
    <t>xssf-xgxe</t>
  </si>
  <si>
    <t>h4i5-e948</t>
  </si>
  <si>
    <t>h452-eef9</t>
  </si>
  <si>
    <t>ugm5-n3mt</t>
  </si>
  <si>
    <t>h3wx-uwm3</t>
  </si>
  <si>
    <t>tugn-q766</t>
  </si>
  <si>
    <t>h38b-6j3f</t>
  </si>
  <si>
    <t>si7v-xv4g</t>
  </si>
  <si>
    <t>h2xm-7sa8</t>
  </si>
  <si>
    <t>qiu9-289h</t>
  </si>
  <si>
    <t>ps6w-qury</t>
  </si>
  <si>
    <t>gyaj-5282</t>
  </si>
  <si>
    <t>gxpi-37we</t>
  </si>
  <si>
    <t>kuak-u2t3</t>
  </si>
  <si>
    <t>gvx2-5nuw</t>
  </si>
  <si>
    <t>kiqu-b6a5</t>
  </si>
  <si>
    <t>gvwz-msv7</t>
  </si>
  <si>
    <t>k4w9-uqk8</t>
  </si>
  <si>
    <t>jqak-nbgn</t>
  </si>
  <si>
    <t>gue6-r6cr</t>
  </si>
  <si>
    <t>jkmh-i6aw</t>
  </si>
  <si>
    <t>gtf9-dsdj</t>
  </si>
  <si>
    <t>i2vr-cyvz</t>
  </si>
  <si>
    <t>hskn-9chi</t>
  </si>
  <si>
    <t>gsbj-bwqj</t>
  </si>
  <si>
    <t>g2js-4xmm</t>
  </si>
  <si>
    <t>fu29-kjew</t>
  </si>
  <si>
    <t>gqeb-v2ux</t>
  </si>
  <si>
    <t>fbk5-2ztb</t>
  </si>
  <si>
    <t>a4yu-z533</t>
  </si>
  <si>
    <t>gn2h-8h48</t>
  </si>
  <si>
    <t>9nuh-raqg</t>
  </si>
  <si>
    <t>gjb8-sunc</t>
  </si>
  <si>
    <t>8x47-67dp</t>
  </si>
  <si>
    <t>8jy8-g8t6</t>
  </si>
  <si>
    <t>ghzw-x4nw</t>
  </si>
  <si>
    <t>78e5-x2vv</t>
  </si>
  <si>
    <t>67if-htgz</t>
  </si>
  <si>
    <t>geqn-ia2p</t>
  </si>
  <si>
    <t>yhsg-i29b</t>
  </si>
  <si>
    <t>gej4-f6xe</t>
  </si>
  <si>
    <t>xpiz-b9ex</t>
  </si>
  <si>
    <t>ge54-6p8n</t>
  </si>
  <si>
    <t>xmba-vxub</t>
  </si>
  <si>
    <t>ge4f-9yx4</t>
  </si>
  <si>
    <t>xgwk-2722</t>
  </si>
  <si>
    <t>x63e-hv69</t>
  </si>
  <si>
    <t>gd74-3fq2</t>
  </si>
  <si>
    <t>vej9-nb6w</t>
  </si>
  <si>
    <t>ut77-qzdf</t>
  </si>
  <si>
    <t>gbgs-pce5</t>
  </si>
  <si>
    <t>u86j-ggbq</t>
  </si>
  <si>
    <t>ga6n-8gxg</t>
  </si>
  <si>
    <t>u3t8-q8kj</t>
  </si>
  <si>
    <t>g9uw-w5ps</t>
  </si>
  <si>
    <t>tsjz-ckwu</t>
  </si>
  <si>
    <t>tn76-vihz</t>
  </si>
  <si>
    <t>g8kg-wiav</t>
  </si>
  <si>
    <t>tcsv-dp5b</t>
  </si>
  <si>
    <t>tcdu-iy5v</t>
  </si>
  <si>
    <t>s9gu-s597</t>
  </si>
  <si>
    <t>g6ti-6wmi</t>
  </si>
  <si>
    <t>s4rf-k4pe</t>
  </si>
  <si>
    <t>g2t7-bz4z</t>
  </si>
  <si>
    <t>s37r-7a7a</t>
  </si>
  <si>
    <t>fznq-izyp</t>
  </si>
  <si>
    <t>risa-wrsk</t>
  </si>
  <si>
    <t>fywc-6sq4</t>
  </si>
  <si>
    <t>rehv-wp3e</t>
  </si>
  <si>
    <t>r62i-4q2x</t>
  </si>
  <si>
    <t>fwgq-q5ti</t>
  </si>
  <si>
    <t>qwnt-66a8</t>
  </si>
  <si>
    <t>qkdx-2w6j</t>
  </si>
  <si>
    <t>fvga-cpzx</t>
  </si>
  <si>
    <t>qcb5-p529</t>
  </si>
  <si>
    <t>fv66-gety</t>
  </si>
  <si>
    <t>q8by-2u65</t>
  </si>
  <si>
    <t>fuxx-yeeu</t>
  </si>
  <si>
    <t>q3kz-4qwh</t>
  </si>
  <si>
    <t>fus6-zat9</t>
  </si>
  <si>
    <t>puna-j5xe</t>
  </si>
  <si>
    <t>fuh4-ubve</t>
  </si>
  <si>
    <t>pnp8-8vpc</t>
  </si>
  <si>
    <t>fth5-2ey4</t>
  </si>
  <si>
    <t>nxm4-7sgf</t>
  </si>
  <si>
    <t>nxja-6b2n</t>
  </si>
  <si>
    <t>nt9h-9wqc</t>
  </si>
  <si>
    <t>fqmc-bjkd</t>
  </si>
  <si>
    <t>npy8-iiwv</t>
  </si>
  <si>
    <t>fnd5-jbg4</t>
  </si>
  <si>
    <t>niq6-dbyr</t>
  </si>
  <si>
    <t>mz9c-q8y4</t>
  </si>
  <si>
    <t>fkwe-wank</t>
  </si>
  <si>
    <t>mq5e-jw6b</t>
  </si>
  <si>
    <t>fhjf-dt8q</t>
  </si>
  <si>
    <t>mbbw-y4zp</t>
  </si>
  <si>
    <t>kwhu-yksr</t>
  </si>
  <si>
    <t>ksqt-rsk6</t>
  </si>
  <si>
    <t>ka7a-imuu</t>
  </si>
  <si>
    <t>fdmy-34wj</t>
  </si>
  <si>
    <t>jztc-n2ph</t>
  </si>
  <si>
    <t>fdgh-dn3z</t>
  </si>
  <si>
    <t>juxd-pn8t</t>
  </si>
  <si>
    <t>jj2y-fc6t</t>
  </si>
  <si>
    <t>fcqq-ybri</t>
  </si>
  <si>
    <t>f9uf-hh8x</t>
  </si>
  <si>
    <t>j5yt-gpjb</t>
  </si>
  <si>
    <t>f9t8-egi4</t>
  </si>
  <si>
    <t>izgh-8xbi</t>
  </si>
  <si>
    <t>f9jk-mm39</t>
  </si>
  <si>
    <t>ij9p-mbj4</t>
  </si>
  <si>
    <t>f9h8-rtz6</t>
  </si>
  <si>
    <t>iavh-vfbk</t>
  </si>
  <si>
    <t>f93f-gp3w</t>
  </si>
  <si>
    <t>iaej-c8uj</t>
  </si>
  <si>
    <t>i9cq-u4nq</t>
  </si>
  <si>
    <t>f6wh-3kx6</t>
  </si>
  <si>
    <t>hrcq-3a3g</t>
  </si>
  <si>
    <t>hdxc-jnfq</t>
  </si>
  <si>
    <t>h457-f3v2</t>
  </si>
  <si>
    <t>h37f-wf5g</t>
  </si>
  <si>
    <t>f3q5-345t</t>
  </si>
  <si>
    <t>gw5j-saw3</t>
  </si>
  <si>
    <t>gv8j-93ze</t>
  </si>
  <si>
    <t>eyfp-jhtv</t>
  </si>
  <si>
    <t>gb4u-zwjg</t>
  </si>
  <si>
    <t>fx7d-esys</t>
  </si>
  <si>
    <t>evvy-j9nk</t>
  </si>
  <si>
    <t>frbc-i37w</t>
  </si>
  <si>
    <t>evrd-xn3p</t>
  </si>
  <si>
    <t>euuq-kzpt</t>
  </si>
  <si>
    <t>euaf-jjvp</t>
  </si>
  <si>
    <t>egna-9rw9</t>
  </si>
  <si>
    <t>e6e2-cbcq</t>
  </si>
  <si>
    <t>ethk-yi44</t>
  </si>
  <si>
    <t>e5zd-8kg6</t>
  </si>
  <si>
    <t>es8x-zm5t</t>
  </si>
  <si>
    <t>dv23-khns</t>
  </si>
  <si>
    <t>eqkx-cuvs</t>
  </si>
  <si>
    <t>dhwx-zp9k</t>
  </si>
  <si>
    <t>d4iz-sqbf</t>
  </si>
  <si>
    <t>em76-wu5r</t>
  </si>
  <si>
    <t>cvyf-jyt5</t>
  </si>
  <si>
    <t>cjgc-jaae</t>
  </si>
  <si>
    <t>ek98-7pqr</t>
  </si>
  <si>
    <t>ce9d-bt9a</t>
  </si>
  <si>
    <t>ejey-6v5s</t>
  </si>
  <si>
    <t>c3ka-sqgf</t>
  </si>
  <si>
    <t>bvix-5m3n</t>
  </si>
  <si>
    <t>bsv6-324n</t>
  </si>
  <si>
    <t>bbps-9wz7</t>
  </si>
  <si>
    <t>eimg-axdy</t>
  </si>
  <si>
    <t>b9ev-v89d</t>
  </si>
  <si>
    <t>ehju-t29q</t>
  </si>
  <si>
    <t>b998-8iny</t>
  </si>
  <si>
    <t>av52-pa2r</t>
  </si>
  <si>
    <t>eeui-dkag</t>
  </si>
  <si>
    <t>ai7e-iv85</t>
  </si>
  <si>
    <t>aawi-q79r</t>
  </si>
  <si>
    <t>9p3j-qrcq</t>
  </si>
  <si>
    <t>9nrq-992f</t>
  </si>
  <si>
    <t>9mgk-rhqp</t>
  </si>
  <si>
    <t>eb82-e93u</t>
  </si>
  <si>
    <t>eavu-b2qa</t>
  </si>
  <si>
    <t>8ems-jc9v</t>
  </si>
  <si>
    <t>eaun-tyr7</t>
  </si>
  <si>
    <t>88a2-bgez</t>
  </si>
  <si>
    <t>7xwh-rju3</t>
  </si>
  <si>
    <t>7wvk-ucpd</t>
  </si>
  <si>
    <t>7ver-c3hv</t>
  </si>
  <si>
    <t>76r8-td8t</t>
  </si>
  <si>
    <t>e76j-28nj</t>
  </si>
  <si>
    <t>74dn-x4rm</t>
  </si>
  <si>
    <t>6kpg-9aq8</t>
  </si>
  <si>
    <t>6iyf-vzdx</t>
  </si>
  <si>
    <t>65pz-sbi7</t>
  </si>
  <si>
    <t>e544-2re8</t>
  </si>
  <si>
    <t>5sfv-yvt6</t>
  </si>
  <si>
    <t>5h6w-3j7j</t>
  </si>
  <si>
    <t>5e56-er96</t>
  </si>
  <si>
    <t>4ahe-k2ci</t>
  </si>
  <si>
    <t>dyxr-tix9</t>
  </si>
  <si>
    <t>48ny-tmux</t>
  </si>
  <si>
    <t>47ps-sauz</t>
  </si>
  <si>
    <t>3yeq-d7r6</t>
  </si>
  <si>
    <t>dy4z-7qnm</t>
  </si>
  <si>
    <t>3w4a-zfxw</t>
  </si>
  <si>
    <t>3szf-gn7d</t>
  </si>
  <si>
    <t>dxj3-dhg3</t>
  </si>
  <si>
    <t>3dxf-gjkt</t>
  </si>
  <si>
    <t>39jr-tk9d</t>
  </si>
  <si>
    <t>2njj-yp53</t>
  </si>
  <si>
    <t>25y5-p823</t>
  </si>
  <si>
    <t>du4y-bu9c</t>
  </si>
  <si>
    <t>yj6k-bsaw</t>
  </si>
  <si>
    <t>dtm4-hsyt</t>
  </si>
  <si>
    <t>yipk-mbmp</t>
  </si>
  <si>
    <t>dtif-h7mv</t>
  </si>
  <si>
    <t>yhi9-nwai</t>
  </si>
  <si>
    <t>dtba-89sp</t>
  </si>
  <si>
    <t>yew6-bsdd</t>
  </si>
  <si>
    <t>dsx5-8pjm</t>
  </si>
  <si>
    <t>yept-gz35</t>
  </si>
  <si>
    <t>dsji-k2ks</t>
  </si>
  <si>
    <t>yekf-3ykn</t>
  </si>
  <si>
    <t>drxd-mmm2</t>
  </si>
  <si>
    <t>ydv6-x9ey</t>
  </si>
  <si>
    <t>ydqb-z5fg</t>
  </si>
  <si>
    <t>ybdt-zhsi</t>
  </si>
  <si>
    <t>yark-x64v</t>
  </si>
  <si>
    <t>y5a9-jp9i</t>
  </si>
  <si>
    <t>y2b2-j4ag</t>
  </si>
  <si>
    <t>xr34-pe45</t>
  </si>
  <si>
    <t>xksr-8dhc</t>
  </si>
  <si>
    <t>xk9y-vvy6</t>
  </si>
  <si>
    <t>ddbi-4iat</t>
  </si>
  <si>
    <t>xgqa-926a</t>
  </si>
  <si>
    <t>xeam-pi6w</t>
  </si>
  <si>
    <t>dbik-jctf</t>
  </si>
  <si>
    <t>xbuy-n79q</t>
  </si>
  <si>
    <t>dbek-mixv</t>
  </si>
  <si>
    <t>x633-tgyx</t>
  </si>
  <si>
    <t>x2a4-rb89</t>
  </si>
  <si>
    <t>db62-tmsv</t>
  </si>
  <si>
    <t>x28z-wth6</t>
  </si>
  <si>
    <t>x27w-mgnt</t>
  </si>
  <si>
    <t>da6t-q8qv</t>
  </si>
  <si>
    <t>wwt4-bu7a</t>
  </si>
  <si>
    <t>wwb9-j4rx</t>
  </si>
  <si>
    <t>wvzx-f8fi</t>
  </si>
  <si>
    <t>wsu4-vqyv</t>
  </si>
  <si>
    <t>d8ug-swrg</t>
  </si>
  <si>
    <t>wsik-rcvq</t>
  </si>
  <si>
    <t>ws5u-gq8t</t>
  </si>
  <si>
    <t>wnh9-svxy</t>
  </si>
  <si>
    <t>d7pn-hxrd</t>
  </si>
  <si>
    <t>wkc5-59zj</t>
  </si>
  <si>
    <t>wipm-ydhp</t>
  </si>
  <si>
    <t>d2d5-tzh3</t>
  </si>
  <si>
    <t>wiey-g26f</t>
  </si>
  <si>
    <t>whjq-7t95</t>
  </si>
  <si>
    <t>wfzb-64i2</t>
  </si>
  <si>
    <t>cznx-wvyr</t>
  </si>
  <si>
    <t>we2q-6rs4</t>
  </si>
  <si>
    <t>cxzy-fkvy</t>
  </si>
  <si>
    <t>wcdh-ui9j</t>
  </si>
  <si>
    <t>cxe7-jajh</t>
  </si>
  <si>
    <t>wc44-k9ns</t>
  </si>
  <si>
    <t>cvx5-ebfz</t>
  </si>
  <si>
    <t>wbw9-437m</t>
  </si>
  <si>
    <t>wa58-q587</t>
  </si>
  <si>
    <t>cu52-r4gr</t>
  </si>
  <si>
    <t>w9ap-et37</t>
  </si>
  <si>
    <t>ct6b-2a3g</t>
  </si>
  <si>
    <t>w96e-5v7e</t>
  </si>
  <si>
    <t>w8hp-3fcw</t>
  </si>
  <si>
    <t>cr46-8kq9</t>
  </si>
  <si>
    <t>w2br-cpc7</t>
  </si>
  <si>
    <t>w28w-bz5a</t>
  </si>
  <si>
    <t>cpgk-g58k</t>
  </si>
  <si>
    <t>vzez-nks7</t>
  </si>
  <si>
    <t>vxhi-znuz</t>
  </si>
  <si>
    <t>vx4a-7sia</t>
  </si>
  <si>
    <t>cmbn-w6yw</t>
  </si>
  <si>
    <t>vv3q-gpim</t>
  </si>
  <si>
    <t>ckzb-h5uw</t>
  </si>
  <si>
    <t>vu8n-crae</t>
  </si>
  <si>
    <t>ckjd-qav7</t>
  </si>
  <si>
    <t>vu7j-w24s</t>
  </si>
  <si>
    <t>vpkf-ise2</t>
  </si>
  <si>
    <t>vmnd-favb</t>
  </si>
  <si>
    <t>cis7-zb9y</t>
  </si>
  <si>
    <t>vj6g-22gg</t>
  </si>
  <si>
    <t>cieq-t5ni</t>
  </si>
  <si>
    <t>viq5-wksv</t>
  </si>
  <si>
    <t>vhid-vwhg</t>
  </si>
  <si>
    <t>vhbt-p6jp</t>
  </si>
  <si>
    <t>ce3u-thjh</t>
  </si>
  <si>
    <t>vg4q-3d2b</t>
  </si>
  <si>
    <t>ccg7-vadd</t>
  </si>
  <si>
    <t>vg2w-85kv</t>
  </si>
  <si>
    <t>cbur-tamw</t>
  </si>
  <si>
    <t>vcun-ss3c</t>
  </si>
  <si>
    <t>cbs4-kgh9</t>
  </si>
  <si>
    <t>vcpu-immw</t>
  </si>
  <si>
    <t>cai3-fnqa</t>
  </si>
  <si>
    <t>vcgh-hsku</t>
  </si>
  <si>
    <t>vav5-6vzk</t>
  </si>
  <si>
    <t>c8jq-87wd</t>
  </si>
  <si>
    <t>v6hx-b748</t>
  </si>
  <si>
    <t>c7zz-mbde</t>
  </si>
  <si>
    <t>v4xb-4zq3</t>
  </si>
  <si>
    <t>v2c9-wpyq</t>
  </si>
  <si>
    <t>c6v5-ttik</t>
  </si>
  <si>
    <t>uy7q-pi2i</t>
  </si>
  <si>
    <t>uy3j-3rju</t>
  </si>
  <si>
    <t>c4uv-sdt5</t>
  </si>
  <si>
    <t>uwpd-zuxk</t>
  </si>
  <si>
    <t>c4jz-8nzb</t>
  </si>
  <si>
    <t>uwex-vftt</t>
  </si>
  <si>
    <t>c425-xvu2</t>
  </si>
  <si>
    <t>ur6f-6zmq</t>
  </si>
  <si>
    <t>c3kk-nxad</t>
  </si>
  <si>
    <t>uh34-puak</t>
  </si>
  <si>
    <t>ugm5-8vhk</t>
  </si>
  <si>
    <t>bzf2-z6tv</t>
  </si>
  <si>
    <t>ugjw-fwti</t>
  </si>
  <si>
    <t>by2y-dq5z</t>
  </si>
  <si>
    <t>ucdi-njkt</t>
  </si>
  <si>
    <t>bx6u-z3h3</t>
  </si>
  <si>
    <t>u7zw-dcvm</t>
  </si>
  <si>
    <t>bwnf-nauz</t>
  </si>
  <si>
    <t>u5wz-eny8</t>
  </si>
  <si>
    <t>u4g4-s9n2</t>
  </si>
  <si>
    <t>bubw-diyz</t>
  </si>
  <si>
    <t>u3tu-z3hb</t>
  </si>
  <si>
    <t>txhb-mk43</t>
  </si>
  <si>
    <t>bttt-tinh</t>
  </si>
  <si>
    <t>tvjx-zft9</t>
  </si>
  <si>
    <t>trgt-pcsu</t>
  </si>
  <si>
    <t>brkr-cvcj</t>
  </si>
  <si>
    <t>tjj8-ui22</t>
  </si>
  <si>
    <t>tg93-w9bg</t>
  </si>
  <si>
    <t>bq8r-kp7m</t>
  </si>
  <si>
    <t>tdyy-xpt2</t>
  </si>
  <si>
    <t>bq5d-75jf</t>
  </si>
  <si>
    <t>tcnu-pksn</t>
  </si>
  <si>
    <t>t4rj-xh5z</t>
  </si>
  <si>
    <t>t3pe-vvty</t>
  </si>
  <si>
    <t>t263-ywtj</t>
  </si>
  <si>
    <t>bk3x-v4pt</t>
  </si>
  <si>
    <t>sz8y-iy8t</t>
  </si>
  <si>
    <t>bk33-dzdv</t>
  </si>
  <si>
    <t>sy4j-88vk</t>
  </si>
  <si>
    <t>bjh5-qmd7</t>
  </si>
  <si>
    <t>sxiu-pgj7</t>
  </si>
  <si>
    <t>sn26-4bce</t>
  </si>
  <si>
    <t>sdks-rgdk</t>
  </si>
  <si>
    <t>bhpj-n74n</t>
  </si>
  <si>
    <t>rxbe-ugz9</t>
  </si>
  <si>
    <t>bhfh-qxr9</t>
  </si>
  <si>
    <t>rw83-xsgp</t>
  </si>
  <si>
    <t>bgqa-nudu</t>
  </si>
  <si>
    <t>rw78-9f5h</t>
  </si>
  <si>
    <t>bgpu-j7bu</t>
  </si>
  <si>
    <t>rs6a-wygx</t>
  </si>
  <si>
    <t>be8t-yyf3</t>
  </si>
  <si>
    <t>rqcw-a46x</t>
  </si>
  <si>
    <t>bdg5-g3nq</t>
  </si>
  <si>
    <t>rp4z-m9kp</t>
  </si>
  <si>
    <t>bcmk-227s</t>
  </si>
  <si>
    <t>rndc-6d8n</t>
  </si>
  <si>
    <t>bcgk-a745</t>
  </si>
  <si>
    <t>rnaa-xpay</t>
  </si>
  <si>
    <t>bb6d-jyut</t>
  </si>
  <si>
    <t>rk5m-rsc7</t>
  </si>
  <si>
    <t>ba9q-ai9q</t>
  </si>
  <si>
    <t>ri2r-ex2a</t>
  </si>
  <si>
    <t>b8h7-bk6d</t>
  </si>
  <si>
    <t>rcbf-hdfn</t>
  </si>
  <si>
    <t>rbma-5e7k</t>
  </si>
  <si>
    <t>ras2-ui7k</t>
  </si>
  <si>
    <t>r7gd-86fv</t>
  </si>
  <si>
    <t>b5fp-bq29</t>
  </si>
  <si>
    <t>qzzf-9xn2</t>
  </si>
  <si>
    <t>b5bt-gq9k</t>
  </si>
  <si>
    <t>qwrw-7wyt</t>
  </si>
  <si>
    <t>qusd-j8mz</t>
  </si>
  <si>
    <t>qumb-bcui</t>
  </si>
  <si>
    <t>azsd-7b76</t>
  </si>
  <si>
    <t>quh6-4dx6</t>
  </si>
  <si>
    <t>qsqd-mp8h</t>
  </si>
  <si>
    <t>ayq3-pisd</t>
  </si>
  <si>
    <t>qrs6-f6gd</t>
  </si>
  <si>
    <t>axvv-sswz</t>
  </si>
  <si>
    <t>qqxz-id6v</t>
  </si>
  <si>
    <t>axdx-tass</t>
  </si>
  <si>
    <t>qqdd-ig5z</t>
  </si>
  <si>
    <t>axcb-n2ht</t>
  </si>
  <si>
    <t>qmrk-chyt</t>
  </si>
  <si>
    <t>awhz-wbzc</t>
  </si>
  <si>
    <t>qknn-s3d2</t>
  </si>
  <si>
    <t>qix4-6frz</t>
  </si>
  <si>
    <t>qhcb-w5rg</t>
  </si>
  <si>
    <t>avfy-d3fg</t>
  </si>
  <si>
    <t>qg3x-mb6i</t>
  </si>
  <si>
    <t>qfk9-938g</t>
  </si>
  <si>
    <t>qfcs-syu3</t>
  </si>
  <si>
    <t>auqf-fapm</t>
  </si>
  <si>
    <t>qey3-mx4q</t>
  </si>
  <si>
    <t>aufs-tku5</t>
  </si>
  <si>
    <t>q9zd-dje3</t>
  </si>
  <si>
    <t>q9k7-ic3z</t>
  </si>
  <si>
    <t>q7wu-z3a8</t>
  </si>
  <si>
    <t>q5ec-9mg7</t>
  </si>
  <si>
    <t>asf2-cwrt</t>
  </si>
  <si>
    <t>q2ag-bwtx</t>
  </si>
  <si>
    <t>pzjj-y5qn</t>
  </si>
  <si>
    <t>pytm-mfct</t>
  </si>
  <si>
    <t>apw6-7tx8</t>
  </si>
  <si>
    <t>pvhv-5jd2</t>
  </si>
  <si>
    <t>pv9z-nquj</t>
  </si>
  <si>
    <t>akrc-g6te</t>
  </si>
  <si>
    <t>pugw-84cc</t>
  </si>
  <si>
    <t>aizx-yq7b</t>
  </si>
  <si>
    <t>pjg5-7vm8</t>
  </si>
  <si>
    <t>pi9y-jxxm</t>
  </si>
  <si>
    <t>pgx9-zrb9</t>
  </si>
  <si>
    <t>agzj-c944</t>
  </si>
  <si>
    <t>pf2z-9kdp</t>
  </si>
  <si>
    <t>agmm-mjtw</t>
  </si>
  <si>
    <t>pdsp-j3kj</t>
  </si>
  <si>
    <t>aex8-qepz</t>
  </si>
  <si>
    <t>pa3h-3rkg</t>
  </si>
  <si>
    <t>p9pp-38cu</t>
  </si>
  <si>
    <t>p87a-gc4a</t>
  </si>
  <si>
    <t>a779-hxc5</t>
  </si>
  <si>
    <t>p5u7-tntx</t>
  </si>
  <si>
    <t>p5nm-tpz3</t>
  </si>
  <si>
    <t>a5q3-ti5h</t>
  </si>
  <si>
    <t>p2fp-xr37</t>
  </si>
  <si>
    <t>p2ex-v2wi</t>
  </si>
  <si>
    <t>a57z-zecw</t>
  </si>
  <si>
    <t>nzip-b272</t>
  </si>
  <si>
    <t>a4di-c58x</t>
  </si>
  <si>
    <t>nydk-5nmv</t>
  </si>
  <si>
    <t>nxta-uyqp</t>
  </si>
  <si>
    <t>nvku-y337</t>
  </si>
  <si>
    <t>9zp9-stpd</t>
  </si>
  <si>
    <t>nt2n-nisg</t>
  </si>
  <si>
    <t>nsk3-5ejd</t>
  </si>
  <si>
    <t>nrk3-hj2x</t>
  </si>
  <si>
    <t>9vm5-7kxk</t>
  </si>
  <si>
    <t>nrbg-ump5</t>
  </si>
  <si>
    <t>npnb-fddk</t>
  </si>
  <si>
    <t>9u47-ruwq</t>
  </si>
  <si>
    <t>nk4w-ee7r</t>
  </si>
  <si>
    <t>nirb-ijtn</t>
  </si>
  <si>
    <t>9tbn-94h5</t>
  </si>
  <si>
    <t>nbk4-4kdp</t>
  </si>
  <si>
    <t>9rzk-46v9</t>
  </si>
  <si>
    <t>na5v-7q4c</t>
  </si>
  <si>
    <t>9pzw-gcak</t>
  </si>
  <si>
    <t>mxnf-krpn</t>
  </si>
  <si>
    <t>mxj8-qu5d</t>
  </si>
  <si>
    <t>9nhq-knvs</t>
  </si>
  <si>
    <t>mnck-4r2n</t>
  </si>
  <si>
    <t>mcsk-pte6</t>
  </si>
  <si>
    <t>m6w3-gybm</t>
  </si>
  <si>
    <t>m5v6-9ctt</t>
  </si>
  <si>
    <t>9hrj-2cgw</t>
  </si>
  <si>
    <t>m25q-72cc</t>
  </si>
  <si>
    <t>9fta-qezh</t>
  </si>
  <si>
    <t>kzfa-myvx</t>
  </si>
  <si>
    <t>kxj4-6ks4</t>
  </si>
  <si>
    <t>kuu8-ai4s</t>
  </si>
  <si>
    <t>kuay-x4a7</t>
  </si>
  <si>
    <t>kpdb-a847</t>
  </si>
  <si>
    <t>9ddd-ww9y</t>
  </si>
  <si>
    <t>kmp9-yptg</t>
  </si>
  <si>
    <t>kj72-gj38</t>
  </si>
  <si>
    <t>k9j7-m6zg</t>
  </si>
  <si>
    <t>99bi-4yis</t>
  </si>
  <si>
    <t>k8wt-ryxd</t>
  </si>
  <si>
    <t>993g-qnek</t>
  </si>
  <si>
    <t>k7dn-h5ab</t>
  </si>
  <si>
    <t>k4zj-g89r</t>
  </si>
  <si>
    <t>98jh-qfwy</t>
  </si>
  <si>
    <t>k4nz-hyjh</t>
  </si>
  <si>
    <t>jxws-mt5h</t>
  </si>
  <si>
    <t>96md-aty8</t>
  </si>
  <si>
    <t>jwhu-2e4b</t>
  </si>
  <si>
    <t>95nv-9rsw</t>
  </si>
  <si>
    <t>jsvt-937t</t>
  </si>
  <si>
    <t>94sm-4zf7</t>
  </si>
  <si>
    <t>jqzj-86iu</t>
  </si>
  <si>
    <t>94pm-hzhf</t>
  </si>
  <si>
    <t>jpfw-cpjn</t>
  </si>
  <si>
    <t>jnfc-bips</t>
  </si>
  <si>
    <t>92n2-g5u8</t>
  </si>
  <si>
    <t>je6p-h2pw</t>
  </si>
  <si>
    <t>8znw-7y5m</t>
  </si>
  <si>
    <t>jca2-6wz2</t>
  </si>
  <si>
    <t>jbru-vxga</t>
  </si>
  <si>
    <t>8ynb-aii9</t>
  </si>
  <si>
    <t>jbp5-hng4</t>
  </si>
  <si>
    <t>8ygw-vn3m</t>
  </si>
  <si>
    <t>jamp-4e5i</t>
  </si>
  <si>
    <t>8ydb-ddzd</t>
  </si>
  <si>
    <t>j6pq-dk32</t>
  </si>
  <si>
    <t>8xu6-vcjv</t>
  </si>
  <si>
    <t>j3y4-yd93</t>
  </si>
  <si>
    <t>8wmw-bydr</t>
  </si>
  <si>
    <t>j3jd-uwce</t>
  </si>
  <si>
    <t>ixdi-tp5t</t>
  </si>
  <si>
    <t>iwqu-rnq4</t>
  </si>
  <si>
    <t>8t59-ub7t</t>
  </si>
  <si>
    <t>irgw-bpp3</t>
  </si>
  <si>
    <t>8sgc-ztfw</t>
  </si>
  <si>
    <t>iqk9-k6b2</t>
  </si>
  <si>
    <t>int7-pi4q</t>
  </si>
  <si>
    <t>imcp-jstj</t>
  </si>
  <si>
    <t>8qeu-uzc8</t>
  </si>
  <si>
    <t>iktk-qn79</t>
  </si>
  <si>
    <t>ik46-66hw</t>
  </si>
  <si>
    <t>8mvd-27dh</t>
  </si>
  <si>
    <t>iffe-hkse</t>
  </si>
  <si>
    <t>8mim-ms6f</t>
  </si>
  <si>
    <t>ien2-wq5i</t>
  </si>
  <si>
    <t>ieeh-tshw</t>
  </si>
  <si>
    <t>8inw-93tp</t>
  </si>
  <si>
    <t>iamk-hpsf</t>
  </si>
  <si>
    <t>8hpi-9m3m</t>
  </si>
  <si>
    <t>i989-s5tg</t>
  </si>
  <si>
    <t>8gh5-f3jx</t>
  </si>
  <si>
    <t>i96j-6a5p</t>
  </si>
  <si>
    <t>8f3x-w2na</t>
  </si>
  <si>
    <t>i72d-frsb</t>
  </si>
  <si>
    <t>8erc-kagh</t>
  </si>
  <si>
    <t>i4vw-ivte</t>
  </si>
  <si>
    <t>8e7w-epmh</t>
  </si>
  <si>
    <t>i2n8-dh5d</t>
  </si>
  <si>
    <t>8dt8-9wkj</t>
  </si>
  <si>
    <t>hyyp-9yn6</t>
  </si>
  <si>
    <t>hv24-fffp</t>
  </si>
  <si>
    <t>hu37-7q9s</t>
  </si>
  <si>
    <t>htwa-32sg</t>
  </si>
  <si>
    <t>8ata-k8m7</t>
  </si>
  <si>
    <t>hmw4-sh78</t>
  </si>
  <si>
    <t>8a6v-tzdu</t>
  </si>
  <si>
    <t>hmtp-qkv4</t>
  </si>
  <si>
    <t>hcq9-fvxn</t>
  </si>
  <si>
    <t>89df-ua3a</t>
  </si>
  <si>
    <t>hbjg-mjz7</t>
  </si>
  <si>
    <t>h855-wdv6</t>
  </si>
  <si>
    <t>85yi-iz5w</t>
  </si>
  <si>
    <t>h6pj-tfdc</t>
  </si>
  <si>
    <t>84hb-ritz</t>
  </si>
  <si>
    <t>h5yx-6ydd</t>
  </si>
  <si>
    <t>84du-3zi8</t>
  </si>
  <si>
    <t>gz4z-utdz</t>
  </si>
  <si>
    <t>gysn-wxxr</t>
  </si>
  <si>
    <t>gy6d-pw5n</t>
  </si>
  <si>
    <t>gxyd-e46p</t>
  </si>
  <si>
    <t>7xfq-ddbs</t>
  </si>
  <si>
    <t>gwdj-hzzj</t>
  </si>
  <si>
    <t>7w73-mtdf</t>
  </si>
  <si>
    <t>gptx-8tt4</t>
  </si>
  <si>
    <t>7vzj-84vy</t>
  </si>
  <si>
    <t>gpf5-6zpb</t>
  </si>
  <si>
    <t>7vxf-b8fu</t>
  </si>
  <si>
    <t>gnrd-i6iu</t>
  </si>
  <si>
    <t>gmiy-w92q</t>
  </si>
  <si>
    <t>7uqc-u88f</t>
  </si>
  <si>
    <t>gmim-wgnj</t>
  </si>
  <si>
    <t>7stm-45gi</t>
  </si>
  <si>
    <t>gkr6-drhg</t>
  </si>
  <si>
    <t>7rph-bb4w</t>
  </si>
  <si>
    <t>gjpb-955i</t>
  </si>
  <si>
    <t>ghr4-d57p</t>
  </si>
  <si>
    <t>7r8r-89cm</t>
  </si>
  <si>
    <t>g973-mv85</t>
  </si>
  <si>
    <t>g84v-4gku</t>
  </si>
  <si>
    <t>7q3x-bscm</t>
  </si>
  <si>
    <t>g5g4-53wk</t>
  </si>
  <si>
    <t>7mfe-t4yt</t>
  </si>
  <si>
    <t>g47a-uh9k</t>
  </si>
  <si>
    <t>g36x-kuqb</t>
  </si>
  <si>
    <t>7m7a-urs7</t>
  </si>
  <si>
    <t>fvwe-4eqh</t>
  </si>
  <si>
    <t>fvb3-25w5</t>
  </si>
  <si>
    <t>7ktr-3bhb</t>
  </si>
  <si>
    <t>fs3e-f2nz</t>
  </si>
  <si>
    <t>7kjj-cgxk</t>
  </si>
  <si>
    <t>frj2-w8wj</t>
  </si>
  <si>
    <t>fmw5-7jk9</t>
  </si>
  <si>
    <t>fjt4-ny4z</t>
  </si>
  <si>
    <t>7idh-vu53</t>
  </si>
  <si>
    <t>fg33-syke</t>
  </si>
  <si>
    <t>7i8p-t7z6</t>
  </si>
  <si>
    <t>ffmu-5jja</t>
  </si>
  <si>
    <t>fexh-qf54</t>
  </si>
  <si>
    <t>f9hr-fifi</t>
  </si>
  <si>
    <t>7h7g-7p7x</t>
  </si>
  <si>
    <t>f83c-bsxt</t>
  </si>
  <si>
    <t>7gy6-aaie</t>
  </si>
  <si>
    <t>f62g-ir39</t>
  </si>
  <si>
    <t>f5b6-sy4z</t>
  </si>
  <si>
    <t>7evj-s48w</t>
  </si>
  <si>
    <t>f4mc-gy5w</t>
  </si>
  <si>
    <t>7ds2-ktq5</t>
  </si>
  <si>
    <t>f2x4-8tkb</t>
  </si>
  <si>
    <t>ezkq-zxfr</t>
  </si>
  <si>
    <t>7bjm-ze6e</t>
  </si>
  <si>
    <t>expq-y8d3</t>
  </si>
  <si>
    <t>ewrm-qj3h</t>
  </si>
  <si>
    <t>etg8-qikb</t>
  </si>
  <si>
    <t>797c-3548</t>
  </si>
  <si>
    <t>erag-hz95</t>
  </si>
  <si>
    <t>77z9-qkba</t>
  </si>
  <si>
    <t>eqsk-fgkr</t>
  </si>
  <si>
    <t>epxq-bpzb</t>
  </si>
  <si>
    <t>77re-duxa</t>
  </si>
  <si>
    <t>enaf-pby4</t>
  </si>
  <si>
    <t>747b-hz2p</t>
  </si>
  <si>
    <t>eke7-d54m</t>
  </si>
  <si>
    <t>efyf-uhvw</t>
  </si>
  <si>
    <t>6yfh-w978</t>
  </si>
  <si>
    <t>eeza-nyjp</t>
  </si>
  <si>
    <t>6xt2-phwm</t>
  </si>
  <si>
    <t>e7h4-g4bx</t>
  </si>
  <si>
    <t>e6xq-3dne</t>
  </si>
  <si>
    <t>6uuw-2acw</t>
  </si>
  <si>
    <t>e3vf-2h5c</t>
  </si>
  <si>
    <t>dude-aywt</t>
  </si>
  <si>
    <t>6uhb-k8pa</t>
  </si>
  <si>
    <t>dswt-tvv8</t>
  </si>
  <si>
    <t>6ude-3axn</t>
  </si>
  <si>
    <t>dqqg-t382</t>
  </si>
  <si>
    <t>6sum-3nee</t>
  </si>
  <si>
    <t>dify-casg</t>
  </si>
  <si>
    <t>6msp-em9n</t>
  </si>
  <si>
    <t>dhte-jqdx</t>
  </si>
  <si>
    <t>daun-e7by</t>
  </si>
  <si>
    <t>6htq-bea2</t>
  </si>
  <si>
    <t>d8kd-jzjh</t>
  </si>
  <si>
    <t>d5s8-8zjn</t>
  </si>
  <si>
    <t>6h67-iwxu</t>
  </si>
  <si>
    <t>d3kf-rzez</t>
  </si>
  <si>
    <t>d2p4-fpfn</t>
  </si>
  <si>
    <t>czv8-ktpb</t>
  </si>
  <si>
    <t>cyig-fep7</t>
  </si>
  <si>
    <t>cuqh-zrkq</t>
  </si>
  <si>
    <t>6enn-tmg8</t>
  </si>
  <si>
    <t>ct47-2rbb</t>
  </si>
  <si>
    <t>csxv-arrm</t>
  </si>
  <si>
    <t>6d4t-nm2w</t>
  </si>
  <si>
    <t>cpc9-gd4b</t>
  </si>
  <si>
    <t>cjyq-gawn</t>
  </si>
  <si>
    <t>6b3j-dhtd</t>
  </si>
  <si>
    <t>cjsz-9q28</t>
  </si>
  <si>
    <t>cjsj-2ceu</t>
  </si>
  <si>
    <t>cj4x-9fz6</t>
  </si>
  <si>
    <t>67dz-ikj6</t>
  </si>
  <si>
    <t>ceic-zste</t>
  </si>
  <si>
    <t>c9nr-6unz</t>
  </si>
  <si>
    <t>c9ms-dvae</t>
  </si>
  <si>
    <t>c567-sw6i</t>
  </si>
  <si>
    <t>c2d2-j32a</t>
  </si>
  <si>
    <t>bwmm-nrs3</t>
  </si>
  <si>
    <t>burw-dfsr</t>
  </si>
  <si>
    <t>bukd-csnz</t>
  </si>
  <si>
    <t>62ye-kqqm</t>
  </si>
  <si>
    <t>bt65-eudx</t>
  </si>
  <si>
    <t>bkj4-bdrb</t>
  </si>
  <si>
    <t>bg5x-mzyn</t>
  </si>
  <si>
    <t>5v7h-pych</t>
  </si>
  <si>
    <t>bfsk-7i9d</t>
  </si>
  <si>
    <t>bdva-358s</t>
  </si>
  <si>
    <t>bam5-dnvd</t>
  </si>
  <si>
    <t>b9x2-v87a</t>
  </si>
  <si>
    <t>5r6a-vpuk</t>
  </si>
  <si>
    <t>b9kn-qrhj</t>
  </si>
  <si>
    <t>b99x-pbpt</t>
  </si>
  <si>
    <t>5pty-2dfv</t>
  </si>
  <si>
    <t>b4y6-spkq</t>
  </si>
  <si>
    <t>b3mm-n3i6</t>
  </si>
  <si>
    <t>ayh4-qyng</t>
  </si>
  <si>
    <t>ax25-bfrz</t>
  </si>
  <si>
    <t>5ncp-48yu</t>
  </si>
  <si>
    <t>atpt-fcs9</t>
  </si>
  <si>
    <t>arni-4y9i</t>
  </si>
  <si>
    <t>apz2-b9kv</t>
  </si>
  <si>
    <t>5kxt-svqx</t>
  </si>
  <si>
    <t>akys-knh9</t>
  </si>
  <si>
    <t>5kcn-arpf</t>
  </si>
  <si>
    <t>ak9y-375n</t>
  </si>
  <si>
    <t>5hcz-c23s</t>
  </si>
  <si>
    <t>ajk2-d588</t>
  </si>
  <si>
    <t>5fpr-p292</t>
  </si>
  <si>
    <t>ai52-jf5v</t>
  </si>
  <si>
    <t>agfu-d5qk</t>
  </si>
  <si>
    <t>aed5-t385</t>
  </si>
  <si>
    <t>ac8r-wtak</t>
  </si>
  <si>
    <t>5cjc-46tq</t>
  </si>
  <si>
    <t>5bwd-tiir</t>
  </si>
  <si>
    <t>a9gr-3uqg</t>
  </si>
  <si>
    <t>5bi9-h8my</t>
  </si>
  <si>
    <t>9wdd-v8e9</t>
  </si>
  <si>
    <t>5bhy-tuxk</t>
  </si>
  <si>
    <t>9wbf-26hg</t>
  </si>
  <si>
    <t>9uf8-rajr</t>
  </si>
  <si>
    <t>5ait-iqhs</t>
  </si>
  <si>
    <t>9tsp-cf6q</t>
  </si>
  <si>
    <t>59us-gyxk</t>
  </si>
  <si>
    <t>9kxi-8tkq</t>
  </si>
  <si>
    <t>59sz-4f4h</t>
  </si>
  <si>
    <t>9k29-iqvc</t>
  </si>
  <si>
    <t>58iq-43xz</t>
  </si>
  <si>
    <t>9hhq-66ry</t>
  </si>
  <si>
    <t>9gy4-he6a</t>
  </si>
  <si>
    <t>9ern-jeds</t>
  </si>
  <si>
    <t>9e2e-yqei</t>
  </si>
  <si>
    <t>53bn-cucs</t>
  </si>
  <si>
    <t>9ddf-5gv4</t>
  </si>
  <si>
    <t>9bf9-8paf</t>
  </si>
  <si>
    <t>4zeu-6w8d</t>
  </si>
  <si>
    <t>9ahk-hamy</t>
  </si>
  <si>
    <t>4z7g-pnzr</t>
  </si>
  <si>
    <t>9482-354h</t>
  </si>
  <si>
    <t>4xp9-2sih</t>
  </si>
  <si>
    <t>8yaa-9x4a</t>
  </si>
  <si>
    <t>4xk8-feaq</t>
  </si>
  <si>
    <t>8wyc-x5ur</t>
  </si>
  <si>
    <t>8wid-g4q4</t>
  </si>
  <si>
    <t>4wur-kfnr</t>
  </si>
  <si>
    <t>8vg9-utvg</t>
  </si>
  <si>
    <t>4us6-k4gm</t>
  </si>
  <si>
    <t>8u9h-9yh9</t>
  </si>
  <si>
    <t>8rj6-qjcq</t>
  </si>
  <si>
    <t>8qar-birn</t>
  </si>
  <si>
    <t>4rb6-7p2x</t>
  </si>
  <si>
    <t>8psk-js5i</t>
  </si>
  <si>
    <t>8p74-8ut4</t>
  </si>
  <si>
    <t>4ksv-2afd</t>
  </si>
  <si>
    <t>8jyq-db4j</t>
  </si>
  <si>
    <t>8j6a-c5m5</t>
  </si>
  <si>
    <t>8g27-e3ai</t>
  </si>
  <si>
    <t>4hbs-jeri</t>
  </si>
  <si>
    <t>8eks-jvx9</t>
  </si>
  <si>
    <t>8e5p-6ggc</t>
  </si>
  <si>
    <t>49zc-4hgv</t>
  </si>
  <si>
    <t>8am8-a6dp</t>
  </si>
  <si>
    <t>48qw-vixz</t>
  </si>
  <si>
    <t>88by-z6p6</t>
  </si>
  <si>
    <t>44nf-8y42</t>
  </si>
  <si>
    <t>849b-rewd</t>
  </si>
  <si>
    <t>83rm-fvdm</t>
  </si>
  <si>
    <t>7xh7-3ksb</t>
  </si>
  <si>
    <t>3xze-cz2v</t>
  </si>
  <si>
    <t>7x5k-m8js</t>
  </si>
  <si>
    <t>3xbm-8xyc</t>
  </si>
  <si>
    <t>7ukx-m3rj</t>
  </si>
  <si>
    <t>3wdq-5w4i</t>
  </si>
  <si>
    <t>7qtn-4npn</t>
  </si>
  <si>
    <t>3v7i-dx7x</t>
  </si>
  <si>
    <t>7kk7-zr4b</t>
  </si>
  <si>
    <t>3v2s-3bcx</t>
  </si>
  <si>
    <t>7hrd-s4se</t>
  </si>
  <si>
    <t>7hap-igpg</t>
  </si>
  <si>
    <t>3tpg-59xz</t>
  </si>
  <si>
    <t>7esd-3qva</t>
  </si>
  <si>
    <t>3rgj-95q8</t>
  </si>
  <si>
    <t>79wf-2eqz</t>
  </si>
  <si>
    <t>3pgv-43ur</t>
  </si>
  <si>
    <t>77zy-jkw6</t>
  </si>
  <si>
    <t>7622-fipf</t>
  </si>
  <si>
    <t>6zz7-irqk</t>
  </si>
  <si>
    <t>6z4g-pbpb</t>
  </si>
  <si>
    <t>6w4h-euxt</t>
  </si>
  <si>
    <t>6rsb-b6eh</t>
  </si>
  <si>
    <t>6nsn-hye8</t>
  </si>
  <si>
    <t>6ng4-ptip</t>
  </si>
  <si>
    <t>6hbk-i82p</t>
  </si>
  <si>
    <t>6gdi-26j3</t>
  </si>
  <si>
    <t>3gd8-x9fd</t>
  </si>
  <si>
    <t>6bkq-34df</t>
  </si>
  <si>
    <t>3gag-qj4x</t>
  </si>
  <si>
    <t>6baz-jxxn</t>
  </si>
  <si>
    <t>3fmg-8cm8</t>
  </si>
  <si>
    <t>66c4-vu5v</t>
  </si>
  <si>
    <t>3f4z-3njr</t>
  </si>
  <si>
    <t>5xcz-nruq</t>
  </si>
  <si>
    <t>5vnp-2m2v</t>
  </si>
  <si>
    <t>5qy5-kuph</t>
  </si>
  <si>
    <t>3bxf-chrn</t>
  </si>
  <si>
    <t>5m39-8qh6</t>
  </si>
  <si>
    <t>5jcv-kt7q</t>
  </si>
  <si>
    <t>5ipr-hhxq</t>
  </si>
  <si>
    <t>5igm-zskw</t>
  </si>
  <si>
    <t>5gin-xuf6</t>
  </si>
  <si>
    <t>5a4x-yphq</t>
  </si>
  <si>
    <t>565c-ebdi</t>
  </si>
  <si>
    <t>5473-fdzr</t>
  </si>
  <si>
    <t>36b6-yndh</t>
  </si>
  <si>
    <t>53hw-xcpx</t>
  </si>
  <si>
    <t>4ytb-unka</t>
  </si>
  <si>
    <t>325m-f48f</t>
  </si>
  <si>
    <t>4vai-5vaq</t>
  </si>
  <si>
    <t>2yp7-rmbs</t>
  </si>
  <si>
    <t>4p9i-9p8y</t>
  </si>
  <si>
    <t>4ng5-i44c</t>
  </si>
  <si>
    <t>2w7w-jerm</t>
  </si>
  <si>
    <t>4jyi-8qci</t>
  </si>
  <si>
    <t>2vxy-pcgd</t>
  </si>
  <si>
    <t>4hsj-4ih8</t>
  </si>
  <si>
    <t>4e2c-k2hk</t>
  </si>
  <si>
    <t>2vpq-8y6s</t>
  </si>
  <si>
    <t>4d66-2aia</t>
  </si>
  <si>
    <t>2vkt-dfag</t>
  </si>
  <si>
    <t>45dp-8x59</t>
  </si>
  <si>
    <t>2v6q-xjj9</t>
  </si>
  <si>
    <t>3uyw-b9yy</t>
  </si>
  <si>
    <t>3syj-tspt</t>
  </si>
  <si>
    <t>2u9s-9xjg</t>
  </si>
  <si>
    <t>3q6a-5bnw</t>
  </si>
  <si>
    <t>3p6d-8rc3</t>
  </si>
  <si>
    <t>2qne-ma37</t>
  </si>
  <si>
    <t>3n6g-2var</t>
  </si>
  <si>
    <t>3mzs-45qd</t>
  </si>
  <si>
    <t>2kp3-yaqe</t>
  </si>
  <si>
    <t>3chf-35je</t>
  </si>
  <si>
    <t>2ibj-g99f</t>
  </si>
  <si>
    <t>3cgb-v6zu</t>
  </si>
  <si>
    <t>2huh-ia5i</t>
  </si>
  <si>
    <t>3bee-wfv4</t>
  </si>
  <si>
    <t>352i-rffy</t>
  </si>
  <si>
    <t>2fna-kukm</t>
  </si>
  <si>
    <t>2u85-s437</t>
  </si>
  <si>
    <t>2rvr-9mp7</t>
  </si>
  <si>
    <t>2q4d-7ics</t>
  </si>
  <si>
    <t>Whisker bottom</t>
  </si>
  <si>
    <t>2p6p-tmxn</t>
  </si>
  <si>
    <t>Whisker top</t>
  </si>
  <si>
    <t>2mhk-gary</t>
  </si>
  <si>
    <t>Box3</t>
  </si>
  <si>
    <t>2m7k-aaph</t>
  </si>
  <si>
    <t>2byz-jnka</t>
  </si>
  <si>
    <t>Box2</t>
  </si>
  <si>
    <t>2khd-hj2j</t>
  </si>
  <si>
    <t>2bpn-4v8c</t>
  </si>
  <si>
    <t>Box1</t>
  </si>
  <si>
    <t>2k77-te84</t>
  </si>
  <si>
    <t>2b3v-yftm</t>
  </si>
  <si>
    <t>Max</t>
  </si>
  <si>
    <t>28va-72a7</t>
  </si>
  <si>
    <t>Q3</t>
  </si>
  <si>
    <t>265n-g74h</t>
  </si>
  <si>
    <t>Median</t>
  </si>
  <si>
    <t>24d2-zweq</t>
  </si>
  <si>
    <t>274c-udtk</t>
  </si>
  <si>
    <t>Q1</t>
  </si>
  <si>
    <t>45 only have a count of one and are not on chart</t>
  </si>
  <si>
    <t>min</t>
  </si>
  <si>
    <t>22ir-vk5i</t>
  </si>
  <si>
    <t>235x-z4vu</t>
  </si>
  <si>
    <t>Number of downloads</t>
  </si>
  <si>
    <t>Number of datasets/charts/etc</t>
  </si>
  <si>
    <t>Owner U_ID</t>
  </si>
  <si>
    <t>Sum of Downloads</t>
  </si>
  <si>
    <t>Count of U ID</t>
  </si>
  <si>
    <t>U-ID</t>
  </si>
  <si>
    <t>Owner U_ID Upload stats</t>
  </si>
  <si>
    <t>Number of Published and Public Entities for one dataset (incl. dataset) vs number of downloads</t>
  </si>
  <si>
    <t>All are official</t>
  </si>
  <si>
    <t>Open Data Star Level</t>
  </si>
  <si>
    <t>Spatial</t>
  </si>
  <si>
    <t>Resource Retreivable</t>
  </si>
  <si>
    <t>Description Understandable</t>
  </si>
  <si>
    <t>Title Understandable (1-No, 2-Yes)</t>
  </si>
  <si>
    <t>Comments</t>
  </si>
  <si>
    <t>Each Row is…</t>
  </si>
  <si>
    <t>Dataset Retreivable (0=no, 1=yes)</t>
  </si>
  <si>
    <t>Cell Accuracy  (0=more than 10 col have acc issues, 1=4-10 col, 2=1-3 col, 3=all accurate)</t>
  </si>
  <si>
    <t>Curation Needs  (0=more than 10 col need curation, 1=4-10 col, 2=1-3 col, 3=None needed)</t>
  </si>
  <si>
    <t>Temporal (0=none, 1=there but unclear, 2=all good)</t>
  </si>
  <si>
    <t>Year column needs curation</t>
  </si>
  <si>
    <t>This may be a practice dataset. Location1 column needs curation (split lat long)</t>
  </si>
  <si>
    <t>Contains notes too, Two columns have null cells</t>
  </si>
  <si>
    <t>Has multiple notes</t>
  </si>
  <si>
    <t>Missing values in a row</t>
  </si>
  <si>
    <t>DataDictionary (0=none, 1=not understandable, or partial, 2=yes, understandable)</t>
  </si>
  <si>
    <t>Has not been updated quarterly as it says it would, but values in data are still relevant</t>
  </si>
  <si>
    <t>Year column could be split to start year, end year</t>
  </si>
  <si>
    <t>#Downloads at time of assessment</t>
  </si>
  <si>
    <t>Date of assessment</t>
  </si>
  <si>
    <t>Goes to 2017. Over 300 columns, lots of empty cells, Data dictionary is extensive but not complete</t>
  </si>
  <si>
    <t>Data has undefined abbreviations. This is a confusing dataset</t>
  </si>
  <si>
    <t>A bunch of columns have blank cells</t>
  </si>
  <si>
    <t>Has missing values, unlabeled sum cells</t>
  </si>
  <si>
    <t>Seems like a candidate for archive</t>
  </si>
  <si>
    <t>Data dictionary is in description and notes, dates are confusing- says 2005-2017, but says it is updated annually. Kind of a useless dataset</t>
  </si>
  <si>
    <t>Some missing values.  Dataset was last updated in September 2018 and lacks an update schedule</t>
  </si>
  <si>
    <t>Difficult to understand what the cell values mean.  Has not been updated in a while</t>
  </si>
  <si>
    <t>Has some featured external content directing users to interact with data through other web interfaces. Data dictionary is available two clicks away byt is not really easy to find.  Data is only for 2017</t>
  </si>
  <si>
    <t xml:space="preserve">Currancy/usefulness (0=old/needs update, 1 = old/still useful (like data about an event), 2= uptodate/useful) </t>
  </si>
  <si>
    <t>Data Understandable (Are the values in the cell understandable without a dictionary?=2 (money, counts, county names, etc) Ignore missing contextual metadata (okay if you don't know what the money is for). 1=no, 0=missing)</t>
  </si>
  <si>
    <t>Should be updated again- seems like it was made for a report or something but there is no indication about that.</t>
  </si>
  <si>
    <t>For each row is, they put in all the column headings.  This is only for 2017 but could be part of a regularly updated dataset. Why only one year?</t>
  </si>
  <si>
    <t>Lots of empty columns.  Dataset is only for one year.</t>
  </si>
  <si>
    <t>Updated daily, dataset has lots of blank values but otherwise is really well curated. This would benefit from a public chart</t>
  </si>
  <si>
    <t>Acronyms in data, Seems like a good archival document- how decision was made scorecard.  Has an attached png of a gaant like chart of data along with serveral children views</t>
  </si>
  <si>
    <t>This dataset contains hyper links to pdfs of comments.  It would be better as a website</t>
  </si>
  <si>
    <t>Belongs on Portal? 1=yes, 0=no</t>
  </si>
  <si>
    <t>Nicely updated and curated dataset. Some acronyms in dataset could use defining</t>
  </si>
  <si>
    <t>rows alternate count and percentage, should all be columns</t>
  </si>
  <si>
    <t>columns with null cells</t>
  </si>
  <si>
    <t>This dataset is difficult to use on its own.  It appears to be from a database and rather than including the lat long, the FIPS id is included to link to geographical area.</t>
  </si>
  <si>
    <t>Not tidy</t>
  </si>
  <si>
    <t>Contains multipl sums rows, dataset is really a bunch of smaller tables stacked</t>
  </si>
  <si>
    <t>An updated and well curated dataset</t>
  </si>
  <si>
    <t>Data from 2012, could be updated</t>
  </si>
  <si>
    <t>A nice dataset but could be part of a regualrly updated running dataset</t>
  </si>
  <si>
    <t>Accuracy issue- one column is range of percentage points, some come into excel as dates, there are null values, there are acronyms</t>
  </si>
  <si>
    <t>Last few rows contain html in reference column</t>
  </si>
  <si>
    <t>Last few rows contain html in reference column.  Is this data available every year? Why is this just one year?</t>
  </si>
  <si>
    <t>One column has acronym. Why not include with other years?</t>
  </si>
  <si>
    <t>Possible better on a website</t>
  </si>
  <si>
    <t>Coords are in one column, acronym in header, lots of empty cells</t>
  </si>
  <si>
    <t>Very small dataset (2x5) with not context</t>
  </si>
  <si>
    <t>Temporal- updates annually but period of time says 2012-2016</t>
  </si>
  <si>
    <t>Temporal- seems to be updated everyday but not indication of that in metadata</t>
  </si>
  <si>
    <t>Why is this not with more recent data?  There are null cells</t>
  </si>
  <si>
    <t>Temporal- seems to be updated everyday but not indication of that in metadata, some unclear acronyms and empty values</t>
  </si>
  <si>
    <t>Some acronyms</t>
  </si>
  <si>
    <t>Appears to be updated daily.</t>
  </si>
  <si>
    <t>Appears to be updated daily. Some null cells</t>
  </si>
  <si>
    <t>Why is this data not in a multi year dataset?  A percent column contains both value and word 'percent'</t>
  </si>
  <si>
    <t>Some null cells</t>
  </si>
  <si>
    <t>Sum of scores (out of 25)</t>
  </si>
  <si>
    <t>Some empty cells</t>
  </si>
  <si>
    <t>Zipcodes need reformatting, some undefined acronyms in col headings</t>
  </si>
  <si>
    <t>Description says 'current' but data is 2 years old, a few empty cells</t>
  </si>
  <si>
    <t>One column has acronym title undefined, there are empty cells</t>
  </si>
  <si>
    <t>Some rows are summary values, Many empty cells.  There are charts based on it though…</t>
  </si>
  <si>
    <t>Small data set but has great potential. Why no lat long though?</t>
  </si>
  <si>
    <t>Good metadata but description could be more descriptive</t>
  </si>
  <si>
    <t>Time says updated annually, and it was in July 2019, but the period of time and data itself goes to 2017. Does not specify WA schools anywhere.  Has descriptive notes though.  Year column is a little confusing, eg 2007-08.  Was this part of one study? Why does it not contain 2018 and 2019 data?  Not available yet?  Has a nice dashboard linked to it, but no further explanation</t>
  </si>
  <si>
    <t>This data seems like it is for a 10 year period that they have data for but that is not noted anywhere, says it is updated annually but dataset was pulished this year and is for data two years old. Year column might need curation</t>
  </si>
  <si>
    <t>Seems like an internal or agency to agency dataset.  If stays public, should have better metadata.</t>
  </si>
  <si>
    <t>not-assessed</t>
  </si>
  <si>
    <t>#Visits/Views</t>
  </si>
  <si>
    <t>A nice dataset</t>
  </si>
  <si>
    <t>GONE!!!</t>
  </si>
  <si>
    <t>Cotains a summary row, should be put with other years??</t>
  </si>
  <si>
    <t>Cotains a summary row, should be put with other years?? Lots of blank cells and columns</t>
  </si>
  <si>
    <t>No units for columns</t>
  </si>
  <si>
    <t>Column names are actually descriptions.  Syas 2014-2017, but looks like 2015-2017</t>
  </si>
  <si>
    <t>Location column should be split, plethora of empty cells. Should be part of a multi year dataset</t>
  </si>
  <si>
    <t>Should be part of a multi year dataset</t>
  </si>
  <si>
    <t>Appears to be a subset of larger dataset, should be updated with current data</t>
  </si>
  <si>
    <t>Temporal values are confusing</t>
  </si>
  <si>
    <t>Appears to be content for timeline, probably hosted on the state of the salmon pages. Some empty cells</t>
  </si>
  <si>
    <t>Should be updated with current data</t>
  </si>
  <si>
    <t>Visits per Day</t>
  </si>
  <si>
    <t>Downloads Per day</t>
  </si>
  <si>
    <t>Date of dataset</t>
  </si>
  <si>
    <t>Old data and one column is kind of redundant (=1-other column)</t>
  </si>
  <si>
    <t>Has summed rows</t>
  </si>
  <si>
    <t>Has a view with 3x the views of dataset- so maybe all kept separate?  May be summed numbers from https://data.wa.gov/dataset/Stream-Miles-Opened-12192012/qb7y-xuum</t>
  </si>
  <si>
    <t>Old version of https://data.wa.gov/d/f6st-whvb</t>
  </si>
  <si>
    <t>Data dictionary is a pdf.  Data is updated to 2017 but says that it is updated annually. There is a bottom row with a note in it. Some columns have acronyms or codes. Location column should be split into two columns.  This is aggregated data</t>
  </si>
  <si>
    <t>Needs to be updated- Or maybe work has stopped on this section of the river?  If so it's  curancy rating would be 1</t>
  </si>
  <si>
    <t>These river reports may have been used for a bunch of legislative action around the Columbi river in 2013 and 2014?  There are some summary rows</t>
  </si>
  <si>
    <t>GREAT title.  Needs to be updated or noted why it's not updated</t>
  </si>
  <si>
    <t>Data was never updated. Only three months of 12 filled in</t>
  </si>
  <si>
    <t>This is old data but from an event (survey). Lots of empty cells, column headers are cryptic</t>
  </si>
  <si>
    <t>Very small dataset that is a summary dataset</t>
  </si>
  <si>
    <t>Metadata error- agency name in temporal cell.  Data is more than a year old. Data dictionary is attached xlsx</t>
  </si>
  <si>
    <t>Data dictionary is attached xlsx. Out of date by a year and it says it should update quarterly</t>
  </si>
  <si>
    <t>Nice dataset overall</t>
  </si>
  <si>
    <t>Available as a shapefile (maybe its original format), some empty cells, lat long are in one column</t>
  </si>
  <si>
    <t>Now restricted access</t>
  </si>
  <si>
    <t>N/A</t>
  </si>
  <si>
    <t>Census data or WA.  May be for a report on WAOFM website</t>
  </si>
  <si>
    <t>Lots of empty cells.  Not all values are clear- one colum is totals but the value is put in a data row that is part of the sum. Why not updated?</t>
  </si>
  <si>
    <t>Empty cells. Date field amiguous</t>
  </si>
  <si>
    <t>Empty cells but otherwise really well documented</t>
  </si>
  <si>
    <t>Why not updated?</t>
  </si>
  <si>
    <t>Why not updated? Shapefile lat long format</t>
  </si>
  <si>
    <t>Updated and well documented</t>
  </si>
  <si>
    <t>Appears to be up todate based on suto metadata. Desc notes where the data is used!</t>
  </si>
  <si>
    <t>Needs to be updated. Some empty cells</t>
  </si>
  <si>
    <t>Some empty cells. Data dictionary mostly filled</t>
  </si>
  <si>
    <t xml:space="preserve">Data is not tidy </t>
  </si>
  <si>
    <t>Final Analysis</t>
  </si>
  <si>
    <t>Possible</t>
  </si>
  <si>
    <t>This is just a list of brake manufacturers who are reporting- Is this data? Just one column</t>
  </si>
  <si>
    <t>Downloads/day</t>
  </si>
  <si>
    <t>Score</t>
  </si>
  <si>
    <t>Percentage</t>
  </si>
  <si>
    <t>None</t>
  </si>
  <si>
    <t>Exists, Opaque</t>
  </si>
  <si>
    <t>Exists, Understandable</t>
  </si>
  <si>
    <t>Update Date</t>
  </si>
  <si>
    <t>Creation Date</t>
  </si>
  <si>
    <t>keywords have department (1=yes, 0=no, put 1 if have multiple versions but one matches either title or data provided by)</t>
  </si>
  <si>
    <t># keywords in title (a phrase counts as one word, e.g. 'clean air', two words if phrase is broken in keywords: 'clean,air'. 0 if keyword/title is a name, and other instance is the general word: 'hzardous wastes &amp; toxics reduction' and 'Risks from Toxic Releases'. Or keyword is plural and title use is singular(?) )</t>
  </si>
  <si>
    <t>Total Keywords</t>
  </si>
  <si>
    <t>Percent keyword duplicates</t>
  </si>
  <si>
    <t>Total analyzed:</t>
  </si>
  <si>
    <t>Removed the asset datasets</t>
  </si>
  <si>
    <t>#</t>
  </si>
  <si>
    <t>%</t>
  </si>
  <si>
    <t>without keywords</t>
  </si>
  <si>
    <t>no overlap (i.e. 0)</t>
  </si>
  <si>
    <t>Overlap</t>
  </si>
  <si>
    <t>Bins</t>
  </si>
  <si>
    <t>The following take the above numbers and divide by the sum: 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</si>
</sst>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
    <numFmt numFmtId="166" formatCode="#,##0.0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0"/>
      <name val="Arial"/>
      <family val="2"/>
    </font>
    <font>
      <sz val="10"/>
      <name val="Arial"/>
      <family val="2"/>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theme="2"/>
      </left>
      <right style="thin">
        <color theme="2"/>
      </right>
      <top style="thin">
        <color theme="2"/>
      </top>
      <bottom style="thin">
        <color theme="2"/>
      </bottom>
      <diagonal/>
    </border>
    <border>
      <left style="thin">
        <color theme="2"/>
      </left>
      <right style="thin">
        <color theme="2"/>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3">
    <xf numFmtId="0" fontId="0" fillId="0" borderId="0" xfId="0"/>
    <xf numFmtId="164" fontId="0" fillId="0" borderId="0" xfId="0" applyNumberFormat="1"/>
    <xf numFmtId="14" fontId="0" fillId="0" borderId="0" xfId="0" applyNumberFormat="1"/>
    <xf numFmtId="3" fontId="0" fillId="0" borderId="0" xfId="0" applyNumberFormat="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applyBorder="1"/>
    <xf numFmtId="0" fontId="0" fillId="0" borderId="0" xfId="0" applyAlignment="1">
      <alignment horizontal="left"/>
    </xf>
    <xf numFmtId="0" fontId="0" fillId="33" borderId="0" xfId="0" applyFill="1"/>
    <xf numFmtId="0" fontId="19" fillId="33" borderId="12" xfId="0" applyFont="1" applyFill="1" applyBorder="1"/>
    <xf numFmtId="0" fontId="0" fillId="33" borderId="12" xfId="0" applyFill="1" applyBorder="1"/>
    <xf numFmtId="0" fontId="20" fillId="33" borderId="12" xfId="0" applyFont="1" applyFill="1" applyBorder="1"/>
    <xf numFmtId="0" fontId="20" fillId="33" borderId="13" xfId="0" applyFont="1" applyFill="1" applyBorder="1"/>
    <xf numFmtId="0" fontId="0" fillId="33" borderId="13" xfId="0" applyFill="1" applyBorder="1"/>
    <xf numFmtId="0" fontId="0" fillId="33" borderId="0" xfId="0" applyFill="1" applyBorder="1"/>
    <xf numFmtId="0" fontId="21" fillId="0" borderId="0" xfId="42"/>
    <xf numFmtId="0" fontId="0" fillId="34" borderId="0" xfId="0" applyFill="1"/>
    <xf numFmtId="14" fontId="0" fillId="34" borderId="0" xfId="0" applyNumberFormat="1" applyFill="1"/>
    <xf numFmtId="164" fontId="0" fillId="34" borderId="0" xfId="0" applyNumberFormat="1" applyFill="1"/>
    <xf numFmtId="3" fontId="0" fillId="34" borderId="0" xfId="0" applyNumberFormat="1" applyFill="1"/>
    <xf numFmtId="0" fontId="21" fillId="34" borderId="0" xfId="42" applyFill="1"/>
    <xf numFmtId="0" fontId="0" fillId="34" borderId="12" xfId="0" applyFill="1" applyBorder="1"/>
    <xf numFmtId="0" fontId="0" fillId="34" borderId="0" xfId="0" applyFill="1" applyBorder="1"/>
    <xf numFmtId="0" fontId="20" fillId="0" borderId="12" xfId="0" applyFont="1" applyFill="1" applyBorder="1"/>
    <xf numFmtId="0" fontId="19" fillId="0" borderId="12" xfId="0" applyFont="1" applyFill="1" applyBorder="1"/>
    <xf numFmtId="0" fontId="0" fillId="0" borderId="13" xfId="0" applyFill="1" applyBorder="1"/>
    <xf numFmtId="0" fontId="0" fillId="0" borderId="0" xfId="0" applyNumberFormat="1" applyFill="1" applyBorder="1"/>
    <xf numFmtId="165" fontId="0" fillId="0" borderId="0" xfId="0" applyNumberFormat="1"/>
    <xf numFmtId="166" fontId="0" fillId="0" borderId="0" xfId="0" applyNumberFormat="1"/>
    <xf numFmtId="0" fontId="0" fillId="34" borderId="0" xfId="0" applyNumberFormat="1" applyFill="1"/>
    <xf numFmtId="3" fontId="0" fillId="0" borderId="0" xfId="0" applyNumberFormat="1" applyFill="1" applyBorder="1"/>
    <xf numFmtId="0" fontId="0" fillId="0" borderId="12" xfId="0" applyNumberFormat="1" applyFill="1" applyBorder="1"/>
    <xf numFmtId="0" fontId="20" fillId="0" borderId="0" xfId="0" applyFont="1" applyFill="1" applyBorder="1"/>
    <xf numFmtId="0" fontId="19" fillId="0" borderId="0" xfId="0" applyFont="1" applyFill="1" applyBorder="1"/>
    <xf numFmtId="0" fontId="0" fillId="0" borderId="0" xfId="0" applyFill="1" applyBorder="1"/>
    <xf numFmtId="0" fontId="0" fillId="0" borderId="0" xfId="0" applyNumberFormat="1" applyBorder="1"/>
    <xf numFmtId="3" fontId="0" fillId="0" borderId="0" xfId="0" applyNumberFormat="1" applyBorder="1"/>
    <xf numFmtId="3" fontId="0" fillId="0" borderId="12" xfId="0" applyNumberFormat="1" applyBorder="1"/>
    <xf numFmtId="0" fontId="0" fillId="0" borderId="12" xfId="0" applyBorder="1"/>
    <xf numFmtId="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Downloads/day vs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Analysis!$P$1</c:f>
              <c:strCache>
                <c:ptCount val="1"/>
                <c:pt idx="0">
                  <c:v>Downloads/day</c:v>
                </c:pt>
              </c:strCache>
            </c:strRef>
          </c:tx>
          <c:spPr>
            <a:ln w="19050" cap="rnd">
              <a:noFill/>
              <a:round/>
            </a:ln>
            <a:effectLst/>
          </c:spPr>
          <c:marker>
            <c:symbol val="circle"/>
            <c:size val="5"/>
            <c:spPr>
              <a:solidFill>
                <a:schemeClr val="accent1"/>
              </a:solidFill>
              <a:ln w="9525">
                <a:solidFill>
                  <a:schemeClr val="accent1"/>
                </a:solidFill>
              </a:ln>
              <a:effectLst/>
            </c:spPr>
          </c:marker>
          <c:xVal>
            <c:numRef>
              <c:f>Analysis!$O$2:$O$108</c:f>
              <c:numCache>
                <c:formatCode>General</c:formatCode>
                <c:ptCount val="107"/>
                <c:pt idx="0">
                  <c:v>19</c:v>
                </c:pt>
                <c:pt idx="1">
                  <c:v>20</c:v>
                </c:pt>
                <c:pt idx="2">
                  <c:v>20</c:v>
                </c:pt>
                <c:pt idx="3">
                  <c:v>11</c:v>
                </c:pt>
                <c:pt idx="4">
                  <c:v>11</c:v>
                </c:pt>
                <c:pt idx="5">
                  <c:v>12</c:v>
                </c:pt>
                <c:pt idx="6">
                  <c:v>10</c:v>
                </c:pt>
                <c:pt idx="7">
                  <c:v>13</c:v>
                </c:pt>
                <c:pt idx="8">
                  <c:v>11</c:v>
                </c:pt>
                <c:pt idx="9">
                  <c:v>11</c:v>
                </c:pt>
                <c:pt idx="10">
                  <c:v>13</c:v>
                </c:pt>
                <c:pt idx="11">
                  <c:v>15</c:v>
                </c:pt>
                <c:pt idx="12">
                  <c:v>14</c:v>
                </c:pt>
                <c:pt idx="13">
                  <c:v>13</c:v>
                </c:pt>
                <c:pt idx="14">
                  <c:v>13</c:v>
                </c:pt>
                <c:pt idx="15">
                  <c:v>18</c:v>
                </c:pt>
                <c:pt idx="16">
                  <c:v>17</c:v>
                </c:pt>
                <c:pt idx="17">
                  <c:v>17</c:v>
                </c:pt>
                <c:pt idx="18">
                  <c:v>17</c:v>
                </c:pt>
                <c:pt idx="19">
                  <c:v>15</c:v>
                </c:pt>
                <c:pt idx="20">
                  <c:v>11</c:v>
                </c:pt>
                <c:pt idx="21">
                  <c:v>18</c:v>
                </c:pt>
                <c:pt idx="22">
                  <c:v>13</c:v>
                </c:pt>
                <c:pt idx="23">
                  <c:v>11</c:v>
                </c:pt>
                <c:pt idx="24">
                  <c:v>12</c:v>
                </c:pt>
                <c:pt idx="25">
                  <c:v>18</c:v>
                </c:pt>
                <c:pt idx="26">
                  <c:v>12</c:v>
                </c:pt>
                <c:pt idx="27">
                  <c:v>13</c:v>
                </c:pt>
                <c:pt idx="28">
                  <c:v>12</c:v>
                </c:pt>
                <c:pt idx="29">
                  <c:v>18</c:v>
                </c:pt>
                <c:pt idx="30">
                  <c:v>17</c:v>
                </c:pt>
                <c:pt idx="31">
                  <c:v>20</c:v>
                </c:pt>
                <c:pt idx="32">
                  <c:v>12</c:v>
                </c:pt>
                <c:pt idx="33">
                  <c:v>13</c:v>
                </c:pt>
                <c:pt idx="34">
                  <c:v>17</c:v>
                </c:pt>
                <c:pt idx="35">
                  <c:v>12</c:v>
                </c:pt>
                <c:pt idx="36">
                  <c:v>13</c:v>
                </c:pt>
                <c:pt idx="37">
                  <c:v>16</c:v>
                </c:pt>
                <c:pt idx="38">
                  <c:v>17</c:v>
                </c:pt>
                <c:pt idx="39">
                  <c:v>16</c:v>
                </c:pt>
                <c:pt idx="40">
                  <c:v>14</c:v>
                </c:pt>
                <c:pt idx="41">
                  <c:v>21</c:v>
                </c:pt>
                <c:pt idx="42">
                  <c:v>20</c:v>
                </c:pt>
                <c:pt idx="43">
                  <c:v>21</c:v>
                </c:pt>
                <c:pt idx="44">
                  <c:v>14</c:v>
                </c:pt>
                <c:pt idx="45">
                  <c:v>21</c:v>
                </c:pt>
                <c:pt idx="46">
                  <c:v>20</c:v>
                </c:pt>
                <c:pt idx="47">
                  <c:v>17</c:v>
                </c:pt>
                <c:pt idx="48">
                  <c:v>16</c:v>
                </c:pt>
                <c:pt idx="49">
                  <c:v>19</c:v>
                </c:pt>
                <c:pt idx="50">
                  <c:v>18</c:v>
                </c:pt>
                <c:pt idx="51">
                  <c:v>18</c:v>
                </c:pt>
                <c:pt idx="52">
                  <c:v>22</c:v>
                </c:pt>
                <c:pt idx="53">
                  <c:v>14</c:v>
                </c:pt>
                <c:pt idx="54">
                  <c:v>17</c:v>
                </c:pt>
                <c:pt idx="55">
                  <c:v>17</c:v>
                </c:pt>
                <c:pt idx="56">
                  <c:v>15</c:v>
                </c:pt>
                <c:pt idx="57">
                  <c:v>15</c:v>
                </c:pt>
                <c:pt idx="58">
                  <c:v>21</c:v>
                </c:pt>
                <c:pt idx="59">
                  <c:v>20</c:v>
                </c:pt>
                <c:pt idx="60">
                  <c:v>15</c:v>
                </c:pt>
                <c:pt idx="61">
                  <c:v>0</c:v>
                </c:pt>
                <c:pt idx="62">
                  <c:v>0</c:v>
                </c:pt>
                <c:pt idx="63">
                  <c:v>0</c:v>
                </c:pt>
                <c:pt idx="64">
                  <c:v>14</c:v>
                </c:pt>
                <c:pt idx="65">
                  <c:v>17</c:v>
                </c:pt>
                <c:pt idx="66">
                  <c:v>21</c:v>
                </c:pt>
                <c:pt idx="67">
                  <c:v>21</c:v>
                </c:pt>
                <c:pt idx="68">
                  <c:v>12</c:v>
                </c:pt>
                <c:pt idx="69">
                  <c:v>19</c:v>
                </c:pt>
                <c:pt idx="70">
                  <c:v>18</c:v>
                </c:pt>
                <c:pt idx="71">
                  <c:v>16</c:v>
                </c:pt>
                <c:pt idx="72">
                  <c:v>16</c:v>
                </c:pt>
                <c:pt idx="73">
                  <c:v>17</c:v>
                </c:pt>
                <c:pt idx="74">
                  <c:v>18</c:v>
                </c:pt>
                <c:pt idx="75">
                  <c:v>19</c:v>
                </c:pt>
                <c:pt idx="76">
                  <c:v>19</c:v>
                </c:pt>
                <c:pt idx="77">
                  <c:v>23</c:v>
                </c:pt>
                <c:pt idx="78">
                  <c:v>21</c:v>
                </c:pt>
                <c:pt idx="79">
                  <c:v>17</c:v>
                </c:pt>
                <c:pt idx="80">
                  <c:v>20</c:v>
                </c:pt>
                <c:pt idx="81">
                  <c:v>21</c:v>
                </c:pt>
                <c:pt idx="82">
                  <c:v>16</c:v>
                </c:pt>
                <c:pt idx="83">
                  <c:v>16</c:v>
                </c:pt>
                <c:pt idx="84">
                  <c:v>22</c:v>
                </c:pt>
                <c:pt idx="85">
                  <c:v>19</c:v>
                </c:pt>
                <c:pt idx="86">
                  <c:v>18</c:v>
                </c:pt>
                <c:pt idx="87">
                  <c:v>0</c:v>
                </c:pt>
                <c:pt idx="88">
                  <c:v>19</c:v>
                </c:pt>
                <c:pt idx="89">
                  <c:v>21</c:v>
                </c:pt>
                <c:pt idx="90">
                  <c:v>23</c:v>
                </c:pt>
                <c:pt idx="91">
                  <c:v>21</c:v>
                </c:pt>
                <c:pt idx="92">
                  <c:v>22</c:v>
                </c:pt>
                <c:pt idx="93">
                  <c:v>24</c:v>
                </c:pt>
                <c:pt idx="94">
                  <c:v>17</c:v>
                </c:pt>
                <c:pt idx="95">
                  <c:v>11</c:v>
                </c:pt>
                <c:pt idx="96">
                  <c:v>20</c:v>
                </c:pt>
                <c:pt idx="97">
                  <c:v>22</c:v>
                </c:pt>
                <c:pt idx="98">
                  <c:v>17</c:v>
                </c:pt>
                <c:pt idx="99">
                  <c:v>24</c:v>
                </c:pt>
                <c:pt idx="100">
                  <c:v>17</c:v>
                </c:pt>
                <c:pt idx="101">
                  <c:v>19</c:v>
                </c:pt>
                <c:pt idx="102">
                  <c:v>17</c:v>
                </c:pt>
                <c:pt idx="103">
                  <c:v>17</c:v>
                </c:pt>
                <c:pt idx="104">
                  <c:v>13</c:v>
                </c:pt>
                <c:pt idx="105">
                  <c:v>12</c:v>
                </c:pt>
                <c:pt idx="106">
                  <c:v>18</c:v>
                </c:pt>
              </c:numCache>
            </c:numRef>
          </c:xVal>
          <c:yVal>
            <c:numRef>
              <c:f>Analysis!$P$2:$P$108</c:f>
              <c:numCache>
                <c:formatCode>#,##0</c:formatCode>
                <c:ptCount val="107"/>
                <c:pt idx="0">
                  <c:v>4.333333333333333</c:v>
                </c:pt>
                <c:pt idx="1">
                  <c:v>1.1666666666666667</c:v>
                </c:pt>
                <c:pt idx="2">
                  <c:v>0.6333333333333333</c:v>
                </c:pt>
                <c:pt idx="3">
                  <c:v>0.7407407407407407</c:v>
                </c:pt>
                <c:pt idx="4">
                  <c:v>0.1111111111111111</c:v>
                </c:pt>
                <c:pt idx="5">
                  <c:v>0.11764705882352941</c:v>
                </c:pt>
                <c:pt idx="6">
                  <c:v>0.35294117647058826</c:v>
                </c:pt>
                <c:pt idx="7">
                  <c:v>5.8823529411764705E-2</c:v>
                </c:pt>
                <c:pt idx="8">
                  <c:v>0.14814814814814814</c:v>
                </c:pt>
                <c:pt idx="9">
                  <c:v>0.21428571428571427</c:v>
                </c:pt>
                <c:pt idx="10">
                  <c:v>0.10714285714285714</c:v>
                </c:pt>
                <c:pt idx="11">
                  <c:v>0.3</c:v>
                </c:pt>
                <c:pt idx="12">
                  <c:v>0.13333333333333333</c:v>
                </c:pt>
                <c:pt idx="13">
                  <c:v>0.23333333333333334</c:v>
                </c:pt>
                <c:pt idx="14">
                  <c:v>0.36666666666666664</c:v>
                </c:pt>
                <c:pt idx="15">
                  <c:v>1.1333333333333333</c:v>
                </c:pt>
                <c:pt idx="16">
                  <c:v>0.23333333333333334</c:v>
                </c:pt>
                <c:pt idx="17">
                  <c:v>3</c:v>
                </c:pt>
                <c:pt idx="18">
                  <c:v>2.6470588235294117</c:v>
                </c:pt>
                <c:pt idx="19">
                  <c:v>3.3333333333333333E-2</c:v>
                </c:pt>
                <c:pt idx="20">
                  <c:v>0.14285714285714285</c:v>
                </c:pt>
                <c:pt idx="21">
                  <c:v>0.3</c:v>
                </c:pt>
                <c:pt idx="22">
                  <c:v>0.18518518518518517</c:v>
                </c:pt>
                <c:pt idx="23">
                  <c:v>0.11764705882352941</c:v>
                </c:pt>
                <c:pt idx="24">
                  <c:v>0.4</c:v>
                </c:pt>
                <c:pt idx="25">
                  <c:v>2.8125</c:v>
                </c:pt>
                <c:pt idx="26">
                  <c:v>0.29411764705882354</c:v>
                </c:pt>
                <c:pt idx="27">
                  <c:v>0.17647058823529413</c:v>
                </c:pt>
                <c:pt idx="28">
                  <c:v>0.32142857142857145</c:v>
                </c:pt>
                <c:pt idx="29">
                  <c:v>2.5714285714285716</c:v>
                </c:pt>
                <c:pt idx="30">
                  <c:v>2.2142857142857144</c:v>
                </c:pt>
                <c:pt idx="31">
                  <c:v>6.882352941176471</c:v>
                </c:pt>
                <c:pt idx="32">
                  <c:v>0.4375</c:v>
                </c:pt>
                <c:pt idx="33">
                  <c:v>0.23529411764705882</c:v>
                </c:pt>
                <c:pt idx="34">
                  <c:v>4</c:v>
                </c:pt>
                <c:pt idx="35">
                  <c:v>1.5</c:v>
                </c:pt>
                <c:pt idx="36">
                  <c:v>0.875</c:v>
                </c:pt>
                <c:pt idx="37">
                  <c:v>0.625</c:v>
                </c:pt>
                <c:pt idx="38">
                  <c:v>0.29411764705882354</c:v>
                </c:pt>
                <c:pt idx="39">
                  <c:v>0.4375</c:v>
                </c:pt>
                <c:pt idx="40">
                  <c:v>0.26666666666666666</c:v>
                </c:pt>
                <c:pt idx="41">
                  <c:v>5.3125</c:v>
                </c:pt>
                <c:pt idx="42">
                  <c:v>6.4117647058823533</c:v>
                </c:pt>
                <c:pt idx="43">
                  <c:v>3.3571428571428572</c:v>
                </c:pt>
                <c:pt idx="44">
                  <c:v>0.23529411764705882</c:v>
                </c:pt>
                <c:pt idx="45">
                  <c:v>4</c:v>
                </c:pt>
                <c:pt idx="46">
                  <c:v>2.7058823529411766</c:v>
                </c:pt>
                <c:pt idx="47">
                  <c:v>0.125</c:v>
                </c:pt>
                <c:pt idx="48">
                  <c:v>3.5882352941176472</c:v>
                </c:pt>
                <c:pt idx="49">
                  <c:v>0.32142857142857145</c:v>
                </c:pt>
                <c:pt idx="50">
                  <c:v>4</c:v>
                </c:pt>
                <c:pt idx="51">
                  <c:v>3.5555555555555554</c:v>
                </c:pt>
                <c:pt idx="52">
                  <c:v>4.7333333333333334</c:v>
                </c:pt>
                <c:pt idx="53">
                  <c:v>0.48148148148148145</c:v>
                </c:pt>
                <c:pt idx="54">
                  <c:v>3.1764705882352939</c:v>
                </c:pt>
                <c:pt idx="55">
                  <c:v>0.75</c:v>
                </c:pt>
                <c:pt idx="56">
                  <c:v>0.23529411764705882</c:v>
                </c:pt>
                <c:pt idx="57">
                  <c:v>0.11764705882352941</c:v>
                </c:pt>
                <c:pt idx="58">
                  <c:v>0.73333333333333328</c:v>
                </c:pt>
                <c:pt idx="59">
                  <c:v>0.625</c:v>
                </c:pt>
                <c:pt idx="60">
                  <c:v>0.3125</c:v>
                </c:pt>
                <c:pt idx="61">
                  <c:v>0</c:v>
                </c:pt>
                <c:pt idx="62">
                  <c:v>0</c:v>
                </c:pt>
                <c:pt idx="63">
                  <c:v>0</c:v>
                </c:pt>
                <c:pt idx="64">
                  <c:v>0.3125</c:v>
                </c:pt>
                <c:pt idx="65">
                  <c:v>0.6470588235294118</c:v>
                </c:pt>
                <c:pt idx="66">
                  <c:v>13.7</c:v>
                </c:pt>
                <c:pt idx="67">
                  <c:v>0.17647058823529413</c:v>
                </c:pt>
                <c:pt idx="68">
                  <c:v>0.32142857142857145</c:v>
                </c:pt>
                <c:pt idx="69">
                  <c:v>0.16666666666666666</c:v>
                </c:pt>
                <c:pt idx="70">
                  <c:v>0.96666666666666667</c:v>
                </c:pt>
                <c:pt idx="71">
                  <c:v>1.5</c:v>
                </c:pt>
                <c:pt idx="72">
                  <c:v>1.4666666666666666</c:v>
                </c:pt>
                <c:pt idx="73">
                  <c:v>0.23529411764705882</c:v>
                </c:pt>
                <c:pt idx="74">
                  <c:v>0.18518518518518517</c:v>
                </c:pt>
                <c:pt idx="75">
                  <c:v>0.37037037037037035</c:v>
                </c:pt>
                <c:pt idx="76">
                  <c:v>0.14814814814814814</c:v>
                </c:pt>
                <c:pt idx="77">
                  <c:v>6.8888888888888893</c:v>
                </c:pt>
                <c:pt idx="78">
                  <c:v>0.25</c:v>
                </c:pt>
                <c:pt idx="79">
                  <c:v>1.9411764705882353</c:v>
                </c:pt>
                <c:pt idx="80">
                  <c:v>750.64705882352939</c:v>
                </c:pt>
                <c:pt idx="81">
                  <c:v>0.46666666666666667</c:v>
                </c:pt>
                <c:pt idx="82">
                  <c:v>0.4</c:v>
                </c:pt>
                <c:pt idx="83">
                  <c:v>1.4333333333333333</c:v>
                </c:pt>
                <c:pt idx="84">
                  <c:v>18.533333333333335</c:v>
                </c:pt>
                <c:pt idx="85">
                  <c:v>0.35294117647058826</c:v>
                </c:pt>
                <c:pt idx="86">
                  <c:v>0.46666666666666667</c:v>
                </c:pt>
                <c:pt idx="87">
                  <c:v>-134.9375</c:v>
                </c:pt>
                <c:pt idx="88">
                  <c:v>3.5</c:v>
                </c:pt>
                <c:pt idx="89">
                  <c:v>0.1875</c:v>
                </c:pt>
                <c:pt idx="90">
                  <c:v>2.8235294117647061</c:v>
                </c:pt>
                <c:pt idx="91">
                  <c:v>1.1111111111111112</c:v>
                </c:pt>
                <c:pt idx="92">
                  <c:v>0.42857142857142855</c:v>
                </c:pt>
                <c:pt idx="93">
                  <c:v>0.16666666666666666</c:v>
                </c:pt>
                <c:pt idx="94">
                  <c:v>1.4814814814814814</c:v>
                </c:pt>
                <c:pt idx="95">
                  <c:v>5.8823529411764705E-2</c:v>
                </c:pt>
                <c:pt idx="96">
                  <c:v>0.35294117647058826</c:v>
                </c:pt>
                <c:pt idx="97">
                  <c:v>0</c:v>
                </c:pt>
                <c:pt idx="98">
                  <c:v>1.8125</c:v>
                </c:pt>
                <c:pt idx="99">
                  <c:v>1.1176470588235294</c:v>
                </c:pt>
                <c:pt idx="100">
                  <c:v>3.4117647058823528</c:v>
                </c:pt>
                <c:pt idx="101">
                  <c:v>0.70588235294117652</c:v>
                </c:pt>
                <c:pt idx="102">
                  <c:v>1</c:v>
                </c:pt>
                <c:pt idx="103">
                  <c:v>1.8235294117647058</c:v>
                </c:pt>
                <c:pt idx="104">
                  <c:v>7.1764705882352944</c:v>
                </c:pt>
                <c:pt idx="105">
                  <c:v>1.8518518518518519</c:v>
                </c:pt>
                <c:pt idx="106">
                  <c:v>0.18518518518518517</c:v>
                </c:pt>
              </c:numCache>
            </c:numRef>
          </c:yVal>
          <c:smooth val="0"/>
          <c:extLst>
            <c:ext xmlns:c16="http://schemas.microsoft.com/office/drawing/2014/chart" uri="{C3380CC4-5D6E-409C-BE32-E72D297353CC}">
              <c16:uniqueId val="{00000000-0402-4D1F-93A9-29F1676334D3}"/>
            </c:ext>
          </c:extLst>
        </c:ser>
        <c:dLbls>
          <c:showLegendKey val="0"/>
          <c:showVal val="0"/>
          <c:showCatName val="0"/>
          <c:showSerName val="0"/>
          <c:showPercent val="0"/>
          <c:showBubbleSize val="0"/>
        </c:dLbls>
        <c:axId val="518345344"/>
        <c:axId val="518352560"/>
      </c:scatterChart>
      <c:valAx>
        <c:axId val="518345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52560"/>
        <c:crosses val="autoZero"/>
        <c:crossBetween val="midCat"/>
      </c:valAx>
      <c:valAx>
        <c:axId val="518352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45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Counts by % keyword overlap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Analysis!$G$53:$G$63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Analysis!$H$53:$H$63</c:f>
              <c:numCache>
                <c:formatCode>General</c:formatCode>
                <c:ptCount val="11"/>
                <c:pt idx="0">
                  <c:v>18</c:v>
                </c:pt>
                <c:pt idx="1">
                  <c:v>4</c:v>
                </c:pt>
                <c:pt idx="2">
                  <c:v>13</c:v>
                </c:pt>
                <c:pt idx="3">
                  <c:v>10</c:v>
                </c:pt>
                <c:pt idx="4">
                  <c:v>12</c:v>
                </c:pt>
                <c:pt idx="5">
                  <c:v>11</c:v>
                </c:pt>
                <c:pt idx="6">
                  <c:v>0</c:v>
                </c:pt>
                <c:pt idx="7">
                  <c:v>5</c:v>
                </c:pt>
                <c:pt idx="8">
                  <c:v>1</c:v>
                </c:pt>
                <c:pt idx="9">
                  <c:v>0</c:v>
                </c:pt>
                <c:pt idx="10">
                  <c:v>5</c:v>
                </c:pt>
              </c:numCache>
            </c:numRef>
          </c:val>
          <c:extLst>
            <c:ext xmlns:c16="http://schemas.microsoft.com/office/drawing/2014/chart" uri="{C3380CC4-5D6E-409C-BE32-E72D297353CC}">
              <c16:uniqueId val="{00000000-868E-4CA6-B318-8A9FAFAE166B}"/>
            </c:ext>
          </c:extLst>
        </c:ser>
        <c:dLbls>
          <c:showLegendKey val="0"/>
          <c:showVal val="0"/>
          <c:showCatName val="0"/>
          <c:showSerName val="0"/>
          <c:showPercent val="0"/>
          <c:showBubbleSize val="0"/>
        </c:dLbls>
        <c:gapWidth val="219"/>
        <c:overlap val="-27"/>
        <c:axId val="481251600"/>
        <c:axId val="481246680"/>
      </c:barChart>
      <c:catAx>
        <c:axId val="48125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46680"/>
        <c:crosses val="autoZero"/>
        <c:auto val="1"/>
        <c:lblAlgn val="ctr"/>
        <c:lblOffset val="100"/>
        <c:noMultiLvlLbl val="0"/>
      </c:catAx>
      <c:valAx>
        <c:axId val="481246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Analysis!$H$18</c:f>
              <c:strCache>
                <c:ptCount val="1"/>
                <c:pt idx="0">
                  <c:v>None</c:v>
                </c:pt>
              </c:strCache>
            </c:strRef>
          </c:tx>
          <c:spPr>
            <a:solidFill>
              <a:schemeClr val="accent2">
                <a:lumMod val="75000"/>
              </a:schemeClr>
            </a:solidFill>
            <a:ln>
              <a:noFill/>
            </a:ln>
            <a:effectLst/>
          </c:spPr>
          <c:invertIfNegative val="0"/>
          <c:cat>
            <c:strRef>
              <c:f>Analysis!$F$21:$F$28</c:f>
              <c:strCache>
                <c:ptCount val="7"/>
                <c:pt idx="0">
                  <c:v>Title Understandable (1-No, 2-Yes)</c:v>
                </c:pt>
                <c:pt idx="1">
                  <c:v>Description Understandable</c:v>
                </c:pt>
                <c:pt idx="2">
                  <c:v>Each Row is…</c:v>
                </c:pt>
                <c:pt idx="3">
                  <c:v>DataDictionary (0=none, 1=not understandable, or partial, 2=yes, understandable)</c:v>
                </c:pt>
                <c:pt idx="4">
                  <c:v>Spatial</c:v>
                </c:pt>
                <c:pt idx="5">
                  <c:v>Temporal (0=none, 1=there but unclear, 2=all good)</c:v>
                </c:pt>
                <c:pt idx="6">
                  <c:v>Data Understandable (Are the values in the cell understandable without a dictionary?=2 (money, counts, county names, etc) Ignore missing contextual metadata (okay if you don't know what the money is for). 1=no, 0=missing)</c:v>
                </c:pt>
              </c:strCache>
            </c:strRef>
          </c:cat>
          <c:val>
            <c:numRef>
              <c:f>Analysis!$H$21:$H$28</c:f>
              <c:numCache>
                <c:formatCode>General</c:formatCode>
                <c:ptCount val="8"/>
                <c:pt idx="0">
                  <c:v>0</c:v>
                </c:pt>
                <c:pt idx="1">
                  <c:v>0.29807692307692307</c:v>
                </c:pt>
                <c:pt idx="2">
                  <c:v>0.77884615384615385</c:v>
                </c:pt>
                <c:pt idx="3">
                  <c:v>0.625</c:v>
                </c:pt>
                <c:pt idx="4">
                  <c:v>0.41346153846153844</c:v>
                </c:pt>
                <c:pt idx="5">
                  <c:v>0.26923076923076922</c:v>
                </c:pt>
                <c:pt idx="6">
                  <c:v>9.6153846153846159E-3</c:v>
                </c:pt>
              </c:numCache>
            </c:numRef>
          </c:val>
          <c:extLst>
            <c:ext xmlns:c16="http://schemas.microsoft.com/office/drawing/2014/chart" uri="{C3380CC4-5D6E-409C-BE32-E72D297353CC}">
              <c16:uniqueId val="{00000000-2BB7-4FDB-923E-1429D27CB5A2}"/>
            </c:ext>
          </c:extLst>
        </c:ser>
        <c:ser>
          <c:idx val="1"/>
          <c:order val="1"/>
          <c:tx>
            <c:strRef>
              <c:f>Analysis!$I$18</c:f>
              <c:strCache>
                <c:ptCount val="1"/>
                <c:pt idx="0">
                  <c:v>Exists, Opaque</c:v>
                </c:pt>
              </c:strCache>
            </c:strRef>
          </c:tx>
          <c:spPr>
            <a:solidFill>
              <a:schemeClr val="accent4">
                <a:lumMod val="60000"/>
                <a:lumOff val="40000"/>
              </a:schemeClr>
            </a:solidFill>
            <a:ln>
              <a:noFill/>
            </a:ln>
            <a:effectLst/>
          </c:spPr>
          <c:invertIfNegative val="0"/>
          <c:cat>
            <c:strRef>
              <c:f>Analysis!$F$21:$F$28</c:f>
              <c:strCache>
                <c:ptCount val="7"/>
                <c:pt idx="0">
                  <c:v>Title Understandable (1-No, 2-Yes)</c:v>
                </c:pt>
                <c:pt idx="1">
                  <c:v>Description Understandable</c:v>
                </c:pt>
                <c:pt idx="2">
                  <c:v>Each Row is…</c:v>
                </c:pt>
                <c:pt idx="3">
                  <c:v>DataDictionary (0=none, 1=not understandable, or partial, 2=yes, understandable)</c:v>
                </c:pt>
                <c:pt idx="4">
                  <c:v>Spatial</c:v>
                </c:pt>
                <c:pt idx="5">
                  <c:v>Temporal (0=none, 1=there but unclear, 2=all good)</c:v>
                </c:pt>
                <c:pt idx="6">
                  <c:v>Data Understandable (Are the values in the cell understandable without a dictionary?=2 (money, counts, county names, etc) Ignore missing contextual metadata (okay if you don't know what the money is for). 1=no, 0=missing)</c:v>
                </c:pt>
              </c:strCache>
            </c:strRef>
          </c:cat>
          <c:val>
            <c:numRef>
              <c:f>Analysis!$I$21:$I$28</c:f>
              <c:numCache>
                <c:formatCode>General</c:formatCode>
                <c:ptCount val="8"/>
                <c:pt idx="0">
                  <c:v>0.42307692307692307</c:v>
                </c:pt>
                <c:pt idx="1">
                  <c:v>0.125</c:v>
                </c:pt>
                <c:pt idx="2">
                  <c:v>1.9230769230769232E-2</c:v>
                </c:pt>
                <c:pt idx="3">
                  <c:v>0.13461538461538461</c:v>
                </c:pt>
                <c:pt idx="4">
                  <c:v>0.16346153846153846</c:v>
                </c:pt>
                <c:pt idx="5">
                  <c:v>0.23076923076923078</c:v>
                </c:pt>
                <c:pt idx="6">
                  <c:v>0.15384615384615385</c:v>
                </c:pt>
              </c:numCache>
            </c:numRef>
          </c:val>
          <c:extLst>
            <c:ext xmlns:c16="http://schemas.microsoft.com/office/drawing/2014/chart" uri="{C3380CC4-5D6E-409C-BE32-E72D297353CC}">
              <c16:uniqueId val="{00000001-2BB7-4FDB-923E-1429D27CB5A2}"/>
            </c:ext>
          </c:extLst>
        </c:ser>
        <c:ser>
          <c:idx val="2"/>
          <c:order val="2"/>
          <c:tx>
            <c:strRef>
              <c:f>Analysis!$J$18</c:f>
              <c:strCache>
                <c:ptCount val="1"/>
                <c:pt idx="0">
                  <c:v>Exists, Understandable</c:v>
                </c:pt>
              </c:strCache>
            </c:strRef>
          </c:tx>
          <c:spPr>
            <a:solidFill>
              <a:schemeClr val="accent6">
                <a:lumMod val="60000"/>
                <a:lumOff val="40000"/>
              </a:schemeClr>
            </a:solidFill>
            <a:ln>
              <a:noFill/>
            </a:ln>
            <a:effectLst/>
          </c:spPr>
          <c:invertIfNegative val="0"/>
          <c:cat>
            <c:strRef>
              <c:f>Analysis!$F$21:$F$28</c:f>
              <c:strCache>
                <c:ptCount val="7"/>
                <c:pt idx="0">
                  <c:v>Title Understandable (1-No, 2-Yes)</c:v>
                </c:pt>
                <c:pt idx="1">
                  <c:v>Description Understandable</c:v>
                </c:pt>
                <c:pt idx="2">
                  <c:v>Each Row is…</c:v>
                </c:pt>
                <c:pt idx="3">
                  <c:v>DataDictionary (0=none, 1=not understandable, or partial, 2=yes, understandable)</c:v>
                </c:pt>
                <c:pt idx="4">
                  <c:v>Spatial</c:v>
                </c:pt>
                <c:pt idx="5">
                  <c:v>Temporal (0=none, 1=there but unclear, 2=all good)</c:v>
                </c:pt>
                <c:pt idx="6">
                  <c:v>Data Understandable (Are the values in the cell understandable without a dictionary?=2 (money, counts, county names, etc) Ignore missing contextual metadata (okay if you don't know what the money is for). 1=no, 0=missing)</c:v>
                </c:pt>
              </c:strCache>
            </c:strRef>
          </c:cat>
          <c:val>
            <c:numRef>
              <c:f>Analysis!$J$21:$J$28</c:f>
              <c:numCache>
                <c:formatCode>General</c:formatCode>
                <c:ptCount val="8"/>
                <c:pt idx="0">
                  <c:v>0.57692307692307687</c:v>
                </c:pt>
                <c:pt idx="1">
                  <c:v>0.57692307692307687</c:v>
                </c:pt>
                <c:pt idx="2">
                  <c:v>0.20192307692307693</c:v>
                </c:pt>
                <c:pt idx="3">
                  <c:v>0.24038461538461539</c:v>
                </c:pt>
                <c:pt idx="4">
                  <c:v>0.42307692307692307</c:v>
                </c:pt>
                <c:pt idx="5">
                  <c:v>0.5</c:v>
                </c:pt>
                <c:pt idx="6">
                  <c:v>0.83653846153846156</c:v>
                </c:pt>
              </c:numCache>
            </c:numRef>
          </c:val>
          <c:extLst>
            <c:ext xmlns:c16="http://schemas.microsoft.com/office/drawing/2014/chart" uri="{C3380CC4-5D6E-409C-BE32-E72D297353CC}">
              <c16:uniqueId val="{00000002-2BB7-4FDB-923E-1429D27CB5A2}"/>
            </c:ext>
          </c:extLst>
        </c:ser>
        <c:dLbls>
          <c:showLegendKey val="0"/>
          <c:showVal val="0"/>
          <c:showCatName val="0"/>
          <c:showSerName val="0"/>
          <c:showPercent val="0"/>
          <c:showBubbleSize val="0"/>
        </c:dLbls>
        <c:gapWidth val="150"/>
        <c:overlap val="100"/>
        <c:axId val="574096256"/>
        <c:axId val="574094616"/>
      </c:barChart>
      <c:catAx>
        <c:axId val="5740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94616"/>
        <c:crosses val="autoZero"/>
        <c:auto val="1"/>
        <c:lblAlgn val="ctr"/>
        <c:lblOffset val="100"/>
        <c:noMultiLvlLbl val="0"/>
      </c:catAx>
      <c:valAx>
        <c:axId val="574094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Ref>
              <c:f>'histogram-choose-dnld-grps'!$F$2:$F$9</c:f>
              <c:numCache>
                <c:formatCode>General</c:formatCode>
                <c:ptCount val="8"/>
                <c:pt idx="0">
                  <c:v>2012</c:v>
                </c:pt>
                <c:pt idx="1">
                  <c:v>2013</c:v>
                </c:pt>
                <c:pt idx="2">
                  <c:v>2014</c:v>
                </c:pt>
                <c:pt idx="3">
                  <c:v>2015</c:v>
                </c:pt>
                <c:pt idx="4">
                  <c:v>2016</c:v>
                </c:pt>
                <c:pt idx="5">
                  <c:v>2017</c:v>
                </c:pt>
                <c:pt idx="6">
                  <c:v>2018</c:v>
                </c:pt>
                <c:pt idx="7">
                  <c:v>2019</c:v>
                </c:pt>
              </c:numCache>
            </c:numRef>
          </c:cat>
          <c:val>
            <c:numRef>
              <c:f>'histogram-choose-dnld-grps'!$J$3:$J$10</c:f>
              <c:numCache>
                <c:formatCode>General</c:formatCode>
                <c:ptCount val="8"/>
                <c:pt idx="0">
                  <c:v>56</c:v>
                </c:pt>
                <c:pt idx="1">
                  <c:v>36</c:v>
                </c:pt>
                <c:pt idx="2">
                  <c:v>34</c:v>
                </c:pt>
                <c:pt idx="3">
                  <c:v>91</c:v>
                </c:pt>
                <c:pt idx="4">
                  <c:v>64</c:v>
                </c:pt>
                <c:pt idx="5">
                  <c:v>85</c:v>
                </c:pt>
                <c:pt idx="6">
                  <c:v>79</c:v>
                </c:pt>
                <c:pt idx="7">
                  <c:v>52</c:v>
                </c:pt>
              </c:numCache>
            </c:numRef>
          </c:val>
          <c:extLst>
            <c:ext xmlns:c16="http://schemas.microsoft.com/office/drawing/2014/chart" uri="{C3380CC4-5D6E-409C-BE32-E72D297353CC}">
              <c16:uniqueId val="{00000000-BA1A-43A3-9EFC-11B7C13E5E1F}"/>
            </c:ext>
          </c:extLst>
        </c:ser>
        <c:dLbls>
          <c:showLegendKey val="0"/>
          <c:showVal val="0"/>
          <c:showCatName val="0"/>
          <c:showSerName val="0"/>
          <c:showPercent val="0"/>
          <c:showBubbleSize val="0"/>
        </c:dLbls>
        <c:gapWidth val="219"/>
        <c:overlap val="-27"/>
        <c:axId val="531026312"/>
        <c:axId val="585874880"/>
      </c:barChart>
      <c:catAx>
        <c:axId val="53102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74880"/>
        <c:crosses val="autoZero"/>
        <c:auto val="1"/>
        <c:lblAlgn val="ctr"/>
        <c:lblOffset val="100"/>
        <c:noMultiLvlLbl val="0"/>
      </c:catAx>
      <c:valAx>
        <c:axId val="58587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26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'Charts-uses-full-dataset'!$C$3</c:f>
              <c:strCache>
                <c:ptCount val="1"/>
                <c:pt idx="0">
                  <c:v>Sum of Downloads</c:v>
                </c:pt>
              </c:strCache>
            </c:strRef>
          </c:tx>
          <c:spPr>
            <a:ln w="19050" cap="rnd">
              <a:noFill/>
              <a:round/>
            </a:ln>
            <a:effectLst/>
          </c:spPr>
          <c:marker>
            <c:symbol val="circle"/>
            <c:size val="5"/>
            <c:spPr>
              <a:solidFill>
                <a:schemeClr val="accent1"/>
              </a:solidFill>
              <a:ln w="9525">
                <a:solidFill>
                  <a:schemeClr val="accent1"/>
                </a:solidFill>
              </a:ln>
              <a:effectLst/>
            </c:spPr>
          </c:marker>
          <c:xVal>
            <c:numRef>
              <c:f>'Charts-uses-full-dataset'!$B$4:$B$1177</c:f>
              <c:numCache>
                <c:formatCode>General</c:formatCode>
                <c:ptCount val="1174"/>
                <c:pt idx="0">
                  <c:v>1</c:v>
                </c:pt>
                <c:pt idx="1">
                  <c:v>6</c:v>
                </c:pt>
                <c:pt idx="2">
                  <c:v>1</c:v>
                </c:pt>
                <c:pt idx="3">
                  <c:v>3</c:v>
                </c:pt>
                <c:pt idx="4">
                  <c:v>1</c:v>
                </c:pt>
                <c:pt idx="5">
                  <c:v>1</c:v>
                </c:pt>
                <c:pt idx="6">
                  <c:v>1</c:v>
                </c:pt>
                <c:pt idx="7">
                  <c:v>1</c:v>
                </c:pt>
                <c:pt idx="8">
                  <c:v>1</c:v>
                </c:pt>
                <c:pt idx="9">
                  <c:v>18</c:v>
                </c:pt>
                <c:pt idx="10">
                  <c:v>1</c:v>
                </c:pt>
                <c:pt idx="11">
                  <c:v>2</c:v>
                </c:pt>
                <c:pt idx="12">
                  <c:v>1</c:v>
                </c:pt>
                <c:pt idx="13">
                  <c:v>1</c:v>
                </c:pt>
                <c:pt idx="14">
                  <c:v>1</c:v>
                </c:pt>
                <c:pt idx="15">
                  <c:v>1</c:v>
                </c:pt>
                <c:pt idx="16">
                  <c:v>1</c:v>
                </c:pt>
                <c:pt idx="17">
                  <c:v>1</c:v>
                </c:pt>
                <c:pt idx="18">
                  <c:v>1</c:v>
                </c:pt>
                <c:pt idx="19">
                  <c:v>1</c:v>
                </c:pt>
                <c:pt idx="20">
                  <c:v>1</c:v>
                </c:pt>
                <c:pt idx="21">
                  <c:v>1</c:v>
                </c:pt>
                <c:pt idx="22">
                  <c:v>1</c:v>
                </c:pt>
                <c:pt idx="23">
                  <c:v>2</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3</c:v>
                </c:pt>
                <c:pt idx="39">
                  <c:v>1</c:v>
                </c:pt>
                <c:pt idx="40">
                  <c:v>11</c:v>
                </c:pt>
                <c:pt idx="41">
                  <c:v>2</c:v>
                </c:pt>
                <c:pt idx="42">
                  <c:v>1</c:v>
                </c:pt>
                <c:pt idx="43">
                  <c:v>1</c:v>
                </c:pt>
                <c:pt idx="44">
                  <c:v>2</c:v>
                </c:pt>
                <c:pt idx="45">
                  <c:v>1</c:v>
                </c:pt>
                <c:pt idx="46">
                  <c:v>1</c:v>
                </c:pt>
                <c:pt idx="47">
                  <c:v>1</c:v>
                </c:pt>
                <c:pt idx="48">
                  <c:v>1</c:v>
                </c:pt>
                <c:pt idx="49">
                  <c:v>1</c:v>
                </c:pt>
                <c:pt idx="50">
                  <c:v>1</c:v>
                </c:pt>
                <c:pt idx="51">
                  <c:v>1</c:v>
                </c:pt>
                <c:pt idx="52">
                  <c:v>6</c:v>
                </c:pt>
                <c:pt idx="53">
                  <c:v>1</c:v>
                </c:pt>
                <c:pt idx="54">
                  <c:v>2</c:v>
                </c:pt>
                <c:pt idx="55">
                  <c:v>2</c:v>
                </c:pt>
                <c:pt idx="56">
                  <c:v>1</c:v>
                </c:pt>
                <c:pt idx="57">
                  <c:v>3</c:v>
                </c:pt>
                <c:pt idx="58">
                  <c:v>1</c:v>
                </c:pt>
                <c:pt idx="59">
                  <c:v>1</c:v>
                </c:pt>
                <c:pt idx="60">
                  <c:v>1</c:v>
                </c:pt>
                <c:pt idx="61">
                  <c:v>1</c:v>
                </c:pt>
                <c:pt idx="62">
                  <c:v>1</c:v>
                </c:pt>
                <c:pt idx="63">
                  <c:v>1</c:v>
                </c:pt>
                <c:pt idx="64">
                  <c:v>1</c:v>
                </c:pt>
                <c:pt idx="65">
                  <c:v>1</c:v>
                </c:pt>
                <c:pt idx="66">
                  <c:v>1</c:v>
                </c:pt>
                <c:pt idx="67">
                  <c:v>1</c:v>
                </c:pt>
                <c:pt idx="68">
                  <c:v>1</c:v>
                </c:pt>
                <c:pt idx="69">
                  <c:v>2</c:v>
                </c:pt>
                <c:pt idx="70">
                  <c:v>2</c:v>
                </c:pt>
                <c:pt idx="71">
                  <c:v>1</c:v>
                </c:pt>
                <c:pt idx="72">
                  <c:v>1</c:v>
                </c:pt>
                <c:pt idx="73">
                  <c:v>3</c:v>
                </c:pt>
                <c:pt idx="74">
                  <c:v>2</c:v>
                </c:pt>
                <c:pt idx="75">
                  <c:v>1</c:v>
                </c:pt>
                <c:pt idx="76">
                  <c:v>6</c:v>
                </c:pt>
                <c:pt idx="77">
                  <c:v>10</c:v>
                </c:pt>
                <c:pt idx="78">
                  <c:v>1</c:v>
                </c:pt>
                <c:pt idx="79">
                  <c:v>3</c:v>
                </c:pt>
                <c:pt idx="80">
                  <c:v>1</c:v>
                </c:pt>
                <c:pt idx="81">
                  <c:v>1</c:v>
                </c:pt>
                <c:pt idx="82">
                  <c:v>1</c:v>
                </c:pt>
                <c:pt idx="83">
                  <c:v>1</c:v>
                </c:pt>
                <c:pt idx="84">
                  <c:v>1</c:v>
                </c:pt>
                <c:pt idx="85">
                  <c:v>1</c:v>
                </c:pt>
                <c:pt idx="86">
                  <c:v>1</c:v>
                </c:pt>
                <c:pt idx="87">
                  <c:v>1</c:v>
                </c:pt>
                <c:pt idx="88">
                  <c:v>1</c:v>
                </c:pt>
                <c:pt idx="89">
                  <c:v>1</c:v>
                </c:pt>
                <c:pt idx="90">
                  <c:v>2</c:v>
                </c:pt>
                <c:pt idx="91">
                  <c:v>1</c:v>
                </c:pt>
                <c:pt idx="92">
                  <c:v>1</c:v>
                </c:pt>
                <c:pt idx="93">
                  <c:v>1</c:v>
                </c:pt>
                <c:pt idx="94">
                  <c:v>2</c:v>
                </c:pt>
                <c:pt idx="95">
                  <c:v>1</c:v>
                </c:pt>
                <c:pt idx="96">
                  <c:v>1</c:v>
                </c:pt>
                <c:pt idx="97">
                  <c:v>1</c:v>
                </c:pt>
                <c:pt idx="98">
                  <c:v>1</c:v>
                </c:pt>
                <c:pt idx="99">
                  <c:v>2</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15</c:v>
                </c:pt>
                <c:pt idx="117">
                  <c:v>1</c:v>
                </c:pt>
                <c:pt idx="118">
                  <c:v>1</c:v>
                </c:pt>
                <c:pt idx="119">
                  <c:v>1</c:v>
                </c:pt>
                <c:pt idx="120">
                  <c:v>2</c:v>
                </c:pt>
                <c:pt idx="121">
                  <c:v>1</c:v>
                </c:pt>
                <c:pt idx="122">
                  <c:v>2</c:v>
                </c:pt>
                <c:pt idx="123">
                  <c:v>1</c:v>
                </c:pt>
                <c:pt idx="124">
                  <c:v>1</c:v>
                </c:pt>
                <c:pt idx="125">
                  <c:v>1</c:v>
                </c:pt>
                <c:pt idx="126">
                  <c:v>1</c:v>
                </c:pt>
                <c:pt idx="127">
                  <c:v>1</c:v>
                </c:pt>
                <c:pt idx="128">
                  <c:v>1</c:v>
                </c:pt>
                <c:pt idx="129">
                  <c:v>1</c:v>
                </c:pt>
                <c:pt idx="130">
                  <c:v>1</c:v>
                </c:pt>
                <c:pt idx="131">
                  <c:v>1</c:v>
                </c:pt>
                <c:pt idx="132">
                  <c:v>1</c:v>
                </c:pt>
                <c:pt idx="133">
                  <c:v>1</c:v>
                </c:pt>
                <c:pt idx="134">
                  <c:v>1</c:v>
                </c:pt>
                <c:pt idx="135">
                  <c:v>2</c:v>
                </c:pt>
                <c:pt idx="136">
                  <c:v>16</c:v>
                </c:pt>
                <c:pt idx="137">
                  <c:v>1</c:v>
                </c:pt>
                <c:pt idx="138">
                  <c:v>1</c:v>
                </c:pt>
                <c:pt idx="139">
                  <c:v>1</c:v>
                </c:pt>
                <c:pt idx="140">
                  <c:v>5</c:v>
                </c:pt>
                <c:pt idx="141">
                  <c:v>1</c:v>
                </c:pt>
                <c:pt idx="142">
                  <c:v>1</c:v>
                </c:pt>
                <c:pt idx="143">
                  <c:v>1</c:v>
                </c:pt>
                <c:pt idx="144">
                  <c:v>3</c:v>
                </c:pt>
                <c:pt idx="145">
                  <c:v>1</c:v>
                </c:pt>
                <c:pt idx="146">
                  <c:v>1</c:v>
                </c:pt>
                <c:pt idx="147">
                  <c:v>1</c:v>
                </c:pt>
                <c:pt idx="148">
                  <c:v>1</c:v>
                </c:pt>
                <c:pt idx="149">
                  <c:v>3</c:v>
                </c:pt>
                <c:pt idx="150">
                  <c:v>1</c:v>
                </c:pt>
                <c:pt idx="151">
                  <c:v>2</c:v>
                </c:pt>
                <c:pt idx="152">
                  <c:v>1</c:v>
                </c:pt>
                <c:pt idx="153">
                  <c:v>1</c:v>
                </c:pt>
                <c:pt idx="154">
                  <c:v>1</c:v>
                </c:pt>
                <c:pt idx="155">
                  <c:v>5</c:v>
                </c:pt>
                <c:pt idx="156">
                  <c:v>1</c:v>
                </c:pt>
                <c:pt idx="157">
                  <c:v>1</c:v>
                </c:pt>
                <c:pt idx="158">
                  <c:v>1</c:v>
                </c:pt>
                <c:pt idx="159">
                  <c:v>1</c:v>
                </c:pt>
                <c:pt idx="160">
                  <c:v>1</c:v>
                </c:pt>
                <c:pt idx="161">
                  <c:v>1</c:v>
                </c:pt>
                <c:pt idx="162">
                  <c:v>1</c:v>
                </c:pt>
                <c:pt idx="163">
                  <c:v>1</c:v>
                </c:pt>
                <c:pt idx="164">
                  <c:v>1</c:v>
                </c:pt>
                <c:pt idx="165">
                  <c:v>1</c:v>
                </c:pt>
                <c:pt idx="166">
                  <c:v>1</c:v>
                </c:pt>
                <c:pt idx="167">
                  <c:v>4</c:v>
                </c:pt>
                <c:pt idx="168">
                  <c:v>1</c:v>
                </c:pt>
                <c:pt idx="169">
                  <c:v>1</c:v>
                </c:pt>
                <c:pt idx="170">
                  <c:v>10</c:v>
                </c:pt>
                <c:pt idx="171">
                  <c:v>1</c:v>
                </c:pt>
                <c:pt idx="172">
                  <c:v>1</c:v>
                </c:pt>
                <c:pt idx="173">
                  <c:v>1</c:v>
                </c:pt>
                <c:pt idx="174">
                  <c:v>1</c:v>
                </c:pt>
                <c:pt idx="175">
                  <c:v>1</c:v>
                </c:pt>
                <c:pt idx="176">
                  <c:v>2</c:v>
                </c:pt>
                <c:pt idx="177">
                  <c:v>1</c:v>
                </c:pt>
                <c:pt idx="178">
                  <c:v>1</c:v>
                </c:pt>
                <c:pt idx="179">
                  <c:v>1</c:v>
                </c:pt>
                <c:pt idx="180">
                  <c:v>1</c:v>
                </c:pt>
                <c:pt idx="181">
                  <c:v>14</c:v>
                </c:pt>
                <c:pt idx="182">
                  <c:v>1</c:v>
                </c:pt>
                <c:pt idx="183">
                  <c:v>1</c:v>
                </c:pt>
                <c:pt idx="184">
                  <c:v>1</c:v>
                </c:pt>
                <c:pt idx="185">
                  <c:v>1</c:v>
                </c:pt>
                <c:pt idx="186">
                  <c:v>1</c:v>
                </c:pt>
                <c:pt idx="187">
                  <c:v>1</c:v>
                </c:pt>
                <c:pt idx="188">
                  <c:v>1</c:v>
                </c:pt>
                <c:pt idx="189">
                  <c:v>1</c:v>
                </c:pt>
                <c:pt idx="190">
                  <c:v>1</c:v>
                </c:pt>
                <c:pt idx="191">
                  <c:v>2</c:v>
                </c:pt>
                <c:pt idx="192">
                  <c:v>1</c:v>
                </c:pt>
                <c:pt idx="193">
                  <c:v>1</c:v>
                </c:pt>
                <c:pt idx="194">
                  <c:v>1</c:v>
                </c:pt>
                <c:pt idx="195">
                  <c:v>2</c:v>
                </c:pt>
                <c:pt idx="196">
                  <c:v>1</c:v>
                </c:pt>
                <c:pt idx="197">
                  <c:v>1</c:v>
                </c:pt>
                <c:pt idx="198">
                  <c:v>1</c:v>
                </c:pt>
                <c:pt idx="199">
                  <c:v>1</c:v>
                </c:pt>
                <c:pt idx="200">
                  <c:v>1</c:v>
                </c:pt>
                <c:pt idx="201">
                  <c:v>1</c:v>
                </c:pt>
                <c:pt idx="202">
                  <c:v>2</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2</c:v>
                </c:pt>
                <c:pt idx="225">
                  <c:v>1</c:v>
                </c:pt>
                <c:pt idx="226">
                  <c:v>14</c:v>
                </c:pt>
                <c:pt idx="227">
                  <c:v>2</c:v>
                </c:pt>
                <c:pt idx="228">
                  <c:v>1</c:v>
                </c:pt>
                <c:pt idx="229">
                  <c:v>1</c:v>
                </c:pt>
                <c:pt idx="230">
                  <c:v>1</c:v>
                </c:pt>
                <c:pt idx="231">
                  <c:v>1</c:v>
                </c:pt>
                <c:pt idx="232">
                  <c:v>1</c:v>
                </c:pt>
                <c:pt idx="233">
                  <c:v>1</c:v>
                </c:pt>
                <c:pt idx="234">
                  <c:v>1</c:v>
                </c:pt>
                <c:pt idx="235">
                  <c:v>1</c:v>
                </c:pt>
                <c:pt idx="236">
                  <c:v>1</c:v>
                </c:pt>
                <c:pt idx="237">
                  <c:v>2</c:v>
                </c:pt>
                <c:pt idx="238">
                  <c:v>1</c:v>
                </c:pt>
                <c:pt idx="239">
                  <c:v>1</c:v>
                </c:pt>
                <c:pt idx="240">
                  <c:v>7</c:v>
                </c:pt>
                <c:pt idx="241">
                  <c:v>1</c:v>
                </c:pt>
                <c:pt idx="242">
                  <c:v>1</c:v>
                </c:pt>
                <c:pt idx="243">
                  <c:v>1</c:v>
                </c:pt>
                <c:pt idx="244">
                  <c:v>1</c:v>
                </c:pt>
                <c:pt idx="245">
                  <c:v>3</c:v>
                </c:pt>
                <c:pt idx="246">
                  <c:v>1</c:v>
                </c:pt>
                <c:pt idx="247">
                  <c:v>1</c:v>
                </c:pt>
                <c:pt idx="248">
                  <c:v>1</c:v>
                </c:pt>
                <c:pt idx="249">
                  <c:v>1</c:v>
                </c:pt>
                <c:pt idx="250">
                  <c:v>1</c:v>
                </c:pt>
                <c:pt idx="251">
                  <c:v>4</c:v>
                </c:pt>
                <c:pt idx="252">
                  <c:v>1</c:v>
                </c:pt>
                <c:pt idx="253">
                  <c:v>4</c:v>
                </c:pt>
                <c:pt idx="254">
                  <c:v>1</c:v>
                </c:pt>
                <c:pt idx="255">
                  <c:v>2</c:v>
                </c:pt>
                <c:pt idx="256">
                  <c:v>1</c:v>
                </c:pt>
                <c:pt idx="257">
                  <c:v>1</c:v>
                </c:pt>
                <c:pt idx="258">
                  <c:v>1</c:v>
                </c:pt>
                <c:pt idx="259">
                  <c:v>1</c:v>
                </c:pt>
                <c:pt idx="260">
                  <c:v>3</c:v>
                </c:pt>
                <c:pt idx="261">
                  <c:v>6</c:v>
                </c:pt>
                <c:pt idx="262">
                  <c:v>1</c:v>
                </c:pt>
                <c:pt idx="263">
                  <c:v>3</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2</c:v>
                </c:pt>
                <c:pt idx="284">
                  <c:v>1</c:v>
                </c:pt>
                <c:pt idx="285">
                  <c:v>1</c:v>
                </c:pt>
                <c:pt idx="286">
                  <c:v>1</c:v>
                </c:pt>
                <c:pt idx="287">
                  <c:v>1</c:v>
                </c:pt>
                <c:pt idx="288">
                  <c:v>1</c:v>
                </c:pt>
                <c:pt idx="289">
                  <c:v>1</c:v>
                </c:pt>
                <c:pt idx="290">
                  <c:v>1</c:v>
                </c:pt>
                <c:pt idx="291">
                  <c:v>1</c:v>
                </c:pt>
                <c:pt idx="292">
                  <c:v>2</c:v>
                </c:pt>
                <c:pt idx="293">
                  <c:v>1</c:v>
                </c:pt>
                <c:pt idx="294">
                  <c:v>1</c:v>
                </c:pt>
                <c:pt idx="295">
                  <c:v>3</c:v>
                </c:pt>
                <c:pt idx="296">
                  <c:v>1</c:v>
                </c:pt>
                <c:pt idx="297">
                  <c:v>1</c:v>
                </c:pt>
                <c:pt idx="298">
                  <c:v>1</c:v>
                </c:pt>
                <c:pt idx="299">
                  <c:v>1</c:v>
                </c:pt>
                <c:pt idx="300">
                  <c:v>1</c:v>
                </c:pt>
                <c:pt idx="301">
                  <c:v>1</c:v>
                </c:pt>
                <c:pt idx="302">
                  <c:v>34</c:v>
                </c:pt>
                <c:pt idx="303">
                  <c:v>1</c:v>
                </c:pt>
                <c:pt idx="304">
                  <c:v>1</c:v>
                </c:pt>
                <c:pt idx="305">
                  <c:v>2</c:v>
                </c:pt>
                <c:pt idx="306">
                  <c:v>4</c:v>
                </c:pt>
                <c:pt idx="307">
                  <c:v>1</c:v>
                </c:pt>
                <c:pt idx="308">
                  <c:v>1</c:v>
                </c:pt>
                <c:pt idx="309">
                  <c:v>1</c:v>
                </c:pt>
                <c:pt idx="310">
                  <c:v>1</c:v>
                </c:pt>
                <c:pt idx="311">
                  <c:v>1</c:v>
                </c:pt>
                <c:pt idx="312">
                  <c:v>1</c:v>
                </c:pt>
                <c:pt idx="313">
                  <c:v>1</c:v>
                </c:pt>
                <c:pt idx="314">
                  <c:v>1</c:v>
                </c:pt>
                <c:pt idx="315">
                  <c:v>14</c:v>
                </c:pt>
                <c:pt idx="316">
                  <c:v>1</c:v>
                </c:pt>
                <c:pt idx="317">
                  <c:v>1</c:v>
                </c:pt>
                <c:pt idx="318">
                  <c:v>2</c:v>
                </c:pt>
                <c:pt idx="319">
                  <c:v>11</c:v>
                </c:pt>
                <c:pt idx="320">
                  <c:v>2</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2</c:v>
                </c:pt>
                <c:pt idx="345">
                  <c:v>1</c:v>
                </c:pt>
                <c:pt idx="346">
                  <c:v>4</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3</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93</c:v>
                </c:pt>
                <c:pt idx="384">
                  <c:v>1</c:v>
                </c:pt>
                <c:pt idx="385">
                  <c:v>1</c:v>
                </c:pt>
                <c:pt idx="386">
                  <c:v>1</c:v>
                </c:pt>
                <c:pt idx="387">
                  <c:v>1</c:v>
                </c:pt>
                <c:pt idx="388">
                  <c:v>1</c:v>
                </c:pt>
                <c:pt idx="389">
                  <c:v>1</c:v>
                </c:pt>
                <c:pt idx="390">
                  <c:v>1</c:v>
                </c:pt>
                <c:pt idx="391">
                  <c:v>1</c:v>
                </c:pt>
                <c:pt idx="392">
                  <c:v>1</c:v>
                </c:pt>
                <c:pt idx="393">
                  <c:v>1</c:v>
                </c:pt>
                <c:pt idx="394">
                  <c:v>13</c:v>
                </c:pt>
                <c:pt idx="395">
                  <c:v>1</c:v>
                </c:pt>
                <c:pt idx="396">
                  <c:v>1</c:v>
                </c:pt>
                <c:pt idx="397">
                  <c:v>1</c:v>
                </c:pt>
                <c:pt idx="398">
                  <c:v>2</c:v>
                </c:pt>
                <c:pt idx="399">
                  <c:v>1</c:v>
                </c:pt>
                <c:pt idx="400">
                  <c:v>1</c:v>
                </c:pt>
                <c:pt idx="401">
                  <c:v>1</c:v>
                </c:pt>
                <c:pt idx="402">
                  <c:v>2</c:v>
                </c:pt>
                <c:pt idx="403">
                  <c:v>3</c:v>
                </c:pt>
                <c:pt idx="404">
                  <c:v>1</c:v>
                </c:pt>
                <c:pt idx="405">
                  <c:v>1</c:v>
                </c:pt>
                <c:pt idx="406">
                  <c:v>1</c:v>
                </c:pt>
                <c:pt idx="407">
                  <c:v>6</c:v>
                </c:pt>
                <c:pt idx="408">
                  <c:v>1</c:v>
                </c:pt>
                <c:pt idx="409">
                  <c:v>1</c:v>
                </c:pt>
                <c:pt idx="410">
                  <c:v>1</c:v>
                </c:pt>
                <c:pt idx="411">
                  <c:v>1</c:v>
                </c:pt>
                <c:pt idx="412">
                  <c:v>2</c:v>
                </c:pt>
                <c:pt idx="413">
                  <c:v>2</c:v>
                </c:pt>
                <c:pt idx="414">
                  <c:v>1</c:v>
                </c:pt>
                <c:pt idx="415">
                  <c:v>1</c:v>
                </c:pt>
                <c:pt idx="416">
                  <c:v>1</c:v>
                </c:pt>
                <c:pt idx="417">
                  <c:v>9</c:v>
                </c:pt>
                <c:pt idx="418">
                  <c:v>1</c:v>
                </c:pt>
                <c:pt idx="419">
                  <c:v>1</c:v>
                </c:pt>
                <c:pt idx="420">
                  <c:v>1</c:v>
                </c:pt>
                <c:pt idx="421">
                  <c:v>1</c:v>
                </c:pt>
                <c:pt idx="422">
                  <c:v>1</c:v>
                </c:pt>
                <c:pt idx="423">
                  <c:v>1</c:v>
                </c:pt>
                <c:pt idx="424">
                  <c:v>1</c:v>
                </c:pt>
                <c:pt idx="425">
                  <c:v>1</c:v>
                </c:pt>
                <c:pt idx="426">
                  <c:v>1</c:v>
                </c:pt>
                <c:pt idx="427">
                  <c:v>1</c:v>
                </c:pt>
                <c:pt idx="428">
                  <c:v>1</c:v>
                </c:pt>
                <c:pt idx="429">
                  <c:v>2</c:v>
                </c:pt>
                <c:pt idx="430">
                  <c:v>1</c:v>
                </c:pt>
                <c:pt idx="431">
                  <c:v>1</c:v>
                </c:pt>
                <c:pt idx="432">
                  <c:v>1</c:v>
                </c:pt>
                <c:pt idx="433">
                  <c:v>2</c:v>
                </c:pt>
                <c:pt idx="434">
                  <c:v>1</c:v>
                </c:pt>
                <c:pt idx="435">
                  <c:v>2</c:v>
                </c:pt>
                <c:pt idx="436">
                  <c:v>1</c:v>
                </c:pt>
                <c:pt idx="437">
                  <c:v>1</c:v>
                </c:pt>
                <c:pt idx="438">
                  <c:v>10</c:v>
                </c:pt>
                <c:pt idx="439">
                  <c:v>1</c:v>
                </c:pt>
                <c:pt idx="440">
                  <c:v>1</c:v>
                </c:pt>
                <c:pt idx="441">
                  <c:v>1</c:v>
                </c:pt>
                <c:pt idx="442">
                  <c:v>1</c:v>
                </c:pt>
                <c:pt idx="443">
                  <c:v>1</c:v>
                </c:pt>
                <c:pt idx="444">
                  <c:v>4</c:v>
                </c:pt>
                <c:pt idx="445">
                  <c:v>1</c:v>
                </c:pt>
                <c:pt idx="446">
                  <c:v>1</c:v>
                </c:pt>
                <c:pt idx="447">
                  <c:v>1</c:v>
                </c:pt>
                <c:pt idx="448">
                  <c:v>1</c:v>
                </c:pt>
                <c:pt idx="449">
                  <c:v>1</c:v>
                </c:pt>
                <c:pt idx="450">
                  <c:v>1</c:v>
                </c:pt>
                <c:pt idx="451">
                  <c:v>1</c:v>
                </c:pt>
                <c:pt idx="452">
                  <c:v>5</c:v>
                </c:pt>
                <c:pt idx="453">
                  <c:v>1</c:v>
                </c:pt>
                <c:pt idx="454">
                  <c:v>1</c:v>
                </c:pt>
                <c:pt idx="455">
                  <c:v>1</c:v>
                </c:pt>
                <c:pt idx="456">
                  <c:v>1</c:v>
                </c:pt>
                <c:pt idx="457">
                  <c:v>2</c:v>
                </c:pt>
                <c:pt idx="458">
                  <c:v>1</c:v>
                </c:pt>
                <c:pt idx="459">
                  <c:v>1</c:v>
                </c:pt>
                <c:pt idx="460">
                  <c:v>1</c:v>
                </c:pt>
                <c:pt idx="461">
                  <c:v>1</c:v>
                </c:pt>
                <c:pt idx="462">
                  <c:v>4</c:v>
                </c:pt>
                <c:pt idx="463">
                  <c:v>1</c:v>
                </c:pt>
                <c:pt idx="464">
                  <c:v>1</c:v>
                </c:pt>
                <c:pt idx="465">
                  <c:v>2</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2</c:v>
                </c:pt>
                <c:pt idx="481">
                  <c:v>1</c:v>
                </c:pt>
                <c:pt idx="482">
                  <c:v>2</c:v>
                </c:pt>
                <c:pt idx="483">
                  <c:v>1</c:v>
                </c:pt>
                <c:pt idx="484">
                  <c:v>1</c:v>
                </c:pt>
                <c:pt idx="485">
                  <c:v>3</c:v>
                </c:pt>
                <c:pt idx="486">
                  <c:v>6</c:v>
                </c:pt>
                <c:pt idx="487">
                  <c:v>1</c:v>
                </c:pt>
                <c:pt idx="488">
                  <c:v>1</c:v>
                </c:pt>
                <c:pt idx="489">
                  <c:v>1</c:v>
                </c:pt>
                <c:pt idx="490">
                  <c:v>1</c:v>
                </c:pt>
                <c:pt idx="491">
                  <c:v>1</c:v>
                </c:pt>
                <c:pt idx="492">
                  <c:v>1</c:v>
                </c:pt>
                <c:pt idx="493">
                  <c:v>1</c:v>
                </c:pt>
                <c:pt idx="494">
                  <c:v>1</c:v>
                </c:pt>
                <c:pt idx="495">
                  <c:v>1</c:v>
                </c:pt>
                <c:pt idx="496">
                  <c:v>1</c:v>
                </c:pt>
                <c:pt idx="497">
                  <c:v>1</c:v>
                </c:pt>
                <c:pt idx="498">
                  <c:v>2</c:v>
                </c:pt>
                <c:pt idx="499">
                  <c:v>1</c:v>
                </c:pt>
                <c:pt idx="500">
                  <c:v>9</c:v>
                </c:pt>
                <c:pt idx="501">
                  <c:v>1</c:v>
                </c:pt>
                <c:pt idx="502">
                  <c:v>2</c:v>
                </c:pt>
                <c:pt idx="503">
                  <c:v>1</c:v>
                </c:pt>
                <c:pt idx="504">
                  <c:v>1</c:v>
                </c:pt>
                <c:pt idx="505">
                  <c:v>1</c:v>
                </c:pt>
                <c:pt idx="506">
                  <c:v>1</c:v>
                </c:pt>
                <c:pt idx="507">
                  <c:v>2</c:v>
                </c:pt>
                <c:pt idx="508">
                  <c:v>4</c:v>
                </c:pt>
                <c:pt idx="509">
                  <c:v>1</c:v>
                </c:pt>
                <c:pt idx="510">
                  <c:v>1</c:v>
                </c:pt>
                <c:pt idx="511">
                  <c:v>1</c:v>
                </c:pt>
                <c:pt idx="512">
                  <c:v>1</c:v>
                </c:pt>
                <c:pt idx="513">
                  <c:v>1</c:v>
                </c:pt>
                <c:pt idx="514">
                  <c:v>1</c:v>
                </c:pt>
                <c:pt idx="515">
                  <c:v>4</c:v>
                </c:pt>
                <c:pt idx="516">
                  <c:v>1</c:v>
                </c:pt>
                <c:pt idx="517">
                  <c:v>1</c:v>
                </c:pt>
                <c:pt idx="518">
                  <c:v>1</c:v>
                </c:pt>
                <c:pt idx="519">
                  <c:v>1</c:v>
                </c:pt>
                <c:pt idx="520">
                  <c:v>1</c:v>
                </c:pt>
                <c:pt idx="521">
                  <c:v>1</c:v>
                </c:pt>
                <c:pt idx="522">
                  <c:v>1</c:v>
                </c:pt>
                <c:pt idx="523">
                  <c:v>1</c:v>
                </c:pt>
                <c:pt idx="524">
                  <c:v>1</c:v>
                </c:pt>
                <c:pt idx="525">
                  <c:v>2</c:v>
                </c:pt>
                <c:pt idx="526">
                  <c:v>1</c:v>
                </c:pt>
                <c:pt idx="527">
                  <c:v>1</c:v>
                </c:pt>
                <c:pt idx="528">
                  <c:v>1</c:v>
                </c:pt>
                <c:pt idx="529">
                  <c:v>11</c:v>
                </c:pt>
                <c:pt idx="530">
                  <c:v>1</c:v>
                </c:pt>
                <c:pt idx="531">
                  <c:v>8</c:v>
                </c:pt>
                <c:pt idx="532">
                  <c:v>1</c:v>
                </c:pt>
                <c:pt idx="533">
                  <c:v>1</c:v>
                </c:pt>
                <c:pt idx="534">
                  <c:v>1</c:v>
                </c:pt>
                <c:pt idx="535">
                  <c:v>1</c:v>
                </c:pt>
                <c:pt idx="536">
                  <c:v>1</c:v>
                </c:pt>
                <c:pt idx="537">
                  <c:v>2</c:v>
                </c:pt>
                <c:pt idx="538">
                  <c:v>1</c:v>
                </c:pt>
                <c:pt idx="539">
                  <c:v>1</c:v>
                </c:pt>
                <c:pt idx="540">
                  <c:v>1</c:v>
                </c:pt>
                <c:pt idx="541">
                  <c:v>1</c:v>
                </c:pt>
                <c:pt idx="542">
                  <c:v>1</c:v>
                </c:pt>
                <c:pt idx="543">
                  <c:v>4</c:v>
                </c:pt>
                <c:pt idx="544">
                  <c:v>1</c:v>
                </c:pt>
                <c:pt idx="545">
                  <c:v>15</c:v>
                </c:pt>
                <c:pt idx="546">
                  <c:v>1</c:v>
                </c:pt>
                <c:pt idx="547">
                  <c:v>1</c:v>
                </c:pt>
                <c:pt idx="548">
                  <c:v>1</c:v>
                </c:pt>
                <c:pt idx="549">
                  <c:v>2</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4</c:v>
                </c:pt>
                <c:pt idx="565">
                  <c:v>1</c:v>
                </c:pt>
                <c:pt idx="566">
                  <c:v>14</c:v>
                </c:pt>
                <c:pt idx="567">
                  <c:v>1</c:v>
                </c:pt>
                <c:pt idx="568">
                  <c:v>1</c:v>
                </c:pt>
                <c:pt idx="569">
                  <c:v>1</c:v>
                </c:pt>
                <c:pt idx="570">
                  <c:v>17</c:v>
                </c:pt>
                <c:pt idx="571">
                  <c:v>4</c:v>
                </c:pt>
                <c:pt idx="572">
                  <c:v>1</c:v>
                </c:pt>
                <c:pt idx="573">
                  <c:v>1</c:v>
                </c:pt>
                <c:pt idx="574">
                  <c:v>1</c:v>
                </c:pt>
                <c:pt idx="575">
                  <c:v>1</c:v>
                </c:pt>
                <c:pt idx="576">
                  <c:v>2</c:v>
                </c:pt>
                <c:pt idx="577">
                  <c:v>1</c:v>
                </c:pt>
                <c:pt idx="578">
                  <c:v>1</c:v>
                </c:pt>
                <c:pt idx="579">
                  <c:v>2</c:v>
                </c:pt>
                <c:pt idx="580">
                  <c:v>2</c:v>
                </c:pt>
                <c:pt idx="581">
                  <c:v>1</c:v>
                </c:pt>
                <c:pt idx="582">
                  <c:v>1</c:v>
                </c:pt>
                <c:pt idx="583">
                  <c:v>1</c:v>
                </c:pt>
                <c:pt idx="584">
                  <c:v>1</c:v>
                </c:pt>
                <c:pt idx="585">
                  <c:v>1</c:v>
                </c:pt>
                <c:pt idx="586">
                  <c:v>2</c:v>
                </c:pt>
                <c:pt idx="587">
                  <c:v>1</c:v>
                </c:pt>
                <c:pt idx="588">
                  <c:v>2</c:v>
                </c:pt>
                <c:pt idx="589">
                  <c:v>1</c:v>
                </c:pt>
                <c:pt idx="590">
                  <c:v>1</c:v>
                </c:pt>
                <c:pt idx="591">
                  <c:v>1</c:v>
                </c:pt>
                <c:pt idx="592">
                  <c:v>1</c:v>
                </c:pt>
                <c:pt idx="593">
                  <c:v>1</c:v>
                </c:pt>
                <c:pt idx="594">
                  <c:v>1</c:v>
                </c:pt>
                <c:pt idx="595">
                  <c:v>1</c:v>
                </c:pt>
                <c:pt idx="596">
                  <c:v>2</c:v>
                </c:pt>
                <c:pt idx="597">
                  <c:v>1</c:v>
                </c:pt>
                <c:pt idx="598">
                  <c:v>1</c:v>
                </c:pt>
                <c:pt idx="599">
                  <c:v>1</c:v>
                </c:pt>
                <c:pt idx="600">
                  <c:v>2</c:v>
                </c:pt>
                <c:pt idx="601">
                  <c:v>1</c:v>
                </c:pt>
                <c:pt idx="602">
                  <c:v>1</c:v>
                </c:pt>
                <c:pt idx="603">
                  <c:v>1</c:v>
                </c:pt>
                <c:pt idx="604">
                  <c:v>1</c:v>
                </c:pt>
                <c:pt idx="605">
                  <c:v>1</c:v>
                </c:pt>
                <c:pt idx="606">
                  <c:v>1</c:v>
                </c:pt>
                <c:pt idx="607">
                  <c:v>1</c:v>
                </c:pt>
                <c:pt idx="608">
                  <c:v>1</c:v>
                </c:pt>
                <c:pt idx="609">
                  <c:v>2</c:v>
                </c:pt>
                <c:pt idx="610">
                  <c:v>3</c:v>
                </c:pt>
                <c:pt idx="611">
                  <c:v>1</c:v>
                </c:pt>
                <c:pt idx="612">
                  <c:v>6</c:v>
                </c:pt>
                <c:pt idx="613">
                  <c:v>1</c:v>
                </c:pt>
                <c:pt idx="614">
                  <c:v>1</c:v>
                </c:pt>
                <c:pt idx="615">
                  <c:v>1</c:v>
                </c:pt>
                <c:pt idx="616">
                  <c:v>2</c:v>
                </c:pt>
                <c:pt idx="617">
                  <c:v>1</c:v>
                </c:pt>
                <c:pt idx="618">
                  <c:v>1</c:v>
                </c:pt>
                <c:pt idx="619">
                  <c:v>1</c:v>
                </c:pt>
                <c:pt idx="620">
                  <c:v>1</c:v>
                </c:pt>
                <c:pt idx="621">
                  <c:v>1</c:v>
                </c:pt>
                <c:pt idx="622">
                  <c:v>1</c:v>
                </c:pt>
                <c:pt idx="623">
                  <c:v>1</c:v>
                </c:pt>
                <c:pt idx="624">
                  <c:v>1</c:v>
                </c:pt>
                <c:pt idx="625">
                  <c:v>1</c:v>
                </c:pt>
                <c:pt idx="626">
                  <c:v>1</c:v>
                </c:pt>
                <c:pt idx="627">
                  <c:v>2</c:v>
                </c:pt>
                <c:pt idx="628">
                  <c:v>2</c:v>
                </c:pt>
                <c:pt idx="629">
                  <c:v>1</c:v>
                </c:pt>
                <c:pt idx="630">
                  <c:v>1</c:v>
                </c:pt>
                <c:pt idx="631">
                  <c:v>1</c:v>
                </c:pt>
                <c:pt idx="632">
                  <c:v>1</c:v>
                </c:pt>
                <c:pt idx="633">
                  <c:v>1</c:v>
                </c:pt>
                <c:pt idx="634">
                  <c:v>2</c:v>
                </c:pt>
                <c:pt idx="635">
                  <c:v>1</c:v>
                </c:pt>
                <c:pt idx="636">
                  <c:v>1</c:v>
                </c:pt>
                <c:pt idx="637">
                  <c:v>1</c:v>
                </c:pt>
                <c:pt idx="638">
                  <c:v>1</c:v>
                </c:pt>
                <c:pt idx="639">
                  <c:v>3</c:v>
                </c:pt>
                <c:pt idx="640">
                  <c:v>3</c:v>
                </c:pt>
                <c:pt idx="641">
                  <c:v>1</c:v>
                </c:pt>
                <c:pt idx="642">
                  <c:v>4</c:v>
                </c:pt>
                <c:pt idx="643">
                  <c:v>1</c:v>
                </c:pt>
                <c:pt idx="644">
                  <c:v>1</c:v>
                </c:pt>
                <c:pt idx="645">
                  <c:v>1</c:v>
                </c:pt>
                <c:pt idx="646">
                  <c:v>1</c:v>
                </c:pt>
                <c:pt idx="647">
                  <c:v>1</c:v>
                </c:pt>
                <c:pt idx="648">
                  <c:v>1</c:v>
                </c:pt>
                <c:pt idx="649">
                  <c:v>1</c:v>
                </c:pt>
                <c:pt idx="650">
                  <c:v>1</c:v>
                </c:pt>
                <c:pt idx="651">
                  <c:v>1</c:v>
                </c:pt>
                <c:pt idx="652">
                  <c:v>5</c:v>
                </c:pt>
                <c:pt idx="653">
                  <c:v>1</c:v>
                </c:pt>
                <c:pt idx="654">
                  <c:v>1</c:v>
                </c:pt>
                <c:pt idx="655">
                  <c:v>1</c:v>
                </c:pt>
                <c:pt idx="656">
                  <c:v>1</c:v>
                </c:pt>
                <c:pt idx="657">
                  <c:v>1</c:v>
                </c:pt>
                <c:pt idx="658">
                  <c:v>1</c:v>
                </c:pt>
                <c:pt idx="659">
                  <c:v>1</c:v>
                </c:pt>
                <c:pt idx="660">
                  <c:v>1</c:v>
                </c:pt>
                <c:pt idx="661">
                  <c:v>2</c:v>
                </c:pt>
                <c:pt idx="662">
                  <c:v>1</c:v>
                </c:pt>
                <c:pt idx="663">
                  <c:v>1</c:v>
                </c:pt>
                <c:pt idx="664">
                  <c:v>1</c:v>
                </c:pt>
                <c:pt idx="665">
                  <c:v>1</c:v>
                </c:pt>
                <c:pt idx="666">
                  <c:v>1</c:v>
                </c:pt>
                <c:pt idx="667">
                  <c:v>2</c:v>
                </c:pt>
                <c:pt idx="668">
                  <c:v>2</c:v>
                </c:pt>
                <c:pt idx="669">
                  <c:v>1</c:v>
                </c:pt>
                <c:pt idx="670">
                  <c:v>4</c:v>
                </c:pt>
                <c:pt idx="671">
                  <c:v>1</c:v>
                </c:pt>
                <c:pt idx="672">
                  <c:v>1</c:v>
                </c:pt>
                <c:pt idx="673">
                  <c:v>1</c:v>
                </c:pt>
                <c:pt idx="674">
                  <c:v>1</c:v>
                </c:pt>
                <c:pt idx="675">
                  <c:v>1</c:v>
                </c:pt>
                <c:pt idx="676">
                  <c:v>3</c:v>
                </c:pt>
                <c:pt idx="677">
                  <c:v>1</c:v>
                </c:pt>
                <c:pt idx="678">
                  <c:v>1</c:v>
                </c:pt>
                <c:pt idx="679">
                  <c:v>1</c:v>
                </c:pt>
                <c:pt idx="680">
                  <c:v>1</c:v>
                </c:pt>
                <c:pt idx="681">
                  <c:v>2</c:v>
                </c:pt>
                <c:pt idx="682">
                  <c:v>2</c:v>
                </c:pt>
                <c:pt idx="683">
                  <c:v>2</c:v>
                </c:pt>
                <c:pt idx="684">
                  <c:v>1</c:v>
                </c:pt>
                <c:pt idx="685">
                  <c:v>5</c:v>
                </c:pt>
                <c:pt idx="686">
                  <c:v>1</c:v>
                </c:pt>
                <c:pt idx="687">
                  <c:v>1</c:v>
                </c:pt>
                <c:pt idx="688">
                  <c:v>2</c:v>
                </c:pt>
                <c:pt idx="689">
                  <c:v>1</c:v>
                </c:pt>
                <c:pt idx="690">
                  <c:v>1</c:v>
                </c:pt>
                <c:pt idx="691">
                  <c:v>73</c:v>
                </c:pt>
                <c:pt idx="692">
                  <c:v>1</c:v>
                </c:pt>
                <c:pt idx="693">
                  <c:v>2</c:v>
                </c:pt>
                <c:pt idx="694">
                  <c:v>1</c:v>
                </c:pt>
                <c:pt idx="695">
                  <c:v>1</c:v>
                </c:pt>
                <c:pt idx="696">
                  <c:v>1</c:v>
                </c:pt>
                <c:pt idx="697">
                  <c:v>1</c:v>
                </c:pt>
                <c:pt idx="698">
                  <c:v>1</c:v>
                </c:pt>
                <c:pt idx="699">
                  <c:v>1</c:v>
                </c:pt>
                <c:pt idx="700">
                  <c:v>1</c:v>
                </c:pt>
                <c:pt idx="701">
                  <c:v>2</c:v>
                </c:pt>
                <c:pt idx="702">
                  <c:v>1</c:v>
                </c:pt>
                <c:pt idx="703">
                  <c:v>2</c:v>
                </c:pt>
                <c:pt idx="704">
                  <c:v>1</c:v>
                </c:pt>
                <c:pt idx="705">
                  <c:v>1</c:v>
                </c:pt>
                <c:pt idx="706">
                  <c:v>1</c:v>
                </c:pt>
                <c:pt idx="707">
                  <c:v>3</c:v>
                </c:pt>
                <c:pt idx="708">
                  <c:v>1</c:v>
                </c:pt>
                <c:pt idx="709">
                  <c:v>4</c:v>
                </c:pt>
                <c:pt idx="710">
                  <c:v>1</c:v>
                </c:pt>
                <c:pt idx="711">
                  <c:v>4</c:v>
                </c:pt>
                <c:pt idx="712">
                  <c:v>1</c:v>
                </c:pt>
                <c:pt idx="713">
                  <c:v>8</c:v>
                </c:pt>
                <c:pt idx="714">
                  <c:v>1</c:v>
                </c:pt>
                <c:pt idx="715">
                  <c:v>1</c:v>
                </c:pt>
                <c:pt idx="716">
                  <c:v>1</c:v>
                </c:pt>
                <c:pt idx="717">
                  <c:v>1</c:v>
                </c:pt>
                <c:pt idx="718">
                  <c:v>1</c:v>
                </c:pt>
                <c:pt idx="719">
                  <c:v>1</c:v>
                </c:pt>
                <c:pt idx="720">
                  <c:v>1</c:v>
                </c:pt>
                <c:pt idx="721">
                  <c:v>2</c:v>
                </c:pt>
                <c:pt idx="722">
                  <c:v>1</c:v>
                </c:pt>
                <c:pt idx="723">
                  <c:v>1</c:v>
                </c:pt>
                <c:pt idx="724">
                  <c:v>1</c:v>
                </c:pt>
                <c:pt idx="725">
                  <c:v>1</c:v>
                </c:pt>
                <c:pt idx="726">
                  <c:v>1</c:v>
                </c:pt>
                <c:pt idx="727">
                  <c:v>1</c:v>
                </c:pt>
                <c:pt idx="728">
                  <c:v>7</c:v>
                </c:pt>
                <c:pt idx="729">
                  <c:v>1</c:v>
                </c:pt>
                <c:pt idx="730">
                  <c:v>1</c:v>
                </c:pt>
                <c:pt idx="731">
                  <c:v>1</c:v>
                </c:pt>
                <c:pt idx="732">
                  <c:v>1</c:v>
                </c:pt>
                <c:pt idx="733">
                  <c:v>1</c:v>
                </c:pt>
                <c:pt idx="734">
                  <c:v>1</c:v>
                </c:pt>
                <c:pt idx="735">
                  <c:v>1</c:v>
                </c:pt>
                <c:pt idx="736">
                  <c:v>2</c:v>
                </c:pt>
                <c:pt idx="737">
                  <c:v>2</c:v>
                </c:pt>
                <c:pt idx="738">
                  <c:v>1</c:v>
                </c:pt>
                <c:pt idx="739">
                  <c:v>1</c:v>
                </c:pt>
                <c:pt idx="740">
                  <c:v>1</c:v>
                </c:pt>
                <c:pt idx="741">
                  <c:v>2</c:v>
                </c:pt>
                <c:pt idx="742">
                  <c:v>1</c:v>
                </c:pt>
                <c:pt idx="743">
                  <c:v>1</c:v>
                </c:pt>
                <c:pt idx="744">
                  <c:v>1</c:v>
                </c:pt>
                <c:pt idx="745">
                  <c:v>1</c:v>
                </c:pt>
                <c:pt idx="746">
                  <c:v>1</c:v>
                </c:pt>
                <c:pt idx="747">
                  <c:v>3</c:v>
                </c:pt>
                <c:pt idx="748">
                  <c:v>8</c:v>
                </c:pt>
                <c:pt idx="749">
                  <c:v>1</c:v>
                </c:pt>
                <c:pt idx="750">
                  <c:v>1</c:v>
                </c:pt>
                <c:pt idx="751">
                  <c:v>1</c:v>
                </c:pt>
                <c:pt idx="752">
                  <c:v>1</c:v>
                </c:pt>
                <c:pt idx="753">
                  <c:v>1</c:v>
                </c:pt>
                <c:pt idx="754">
                  <c:v>1</c:v>
                </c:pt>
                <c:pt idx="755">
                  <c:v>1</c:v>
                </c:pt>
                <c:pt idx="756">
                  <c:v>1</c:v>
                </c:pt>
                <c:pt idx="757">
                  <c:v>1</c:v>
                </c:pt>
                <c:pt idx="758">
                  <c:v>1</c:v>
                </c:pt>
                <c:pt idx="759">
                  <c:v>1</c:v>
                </c:pt>
                <c:pt idx="760">
                  <c:v>1</c:v>
                </c:pt>
                <c:pt idx="761">
                  <c:v>3</c:v>
                </c:pt>
                <c:pt idx="762">
                  <c:v>1</c:v>
                </c:pt>
                <c:pt idx="763">
                  <c:v>1</c:v>
                </c:pt>
                <c:pt idx="764">
                  <c:v>1</c:v>
                </c:pt>
                <c:pt idx="765">
                  <c:v>1</c:v>
                </c:pt>
                <c:pt idx="766">
                  <c:v>1</c:v>
                </c:pt>
                <c:pt idx="767">
                  <c:v>1</c:v>
                </c:pt>
                <c:pt idx="768">
                  <c:v>1</c:v>
                </c:pt>
                <c:pt idx="769">
                  <c:v>10</c:v>
                </c:pt>
                <c:pt idx="770">
                  <c:v>2</c:v>
                </c:pt>
                <c:pt idx="771">
                  <c:v>1</c:v>
                </c:pt>
                <c:pt idx="772">
                  <c:v>1</c:v>
                </c:pt>
                <c:pt idx="773">
                  <c:v>1</c:v>
                </c:pt>
                <c:pt idx="774">
                  <c:v>6</c:v>
                </c:pt>
                <c:pt idx="775">
                  <c:v>1</c:v>
                </c:pt>
                <c:pt idx="776">
                  <c:v>3</c:v>
                </c:pt>
                <c:pt idx="777">
                  <c:v>1</c:v>
                </c:pt>
                <c:pt idx="778">
                  <c:v>1</c:v>
                </c:pt>
                <c:pt idx="779">
                  <c:v>1</c:v>
                </c:pt>
                <c:pt idx="780">
                  <c:v>1</c:v>
                </c:pt>
                <c:pt idx="781">
                  <c:v>1</c:v>
                </c:pt>
                <c:pt idx="782">
                  <c:v>1</c:v>
                </c:pt>
                <c:pt idx="783">
                  <c:v>1</c:v>
                </c:pt>
                <c:pt idx="784">
                  <c:v>1</c:v>
                </c:pt>
                <c:pt idx="785">
                  <c:v>1</c:v>
                </c:pt>
                <c:pt idx="786">
                  <c:v>1</c:v>
                </c:pt>
                <c:pt idx="787">
                  <c:v>1</c:v>
                </c:pt>
                <c:pt idx="788">
                  <c:v>7</c:v>
                </c:pt>
                <c:pt idx="789">
                  <c:v>1</c:v>
                </c:pt>
                <c:pt idx="790">
                  <c:v>1</c:v>
                </c:pt>
                <c:pt idx="791">
                  <c:v>1</c:v>
                </c:pt>
                <c:pt idx="792">
                  <c:v>1</c:v>
                </c:pt>
                <c:pt idx="793">
                  <c:v>1</c:v>
                </c:pt>
                <c:pt idx="794">
                  <c:v>1</c:v>
                </c:pt>
                <c:pt idx="795">
                  <c:v>1</c:v>
                </c:pt>
                <c:pt idx="796">
                  <c:v>1</c:v>
                </c:pt>
                <c:pt idx="797">
                  <c:v>1</c:v>
                </c:pt>
                <c:pt idx="798">
                  <c:v>1</c:v>
                </c:pt>
                <c:pt idx="799">
                  <c:v>1</c:v>
                </c:pt>
                <c:pt idx="800">
                  <c:v>13</c:v>
                </c:pt>
                <c:pt idx="801">
                  <c:v>1</c:v>
                </c:pt>
                <c:pt idx="802">
                  <c:v>1</c:v>
                </c:pt>
                <c:pt idx="803">
                  <c:v>6</c:v>
                </c:pt>
                <c:pt idx="804">
                  <c:v>1</c:v>
                </c:pt>
                <c:pt idx="805">
                  <c:v>1</c:v>
                </c:pt>
                <c:pt idx="806">
                  <c:v>1</c:v>
                </c:pt>
                <c:pt idx="807">
                  <c:v>1</c:v>
                </c:pt>
                <c:pt idx="808">
                  <c:v>1</c:v>
                </c:pt>
                <c:pt idx="809">
                  <c:v>2</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4</c:v>
                </c:pt>
                <c:pt idx="824">
                  <c:v>1</c:v>
                </c:pt>
                <c:pt idx="825">
                  <c:v>3</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15</c:v>
                </c:pt>
                <c:pt idx="840">
                  <c:v>1</c:v>
                </c:pt>
                <c:pt idx="841">
                  <c:v>10</c:v>
                </c:pt>
                <c:pt idx="842">
                  <c:v>1</c:v>
                </c:pt>
                <c:pt idx="843">
                  <c:v>1</c:v>
                </c:pt>
                <c:pt idx="844">
                  <c:v>1</c:v>
                </c:pt>
                <c:pt idx="845">
                  <c:v>1</c:v>
                </c:pt>
                <c:pt idx="846">
                  <c:v>1</c:v>
                </c:pt>
                <c:pt idx="847">
                  <c:v>13</c:v>
                </c:pt>
                <c:pt idx="848">
                  <c:v>4</c:v>
                </c:pt>
                <c:pt idx="849">
                  <c:v>1</c:v>
                </c:pt>
                <c:pt idx="850">
                  <c:v>3</c:v>
                </c:pt>
                <c:pt idx="851">
                  <c:v>1</c:v>
                </c:pt>
                <c:pt idx="852">
                  <c:v>1</c:v>
                </c:pt>
                <c:pt idx="853">
                  <c:v>1</c:v>
                </c:pt>
                <c:pt idx="854">
                  <c:v>1</c:v>
                </c:pt>
                <c:pt idx="855">
                  <c:v>1</c:v>
                </c:pt>
                <c:pt idx="856">
                  <c:v>1</c:v>
                </c:pt>
                <c:pt idx="857">
                  <c:v>1</c:v>
                </c:pt>
                <c:pt idx="858">
                  <c:v>1</c:v>
                </c:pt>
                <c:pt idx="859">
                  <c:v>1</c:v>
                </c:pt>
                <c:pt idx="860">
                  <c:v>1</c:v>
                </c:pt>
                <c:pt idx="861">
                  <c:v>85</c:v>
                </c:pt>
                <c:pt idx="862">
                  <c:v>1</c:v>
                </c:pt>
                <c:pt idx="863">
                  <c:v>1</c:v>
                </c:pt>
                <c:pt idx="864">
                  <c:v>1</c:v>
                </c:pt>
                <c:pt idx="865">
                  <c:v>1</c:v>
                </c:pt>
                <c:pt idx="866">
                  <c:v>1</c:v>
                </c:pt>
                <c:pt idx="867">
                  <c:v>1</c:v>
                </c:pt>
                <c:pt idx="868">
                  <c:v>1</c:v>
                </c:pt>
                <c:pt idx="869">
                  <c:v>1</c:v>
                </c:pt>
                <c:pt idx="870">
                  <c:v>2</c:v>
                </c:pt>
                <c:pt idx="871">
                  <c:v>3</c:v>
                </c:pt>
                <c:pt idx="872">
                  <c:v>1</c:v>
                </c:pt>
                <c:pt idx="873">
                  <c:v>1</c:v>
                </c:pt>
                <c:pt idx="874">
                  <c:v>5</c:v>
                </c:pt>
                <c:pt idx="875">
                  <c:v>1</c:v>
                </c:pt>
                <c:pt idx="876">
                  <c:v>1</c:v>
                </c:pt>
                <c:pt idx="877">
                  <c:v>1</c:v>
                </c:pt>
                <c:pt idx="878">
                  <c:v>2</c:v>
                </c:pt>
                <c:pt idx="879">
                  <c:v>1</c:v>
                </c:pt>
                <c:pt idx="880">
                  <c:v>1</c:v>
                </c:pt>
                <c:pt idx="881">
                  <c:v>1</c:v>
                </c:pt>
                <c:pt idx="882">
                  <c:v>1</c:v>
                </c:pt>
                <c:pt idx="883">
                  <c:v>2</c:v>
                </c:pt>
                <c:pt idx="884">
                  <c:v>2</c:v>
                </c:pt>
                <c:pt idx="885">
                  <c:v>1</c:v>
                </c:pt>
                <c:pt idx="886">
                  <c:v>2</c:v>
                </c:pt>
                <c:pt idx="887">
                  <c:v>2</c:v>
                </c:pt>
                <c:pt idx="888">
                  <c:v>1</c:v>
                </c:pt>
                <c:pt idx="889">
                  <c:v>1</c:v>
                </c:pt>
                <c:pt idx="890">
                  <c:v>1</c:v>
                </c:pt>
                <c:pt idx="891">
                  <c:v>1</c:v>
                </c:pt>
                <c:pt idx="892">
                  <c:v>1</c:v>
                </c:pt>
                <c:pt idx="893">
                  <c:v>1</c:v>
                </c:pt>
                <c:pt idx="894">
                  <c:v>6</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2</c:v>
                </c:pt>
                <c:pt idx="910">
                  <c:v>1</c:v>
                </c:pt>
                <c:pt idx="911">
                  <c:v>1</c:v>
                </c:pt>
                <c:pt idx="912">
                  <c:v>1</c:v>
                </c:pt>
                <c:pt idx="913">
                  <c:v>1</c:v>
                </c:pt>
                <c:pt idx="914">
                  <c:v>1</c:v>
                </c:pt>
                <c:pt idx="915">
                  <c:v>1</c:v>
                </c:pt>
                <c:pt idx="916">
                  <c:v>1</c:v>
                </c:pt>
                <c:pt idx="917">
                  <c:v>2</c:v>
                </c:pt>
                <c:pt idx="918">
                  <c:v>1</c:v>
                </c:pt>
                <c:pt idx="919">
                  <c:v>1</c:v>
                </c:pt>
                <c:pt idx="920">
                  <c:v>1</c:v>
                </c:pt>
                <c:pt idx="921">
                  <c:v>1</c:v>
                </c:pt>
                <c:pt idx="922">
                  <c:v>1</c:v>
                </c:pt>
                <c:pt idx="923">
                  <c:v>2</c:v>
                </c:pt>
                <c:pt idx="924">
                  <c:v>1</c:v>
                </c:pt>
                <c:pt idx="925">
                  <c:v>1</c:v>
                </c:pt>
                <c:pt idx="926">
                  <c:v>1</c:v>
                </c:pt>
                <c:pt idx="927">
                  <c:v>1</c:v>
                </c:pt>
                <c:pt idx="928">
                  <c:v>2</c:v>
                </c:pt>
                <c:pt idx="929">
                  <c:v>2</c:v>
                </c:pt>
                <c:pt idx="930">
                  <c:v>2</c:v>
                </c:pt>
                <c:pt idx="931">
                  <c:v>1</c:v>
                </c:pt>
                <c:pt idx="932">
                  <c:v>1</c:v>
                </c:pt>
                <c:pt idx="933">
                  <c:v>1</c:v>
                </c:pt>
                <c:pt idx="934">
                  <c:v>1</c:v>
                </c:pt>
                <c:pt idx="935">
                  <c:v>1</c:v>
                </c:pt>
                <c:pt idx="936">
                  <c:v>1</c:v>
                </c:pt>
                <c:pt idx="937">
                  <c:v>1</c:v>
                </c:pt>
                <c:pt idx="938">
                  <c:v>8</c:v>
                </c:pt>
                <c:pt idx="939">
                  <c:v>1</c:v>
                </c:pt>
                <c:pt idx="940">
                  <c:v>2</c:v>
                </c:pt>
                <c:pt idx="941">
                  <c:v>1</c:v>
                </c:pt>
                <c:pt idx="942">
                  <c:v>1</c:v>
                </c:pt>
                <c:pt idx="943">
                  <c:v>1</c:v>
                </c:pt>
                <c:pt idx="944">
                  <c:v>1</c:v>
                </c:pt>
                <c:pt idx="945">
                  <c:v>3</c:v>
                </c:pt>
                <c:pt idx="946">
                  <c:v>15</c:v>
                </c:pt>
                <c:pt idx="947">
                  <c:v>6</c:v>
                </c:pt>
                <c:pt idx="948">
                  <c:v>1</c:v>
                </c:pt>
                <c:pt idx="949">
                  <c:v>2</c:v>
                </c:pt>
                <c:pt idx="950">
                  <c:v>3</c:v>
                </c:pt>
                <c:pt idx="951">
                  <c:v>2</c:v>
                </c:pt>
                <c:pt idx="952">
                  <c:v>1</c:v>
                </c:pt>
                <c:pt idx="953">
                  <c:v>1</c:v>
                </c:pt>
                <c:pt idx="954">
                  <c:v>1</c:v>
                </c:pt>
                <c:pt idx="955">
                  <c:v>13</c:v>
                </c:pt>
                <c:pt idx="956">
                  <c:v>1</c:v>
                </c:pt>
                <c:pt idx="957">
                  <c:v>2</c:v>
                </c:pt>
                <c:pt idx="958">
                  <c:v>1</c:v>
                </c:pt>
                <c:pt idx="959">
                  <c:v>1</c:v>
                </c:pt>
                <c:pt idx="960">
                  <c:v>1</c:v>
                </c:pt>
                <c:pt idx="961">
                  <c:v>1</c:v>
                </c:pt>
                <c:pt idx="962">
                  <c:v>1</c:v>
                </c:pt>
                <c:pt idx="963">
                  <c:v>1</c:v>
                </c:pt>
                <c:pt idx="964">
                  <c:v>1</c:v>
                </c:pt>
                <c:pt idx="965">
                  <c:v>1</c:v>
                </c:pt>
                <c:pt idx="966">
                  <c:v>3</c:v>
                </c:pt>
                <c:pt idx="967">
                  <c:v>2</c:v>
                </c:pt>
                <c:pt idx="968">
                  <c:v>1</c:v>
                </c:pt>
                <c:pt idx="969">
                  <c:v>1</c:v>
                </c:pt>
                <c:pt idx="970">
                  <c:v>2</c:v>
                </c:pt>
                <c:pt idx="971">
                  <c:v>1</c:v>
                </c:pt>
                <c:pt idx="972">
                  <c:v>1</c:v>
                </c:pt>
                <c:pt idx="973">
                  <c:v>1</c:v>
                </c:pt>
                <c:pt idx="974">
                  <c:v>1</c:v>
                </c:pt>
                <c:pt idx="975">
                  <c:v>1</c:v>
                </c:pt>
                <c:pt idx="976">
                  <c:v>11</c:v>
                </c:pt>
                <c:pt idx="977">
                  <c:v>1</c:v>
                </c:pt>
                <c:pt idx="978">
                  <c:v>1</c:v>
                </c:pt>
                <c:pt idx="979">
                  <c:v>1</c:v>
                </c:pt>
                <c:pt idx="980">
                  <c:v>1</c:v>
                </c:pt>
                <c:pt idx="981">
                  <c:v>1</c:v>
                </c:pt>
                <c:pt idx="982">
                  <c:v>1</c:v>
                </c:pt>
                <c:pt idx="983">
                  <c:v>1</c:v>
                </c:pt>
                <c:pt idx="984">
                  <c:v>1</c:v>
                </c:pt>
                <c:pt idx="985">
                  <c:v>1</c:v>
                </c:pt>
                <c:pt idx="986">
                  <c:v>1</c:v>
                </c:pt>
                <c:pt idx="987">
                  <c:v>7</c:v>
                </c:pt>
                <c:pt idx="988">
                  <c:v>1</c:v>
                </c:pt>
                <c:pt idx="989">
                  <c:v>1</c:v>
                </c:pt>
                <c:pt idx="990">
                  <c:v>1</c:v>
                </c:pt>
                <c:pt idx="991">
                  <c:v>1</c:v>
                </c:pt>
                <c:pt idx="992">
                  <c:v>2</c:v>
                </c:pt>
                <c:pt idx="993">
                  <c:v>1</c:v>
                </c:pt>
                <c:pt idx="994">
                  <c:v>1</c:v>
                </c:pt>
                <c:pt idx="995">
                  <c:v>1</c:v>
                </c:pt>
                <c:pt idx="996">
                  <c:v>1</c:v>
                </c:pt>
                <c:pt idx="997">
                  <c:v>1</c:v>
                </c:pt>
                <c:pt idx="998">
                  <c:v>1</c:v>
                </c:pt>
                <c:pt idx="999">
                  <c:v>1</c:v>
                </c:pt>
                <c:pt idx="1000">
                  <c:v>1</c:v>
                </c:pt>
                <c:pt idx="1001">
                  <c:v>4</c:v>
                </c:pt>
                <c:pt idx="1002">
                  <c:v>1</c:v>
                </c:pt>
                <c:pt idx="1003">
                  <c:v>1</c:v>
                </c:pt>
                <c:pt idx="1004">
                  <c:v>1</c:v>
                </c:pt>
                <c:pt idx="1005">
                  <c:v>1</c:v>
                </c:pt>
                <c:pt idx="1006">
                  <c:v>1</c:v>
                </c:pt>
                <c:pt idx="1007">
                  <c:v>1</c:v>
                </c:pt>
                <c:pt idx="1008">
                  <c:v>3</c:v>
                </c:pt>
                <c:pt idx="1009">
                  <c:v>1</c:v>
                </c:pt>
                <c:pt idx="1010">
                  <c:v>1</c:v>
                </c:pt>
                <c:pt idx="1011">
                  <c:v>1</c:v>
                </c:pt>
                <c:pt idx="1012">
                  <c:v>1</c:v>
                </c:pt>
                <c:pt idx="1013">
                  <c:v>1</c:v>
                </c:pt>
                <c:pt idx="1014">
                  <c:v>1</c:v>
                </c:pt>
                <c:pt idx="1015">
                  <c:v>1</c:v>
                </c:pt>
                <c:pt idx="1016">
                  <c:v>1</c:v>
                </c:pt>
                <c:pt idx="1017">
                  <c:v>8</c:v>
                </c:pt>
                <c:pt idx="1018">
                  <c:v>1</c:v>
                </c:pt>
                <c:pt idx="1019">
                  <c:v>2</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4</c:v>
                </c:pt>
                <c:pt idx="1036">
                  <c:v>1</c:v>
                </c:pt>
                <c:pt idx="1037">
                  <c:v>1</c:v>
                </c:pt>
                <c:pt idx="1038">
                  <c:v>1</c:v>
                </c:pt>
                <c:pt idx="1039">
                  <c:v>1</c:v>
                </c:pt>
                <c:pt idx="1040">
                  <c:v>1</c:v>
                </c:pt>
                <c:pt idx="1041">
                  <c:v>1</c:v>
                </c:pt>
                <c:pt idx="1042">
                  <c:v>2</c:v>
                </c:pt>
                <c:pt idx="1043">
                  <c:v>1</c:v>
                </c:pt>
                <c:pt idx="1044">
                  <c:v>1</c:v>
                </c:pt>
                <c:pt idx="1045">
                  <c:v>1</c:v>
                </c:pt>
                <c:pt idx="1046">
                  <c:v>1</c:v>
                </c:pt>
                <c:pt idx="1047">
                  <c:v>1</c:v>
                </c:pt>
                <c:pt idx="1048">
                  <c:v>1</c:v>
                </c:pt>
                <c:pt idx="1049">
                  <c:v>1</c:v>
                </c:pt>
                <c:pt idx="1050">
                  <c:v>1</c:v>
                </c:pt>
                <c:pt idx="1051">
                  <c:v>10</c:v>
                </c:pt>
                <c:pt idx="1052">
                  <c:v>1</c:v>
                </c:pt>
                <c:pt idx="1053">
                  <c:v>1</c:v>
                </c:pt>
                <c:pt idx="1054">
                  <c:v>1</c:v>
                </c:pt>
                <c:pt idx="1055">
                  <c:v>1</c:v>
                </c:pt>
                <c:pt idx="1056">
                  <c:v>2</c:v>
                </c:pt>
                <c:pt idx="1057">
                  <c:v>1</c:v>
                </c:pt>
                <c:pt idx="1058">
                  <c:v>1</c:v>
                </c:pt>
                <c:pt idx="1059">
                  <c:v>34</c:v>
                </c:pt>
                <c:pt idx="1060">
                  <c:v>1</c:v>
                </c:pt>
                <c:pt idx="1061">
                  <c:v>1</c:v>
                </c:pt>
                <c:pt idx="1062">
                  <c:v>1</c:v>
                </c:pt>
                <c:pt idx="1063">
                  <c:v>1</c:v>
                </c:pt>
                <c:pt idx="1064">
                  <c:v>1</c:v>
                </c:pt>
                <c:pt idx="1065">
                  <c:v>3</c:v>
                </c:pt>
                <c:pt idx="1066">
                  <c:v>1</c:v>
                </c:pt>
                <c:pt idx="1067">
                  <c:v>1</c:v>
                </c:pt>
                <c:pt idx="1068">
                  <c:v>1</c:v>
                </c:pt>
                <c:pt idx="1069">
                  <c:v>1</c:v>
                </c:pt>
                <c:pt idx="1070">
                  <c:v>1</c:v>
                </c:pt>
                <c:pt idx="1071">
                  <c:v>1</c:v>
                </c:pt>
                <c:pt idx="1072">
                  <c:v>1</c:v>
                </c:pt>
                <c:pt idx="1073">
                  <c:v>1</c:v>
                </c:pt>
                <c:pt idx="1074">
                  <c:v>1</c:v>
                </c:pt>
                <c:pt idx="1075">
                  <c:v>5</c:v>
                </c:pt>
                <c:pt idx="1076">
                  <c:v>2</c:v>
                </c:pt>
                <c:pt idx="1077">
                  <c:v>2</c:v>
                </c:pt>
                <c:pt idx="1078">
                  <c:v>1</c:v>
                </c:pt>
                <c:pt idx="1079">
                  <c:v>1</c:v>
                </c:pt>
                <c:pt idx="1080">
                  <c:v>1</c:v>
                </c:pt>
                <c:pt idx="1081">
                  <c:v>1</c:v>
                </c:pt>
                <c:pt idx="1082">
                  <c:v>20</c:v>
                </c:pt>
                <c:pt idx="1083">
                  <c:v>1</c:v>
                </c:pt>
                <c:pt idx="1084">
                  <c:v>1</c:v>
                </c:pt>
                <c:pt idx="1085">
                  <c:v>1</c:v>
                </c:pt>
                <c:pt idx="1086">
                  <c:v>1</c:v>
                </c:pt>
                <c:pt idx="1087">
                  <c:v>2</c:v>
                </c:pt>
                <c:pt idx="1088">
                  <c:v>1</c:v>
                </c:pt>
                <c:pt idx="1089">
                  <c:v>1</c:v>
                </c:pt>
                <c:pt idx="1090">
                  <c:v>1</c:v>
                </c:pt>
                <c:pt idx="1091">
                  <c:v>1</c:v>
                </c:pt>
                <c:pt idx="1092">
                  <c:v>3</c:v>
                </c:pt>
                <c:pt idx="1093">
                  <c:v>1</c:v>
                </c:pt>
                <c:pt idx="1094">
                  <c:v>4</c:v>
                </c:pt>
                <c:pt idx="1095">
                  <c:v>1</c:v>
                </c:pt>
                <c:pt idx="1096">
                  <c:v>1</c:v>
                </c:pt>
                <c:pt idx="1097">
                  <c:v>1</c:v>
                </c:pt>
                <c:pt idx="1098">
                  <c:v>1</c:v>
                </c:pt>
                <c:pt idx="1099">
                  <c:v>2</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2</c:v>
                </c:pt>
                <c:pt idx="1116">
                  <c:v>2</c:v>
                </c:pt>
                <c:pt idx="1117">
                  <c:v>1</c:v>
                </c:pt>
                <c:pt idx="1118">
                  <c:v>1</c:v>
                </c:pt>
                <c:pt idx="1119">
                  <c:v>1</c:v>
                </c:pt>
                <c:pt idx="1120">
                  <c:v>1</c:v>
                </c:pt>
                <c:pt idx="1121">
                  <c:v>1</c:v>
                </c:pt>
                <c:pt idx="1122">
                  <c:v>6</c:v>
                </c:pt>
                <c:pt idx="1123">
                  <c:v>1</c:v>
                </c:pt>
                <c:pt idx="1124">
                  <c:v>1</c:v>
                </c:pt>
                <c:pt idx="1125">
                  <c:v>7</c:v>
                </c:pt>
                <c:pt idx="1126">
                  <c:v>1</c:v>
                </c:pt>
                <c:pt idx="1127">
                  <c:v>1</c:v>
                </c:pt>
                <c:pt idx="1128">
                  <c:v>1</c:v>
                </c:pt>
                <c:pt idx="1129">
                  <c:v>1</c:v>
                </c:pt>
                <c:pt idx="1130">
                  <c:v>1</c:v>
                </c:pt>
                <c:pt idx="1131">
                  <c:v>1</c:v>
                </c:pt>
                <c:pt idx="1132">
                  <c:v>1</c:v>
                </c:pt>
                <c:pt idx="1133">
                  <c:v>4</c:v>
                </c:pt>
                <c:pt idx="1134">
                  <c:v>1</c:v>
                </c:pt>
                <c:pt idx="1135">
                  <c:v>7</c:v>
                </c:pt>
                <c:pt idx="1136">
                  <c:v>1</c:v>
                </c:pt>
                <c:pt idx="1137">
                  <c:v>23</c:v>
                </c:pt>
                <c:pt idx="1138">
                  <c:v>1</c:v>
                </c:pt>
                <c:pt idx="1139">
                  <c:v>4</c:v>
                </c:pt>
                <c:pt idx="1140">
                  <c:v>1</c:v>
                </c:pt>
                <c:pt idx="1141">
                  <c:v>1</c:v>
                </c:pt>
                <c:pt idx="1142">
                  <c:v>1</c:v>
                </c:pt>
                <c:pt idx="1143">
                  <c:v>1</c:v>
                </c:pt>
                <c:pt idx="1144">
                  <c:v>1</c:v>
                </c:pt>
                <c:pt idx="1145">
                  <c:v>1</c:v>
                </c:pt>
                <c:pt idx="1146">
                  <c:v>9</c:v>
                </c:pt>
                <c:pt idx="1147">
                  <c:v>1</c:v>
                </c:pt>
                <c:pt idx="1148">
                  <c:v>1</c:v>
                </c:pt>
                <c:pt idx="1149">
                  <c:v>2</c:v>
                </c:pt>
                <c:pt idx="1150">
                  <c:v>1</c:v>
                </c:pt>
                <c:pt idx="1151">
                  <c:v>1</c:v>
                </c:pt>
                <c:pt idx="1152">
                  <c:v>1</c:v>
                </c:pt>
                <c:pt idx="1153">
                  <c:v>1</c:v>
                </c:pt>
                <c:pt idx="1154">
                  <c:v>1</c:v>
                </c:pt>
                <c:pt idx="1155">
                  <c:v>1</c:v>
                </c:pt>
                <c:pt idx="1156">
                  <c:v>2</c:v>
                </c:pt>
                <c:pt idx="1157">
                  <c:v>1</c:v>
                </c:pt>
                <c:pt idx="1158">
                  <c:v>1</c:v>
                </c:pt>
                <c:pt idx="1159">
                  <c:v>1</c:v>
                </c:pt>
                <c:pt idx="1160">
                  <c:v>1</c:v>
                </c:pt>
                <c:pt idx="1161">
                  <c:v>1</c:v>
                </c:pt>
                <c:pt idx="1162">
                  <c:v>1</c:v>
                </c:pt>
                <c:pt idx="1163">
                  <c:v>3</c:v>
                </c:pt>
                <c:pt idx="1164">
                  <c:v>2</c:v>
                </c:pt>
                <c:pt idx="1165">
                  <c:v>1</c:v>
                </c:pt>
                <c:pt idx="1166">
                  <c:v>1</c:v>
                </c:pt>
                <c:pt idx="1167">
                  <c:v>1</c:v>
                </c:pt>
                <c:pt idx="1168">
                  <c:v>1</c:v>
                </c:pt>
                <c:pt idx="1169">
                  <c:v>1</c:v>
                </c:pt>
                <c:pt idx="1170">
                  <c:v>1</c:v>
                </c:pt>
                <c:pt idx="1171">
                  <c:v>1</c:v>
                </c:pt>
                <c:pt idx="1172">
                  <c:v>1</c:v>
                </c:pt>
                <c:pt idx="1173">
                  <c:v>3</c:v>
                </c:pt>
              </c:numCache>
            </c:numRef>
          </c:xVal>
          <c:yVal>
            <c:numRef>
              <c:f>'Charts-uses-full-dataset'!$C$4:$C$1177</c:f>
              <c:numCache>
                <c:formatCode>General</c:formatCode>
                <c:ptCount val="1174"/>
                <c:pt idx="0">
                  <c:v>16</c:v>
                </c:pt>
                <c:pt idx="1">
                  <c:v>1251</c:v>
                </c:pt>
                <c:pt idx="2">
                  <c:v>1</c:v>
                </c:pt>
                <c:pt idx="3">
                  <c:v>2156</c:v>
                </c:pt>
                <c:pt idx="4">
                  <c:v>68</c:v>
                </c:pt>
                <c:pt idx="5">
                  <c:v>35</c:v>
                </c:pt>
                <c:pt idx="6">
                  <c:v>7</c:v>
                </c:pt>
                <c:pt idx="7">
                  <c:v>45</c:v>
                </c:pt>
                <c:pt idx="8">
                  <c:v>2</c:v>
                </c:pt>
                <c:pt idx="9">
                  <c:v>1927</c:v>
                </c:pt>
                <c:pt idx="10">
                  <c:v>886</c:v>
                </c:pt>
                <c:pt idx="11">
                  <c:v>1260</c:v>
                </c:pt>
                <c:pt idx="12">
                  <c:v>1880</c:v>
                </c:pt>
                <c:pt idx="13">
                  <c:v>801</c:v>
                </c:pt>
                <c:pt idx="14">
                  <c:v>102</c:v>
                </c:pt>
                <c:pt idx="15">
                  <c:v>7</c:v>
                </c:pt>
                <c:pt idx="16">
                  <c:v>89</c:v>
                </c:pt>
                <c:pt idx="17">
                  <c:v>36</c:v>
                </c:pt>
                <c:pt idx="18">
                  <c:v>3</c:v>
                </c:pt>
                <c:pt idx="19">
                  <c:v>37</c:v>
                </c:pt>
                <c:pt idx="20">
                  <c:v>50</c:v>
                </c:pt>
                <c:pt idx="21">
                  <c:v>14</c:v>
                </c:pt>
                <c:pt idx="22">
                  <c:v>71</c:v>
                </c:pt>
                <c:pt idx="23">
                  <c:v>853</c:v>
                </c:pt>
                <c:pt idx="24">
                  <c:v>46</c:v>
                </c:pt>
                <c:pt idx="25">
                  <c:v>564</c:v>
                </c:pt>
                <c:pt idx="26">
                  <c:v>42</c:v>
                </c:pt>
                <c:pt idx="27">
                  <c:v>42</c:v>
                </c:pt>
                <c:pt idx="28">
                  <c:v>32</c:v>
                </c:pt>
                <c:pt idx="29">
                  <c:v>0</c:v>
                </c:pt>
                <c:pt idx="30">
                  <c:v>561</c:v>
                </c:pt>
                <c:pt idx="31">
                  <c:v>36</c:v>
                </c:pt>
                <c:pt idx="32">
                  <c:v>23</c:v>
                </c:pt>
                <c:pt idx="33">
                  <c:v>332</c:v>
                </c:pt>
                <c:pt idx="34">
                  <c:v>55</c:v>
                </c:pt>
                <c:pt idx="35">
                  <c:v>44</c:v>
                </c:pt>
                <c:pt idx="36">
                  <c:v>539</c:v>
                </c:pt>
                <c:pt idx="37">
                  <c:v>348</c:v>
                </c:pt>
                <c:pt idx="38">
                  <c:v>1046</c:v>
                </c:pt>
                <c:pt idx="39">
                  <c:v>37</c:v>
                </c:pt>
                <c:pt idx="40">
                  <c:v>1762</c:v>
                </c:pt>
                <c:pt idx="41">
                  <c:v>139</c:v>
                </c:pt>
                <c:pt idx="42">
                  <c:v>15</c:v>
                </c:pt>
                <c:pt idx="43">
                  <c:v>26</c:v>
                </c:pt>
                <c:pt idx="44">
                  <c:v>82</c:v>
                </c:pt>
                <c:pt idx="45">
                  <c:v>30</c:v>
                </c:pt>
                <c:pt idx="46">
                  <c:v>9</c:v>
                </c:pt>
                <c:pt idx="47">
                  <c:v>201</c:v>
                </c:pt>
                <c:pt idx="48">
                  <c:v>1</c:v>
                </c:pt>
                <c:pt idx="49">
                  <c:v>1628</c:v>
                </c:pt>
                <c:pt idx="50">
                  <c:v>34</c:v>
                </c:pt>
                <c:pt idx="51">
                  <c:v>58</c:v>
                </c:pt>
                <c:pt idx="52">
                  <c:v>1324</c:v>
                </c:pt>
                <c:pt idx="53">
                  <c:v>742</c:v>
                </c:pt>
                <c:pt idx="54">
                  <c:v>12</c:v>
                </c:pt>
                <c:pt idx="55">
                  <c:v>1101</c:v>
                </c:pt>
                <c:pt idx="56">
                  <c:v>2133</c:v>
                </c:pt>
                <c:pt idx="57">
                  <c:v>826</c:v>
                </c:pt>
                <c:pt idx="58">
                  <c:v>51</c:v>
                </c:pt>
                <c:pt idx="59">
                  <c:v>910</c:v>
                </c:pt>
                <c:pt idx="60">
                  <c:v>605</c:v>
                </c:pt>
                <c:pt idx="61">
                  <c:v>19</c:v>
                </c:pt>
                <c:pt idx="62">
                  <c:v>438</c:v>
                </c:pt>
                <c:pt idx="63">
                  <c:v>0</c:v>
                </c:pt>
                <c:pt idx="64">
                  <c:v>3</c:v>
                </c:pt>
                <c:pt idx="65">
                  <c:v>1581</c:v>
                </c:pt>
                <c:pt idx="66">
                  <c:v>19</c:v>
                </c:pt>
                <c:pt idx="67">
                  <c:v>18</c:v>
                </c:pt>
                <c:pt idx="68">
                  <c:v>5</c:v>
                </c:pt>
                <c:pt idx="69">
                  <c:v>116</c:v>
                </c:pt>
                <c:pt idx="70">
                  <c:v>1469</c:v>
                </c:pt>
                <c:pt idx="71">
                  <c:v>17</c:v>
                </c:pt>
                <c:pt idx="72">
                  <c:v>5</c:v>
                </c:pt>
                <c:pt idx="73">
                  <c:v>533</c:v>
                </c:pt>
                <c:pt idx="74">
                  <c:v>926</c:v>
                </c:pt>
                <c:pt idx="75">
                  <c:v>37</c:v>
                </c:pt>
                <c:pt idx="76">
                  <c:v>68</c:v>
                </c:pt>
                <c:pt idx="77">
                  <c:v>1240</c:v>
                </c:pt>
                <c:pt idx="78">
                  <c:v>20</c:v>
                </c:pt>
                <c:pt idx="79">
                  <c:v>399</c:v>
                </c:pt>
                <c:pt idx="80">
                  <c:v>42</c:v>
                </c:pt>
                <c:pt idx="81">
                  <c:v>341</c:v>
                </c:pt>
                <c:pt idx="82">
                  <c:v>450</c:v>
                </c:pt>
                <c:pt idx="83">
                  <c:v>57</c:v>
                </c:pt>
                <c:pt idx="84">
                  <c:v>0</c:v>
                </c:pt>
                <c:pt idx="85">
                  <c:v>3080</c:v>
                </c:pt>
                <c:pt idx="86">
                  <c:v>50</c:v>
                </c:pt>
                <c:pt idx="87">
                  <c:v>8</c:v>
                </c:pt>
                <c:pt idx="88">
                  <c:v>42</c:v>
                </c:pt>
                <c:pt idx="89">
                  <c:v>7</c:v>
                </c:pt>
                <c:pt idx="90">
                  <c:v>66</c:v>
                </c:pt>
                <c:pt idx="91">
                  <c:v>729</c:v>
                </c:pt>
                <c:pt idx="92">
                  <c:v>62</c:v>
                </c:pt>
                <c:pt idx="93">
                  <c:v>193</c:v>
                </c:pt>
                <c:pt idx="94">
                  <c:v>867</c:v>
                </c:pt>
                <c:pt idx="95">
                  <c:v>9</c:v>
                </c:pt>
                <c:pt idx="96">
                  <c:v>0</c:v>
                </c:pt>
                <c:pt idx="97">
                  <c:v>286</c:v>
                </c:pt>
                <c:pt idx="98">
                  <c:v>4</c:v>
                </c:pt>
                <c:pt idx="99">
                  <c:v>951</c:v>
                </c:pt>
                <c:pt idx="100">
                  <c:v>0</c:v>
                </c:pt>
                <c:pt idx="101">
                  <c:v>17</c:v>
                </c:pt>
                <c:pt idx="102">
                  <c:v>14</c:v>
                </c:pt>
                <c:pt idx="103">
                  <c:v>23</c:v>
                </c:pt>
                <c:pt idx="104">
                  <c:v>838</c:v>
                </c:pt>
                <c:pt idx="105">
                  <c:v>7</c:v>
                </c:pt>
                <c:pt idx="106">
                  <c:v>1121</c:v>
                </c:pt>
                <c:pt idx="107">
                  <c:v>13</c:v>
                </c:pt>
                <c:pt idx="108">
                  <c:v>22</c:v>
                </c:pt>
                <c:pt idx="109">
                  <c:v>25</c:v>
                </c:pt>
                <c:pt idx="110">
                  <c:v>14</c:v>
                </c:pt>
                <c:pt idx="111">
                  <c:v>16</c:v>
                </c:pt>
                <c:pt idx="112">
                  <c:v>676</c:v>
                </c:pt>
                <c:pt idx="113">
                  <c:v>0</c:v>
                </c:pt>
                <c:pt idx="114">
                  <c:v>0</c:v>
                </c:pt>
                <c:pt idx="115">
                  <c:v>52</c:v>
                </c:pt>
                <c:pt idx="116">
                  <c:v>2083</c:v>
                </c:pt>
                <c:pt idx="117">
                  <c:v>17</c:v>
                </c:pt>
                <c:pt idx="118">
                  <c:v>498</c:v>
                </c:pt>
                <c:pt idx="119">
                  <c:v>18</c:v>
                </c:pt>
                <c:pt idx="120">
                  <c:v>486</c:v>
                </c:pt>
                <c:pt idx="121">
                  <c:v>1423</c:v>
                </c:pt>
                <c:pt idx="122">
                  <c:v>679</c:v>
                </c:pt>
                <c:pt idx="123">
                  <c:v>17</c:v>
                </c:pt>
                <c:pt idx="124">
                  <c:v>77</c:v>
                </c:pt>
                <c:pt idx="125">
                  <c:v>491</c:v>
                </c:pt>
                <c:pt idx="126">
                  <c:v>44</c:v>
                </c:pt>
                <c:pt idx="127">
                  <c:v>28</c:v>
                </c:pt>
                <c:pt idx="128">
                  <c:v>4</c:v>
                </c:pt>
                <c:pt idx="129">
                  <c:v>89</c:v>
                </c:pt>
                <c:pt idx="130">
                  <c:v>72</c:v>
                </c:pt>
                <c:pt idx="131">
                  <c:v>75</c:v>
                </c:pt>
                <c:pt idx="132">
                  <c:v>477</c:v>
                </c:pt>
                <c:pt idx="133">
                  <c:v>472</c:v>
                </c:pt>
                <c:pt idx="134">
                  <c:v>97</c:v>
                </c:pt>
                <c:pt idx="135">
                  <c:v>933</c:v>
                </c:pt>
                <c:pt idx="136">
                  <c:v>3490</c:v>
                </c:pt>
                <c:pt idx="137">
                  <c:v>53</c:v>
                </c:pt>
                <c:pt idx="138">
                  <c:v>581</c:v>
                </c:pt>
                <c:pt idx="139">
                  <c:v>21</c:v>
                </c:pt>
                <c:pt idx="140">
                  <c:v>1207</c:v>
                </c:pt>
                <c:pt idx="141">
                  <c:v>17</c:v>
                </c:pt>
                <c:pt idx="142">
                  <c:v>16</c:v>
                </c:pt>
                <c:pt idx="143">
                  <c:v>2310</c:v>
                </c:pt>
                <c:pt idx="144">
                  <c:v>49</c:v>
                </c:pt>
                <c:pt idx="145">
                  <c:v>19</c:v>
                </c:pt>
                <c:pt idx="146">
                  <c:v>66</c:v>
                </c:pt>
                <c:pt idx="147">
                  <c:v>36</c:v>
                </c:pt>
                <c:pt idx="148">
                  <c:v>0</c:v>
                </c:pt>
                <c:pt idx="149">
                  <c:v>1238</c:v>
                </c:pt>
                <c:pt idx="150">
                  <c:v>20</c:v>
                </c:pt>
                <c:pt idx="151">
                  <c:v>1086</c:v>
                </c:pt>
                <c:pt idx="152">
                  <c:v>15</c:v>
                </c:pt>
                <c:pt idx="153">
                  <c:v>8</c:v>
                </c:pt>
                <c:pt idx="154">
                  <c:v>127</c:v>
                </c:pt>
                <c:pt idx="155">
                  <c:v>344</c:v>
                </c:pt>
                <c:pt idx="156">
                  <c:v>2</c:v>
                </c:pt>
                <c:pt idx="157">
                  <c:v>5</c:v>
                </c:pt>
                <c:pt idx="158">
                  <c:v>647</c:v>
                </c:pt>
                <c:pt idx="159">
                  <c:v>12</c:v>
                </c:pt>
                <c:pt idx="160">
                  <c:v>1039</c:v>
                </c:pt>
                <c:pt idx="161">
                  <c:v>26</c:v>
                </c:pt>
                <c:pt idx="162">
                  <c:v>21</c:v>
                </c:pt>
                <c:pt idx="163">
                  <c:v>122</c:v>
                </c:pt>
                <c:pt idx="164">
                  <c:v>4</c:v>
                </c:pt>
                <c:pt idx="165">
                  <c:v>38</c:v>
                </c:pt>
                <c:pt idx="166">
                  <c:v>1075</c:v>
                </c:pt>
                <c:pt idx="167">
                  <c:v>495</c:v>
                </c:pt>
                <c:pt idx="168">
                  <c:v>434</c:v>
                </c:pt>
                <c:pt idx="169">
                  <c:v>51</c:v>
                </c:pt>
                <c:pt idx="170">
                  <c:v>1714</c:v>
                </c:pt>
                <c:pt idx="171">
                  <c:v>3</c:v>
                </c:pt>
                <c:pt idx="172">
                  <c:v>60</c:v>
                </c:pt>
                <c:pt idx="173">
                  <c:v>16</c:v>
                </c:pt>
                <c:pt idx="174">
                  <c:v>8</c:v>
                </c:pt>
                <c:pt idx="175">
                  <c:v>12</c:v>
                </c:pt>
                <c:pt idx="176">
                  <c:v>1011</c:v>
                </c:pt>
                <c:pt idx="177">
                  <c:v>18</c:v>
                </c:pt>
                <c:pt idx="178">
                  <c:v>97</c:v>
                </c:pt>
                <c:pt idx="179">
                  <c:v>16</c:v>
                </c:pt>
                <c:pt idx="180">
                  <c:v>715</c:v>
                </c:pt>
                <c:pt idx="181">
                  <c:v>1717</c:v>
                </c:pt>
                <c:pt idx="182">
                  <c:v>31</c:v>
                </c:pt>
                <c:pt idx="183">
                  <c:v>0</c:v>
                </c:pt>
                <c:pt idx="184">
                  <c:v>954</c:v>
                </c:pt>
                <c:pt idx="185">
                  <c:v>0</c:v>
                </c:pt>
                <c:pt idx="186">
                  <c:v>91</c:v>
                </c:pt>
                <c:pt idx="187">
                  <c:v>2</c:v>
                </c:pt>
                <c:pt idx="188">
                  <c:v>37</c:v>
                </c:pt>
                <c:pt idx="189">
                  <c:v>747</c:v>
                </c:pt>
                <c:pt idx="190">
                  <c:v>13</c:v>
                </c:pt>
                <c:pt idx="191">
                  <c:v>1046</c:v>
                </c:pt>
                <c:pt idx="192">
                  <c:v>0</c:v>
                </c:pt>
                <c:pt idx="193">
                  <c:v>6</c:v>
                </c:pt>
                <c:pt idx="194">
                  <c:v>37</c:v>
                </c:pt>
                <c:pt idx="195">
                  <c:v>900</c:v>
                </c:pt>
                <c:pt idx="196">
                  <c:v>65</c:v>
                </c:pt>
                <c:pt idx="197">
                  <c:v>802</c:v>
                </c:pt>
                <c:pt idx="198">
                  <c:v>24</c:v>
                </c:pt>
                <c:pt idx="199">
                  <c:v>12</c:v>
                </c:pt>
                <c:pt idx="200">
                  <c:v>22</c:v>
                </c:pt>
                <c:pt idx="201">
                  <c:v>31</c:v>
                </c:pt>
                <c:pt idx="202">
                  <c:v>1029</c:v>
                </c:pt>
                <c:pt idx="203">
                  <c:v>12</c:v>
                </c:pt>
                <c:pt idx="204">
                  <c:v>39</c:v>
                </c:pt>
                <c:pt idx="205">
                  <c:v>9</c:v>
                </c:pt>
                <c:pt idx="206">
                  <c:v>4</c:v>
                </c:pt>
                <c:pt idx="207">
                  <c:v>0</c:v>
                </c:pt>
                <c:pt idx="208">
                  <c:v>1636</c:v>
                </c:pt>
                <c:pt idx="209">
                  <c:v>0</c:v>
                </c:pt>
                <c:pt idx="210">
                  <c:v>0</c:v>
                </c:pt>
                <c:pt idx="211">
                  <c:v>1036</c:v>
                </c:pt>
                <c:pt idx="212">
                  <c:v>837</c:v>
                </c:pt>
                <c:pt idx="213">
                  <c:v>1144</c:v>
                </c:pt>
                <c:pt idx="214">
                  <c:v>48</c:v>
                </c:pt>
                <c:pt idx="215">
                  <c:v>1</c:v>
                </c:pt>
                <c:pt idx="216">
                  <c:v>3</c:v>
                </c:pt>
                <c:pt idx="217">
                  <c:v>11</c:v>
                </c:pt>
                <c:pt idx="218">
                  <c:v>61</c:v>
                </c:pt>
                <c:pt idx="219">
                  <c:v>48</c:v>
                </c:pt>
                <c:pt idx="220">
                  <c:v>29</c:v>
                </c:pt>
                <c:pt idx="221">
                  <c:v>33</c:v>
                </c:pt>
                <c:pt idx="222">
                  <c:v>23</c:v>
                </c:pt>
                <c:pt idx="223">
                  <c:v>25</c:v>
                </c:pt>
                <c:pt idx="224">
                  <c:v>126</c:v>
                </c:pt>
                <c:pt idx="225">
                  <c:v>3</c:v>
                </c:pt>
                <c:pt idx="226">
                  <c:v>1690</c:v>
                </c:pt>
                <c:pt idx="227">
                  <c:v>2108</c:v>
                </c:pt>
                <c:pt idx="228">
                  <c:v>64</c:v>
                </c:pt>
                <c:pt idx="229">
                  <c:v>30</c:v>
                </c:pt>
                <c:pt idx="230">
                  <c:v>846</c:v>
                </c:pt>
                <c:pt idx="231">
                  <c:v>966</c:v>
                </c:pt>
                <c:pt idx="232">
                  <c:v>68</c:v>
                </c:pt>
                <c:pt idx="233">
                  <c:v>31</c:v>
                </c:pt>
                <c:pt idx="234">
                  <c:v>132</c:v>
                </c:pt>
                <c:pt idx="235">
                  <c:v>38</c:v>
                </c:pt>
                <c:pt idx="236">
                  <c:v>23</c:v>
                </c:pt>
                <c:pt idx="237">
                  <c:v>1075</c:v>
                </c:pt>
                <c:pt idx="238">
                  <c:v>106</c:v>
                </c:pt>
                <c:pt idx="239">
                  <c:v>13</c:v>
                </c:pt>
                <c:pt idx="240">
                  <c:v>1298</c:v>
                </c:pt>
                <c:pt idx="241">
                  <c:v>38</c:v>
                </c:pt>
                <c:pt idx="242">
                  <c:v>0</c:v>
                </c:pt>
                <c:pt idx="243">
                  <c:v>0</c:v>
                </c:pt>
                <c:pt idx="244">
                  <c:v>14</c:v>
                </c:pt>
                <c:pt idx="245">
                  <c:v>819</c:v>
                </c:pt>
                <c:pt idx="246">
                  <c:v>23</c:v>
                </c:pt>
                <c:pt idx="247">
                  <c:v>4</c:v>
                </c:pt>
                <c:pt idx="248">
                  <c:v>0</c:v>
                </c:pt>
                <c:pt idx="249">
                  <c:v>8</c:v>
                </c:pt>
                <c:pt idx="250">
                  <c:v>418</c:v>
                </c:pt>
                <c:pt idx="251">
                  <c:v>2023</c:v>
                </c:pt>
                <c:pt idx="252">
                  <c:v>47</c:v>
                </c:pt>
                <c:pt idx="253">
                  <c:v>2389</c:v>
                </c:pt>
                <c:pt idx="254">
                  <c:v>1116</c:v>
                </c:pt>
                <c:pt idx="255">
                  <c:v>795</c:v>
                </c:pt>
                <c:pt idx="256">
                  <c:v>268</c:v>
                </c:pt>
                <c:pt idx="257">
                  <c:v>41</c:v>
                </c:pt>
                <c:pt idx="258">
                  <c:v>0</c:v>
                </c:pt>
                <c:pt idx="259">
                  <c:v>460</c:v>
                </c:pt>
                <c:pt idx="260">
                  <c:v>1735</c:v>
                </c:pt>
                <c:pt idx="261">
                  <c:v>6663</c:v>
                </c:pt>
                <c:pt idx="262">
                  <c:v>110</c:v>
                </c:pt>
                <c:pt idx="263">
                  <c:v>1659</c:v>
                </c:pt>
                <c:pt idx="264">
                  <c:v>20</c:v>
                </c:pt>
                <c:pt idx="265">
                  <c:v>17</c:v>
                </c:pt>
                <c:pt idx="266">
                  <c:v>99</c:v>
                </c:pt>
                <c:pt idx="267">
                  <c:v>49</c:v>
                </c:pt>
                <c:pt idx="268">
                  <c:v>885</c:v>
                </c:pt>
                <c:pt idx="269">
                  <c:v>50</c:v>
                </c:pt>
                <c:pt idx="270">
                  <c:v>2274</c:v>
                </c:pt>
                <c:pt idx="271">
                  <c:v>0</c:v>
                </c:pt>
                <c:pt idx="272">
                  <c:v>363</c:v>
                </c:pt>
                <c:pt idx="273">
                  <c:v>0</c:v>
                </c:pt>
                <c:pt idx="274">
                  <c:v>29</c:v>
                </c:pt>
                <c:pt idx="275">
                  <c:v>3060</c:v>
                </c:pt>
                <c:pt idx="276">
                  <c:v>1188</c:v>
                </c:pt>
                <c:pt idx="277">
                  <c:v>40</c:v>
                </c:pt>
                <c:pt idx="278">
                  <c:v>77</c:v>
                </c:pt>
                <c:pt idx="279">
                  <c:v>0</c:v>
                </c:pt>
                <c:pt idx="280">
                  <c:v>49</c:v>
                </c:pt>
                <c:pt idx="281">
                  <c:v>78</c:v>
                </c:pt>
                <c:pt idx="282">
                  <c:v>45</c:v>
                </c:pt>
                <c:pt idx="283">
                  <c:v>1163</c:v>
                </c:pt>
                <c:pt idx="284">
                  <c:v>23</c:v>
                </c:pt>
                <c:pt idx="285">
                  <c:v>0</c:v>
                </c:pt>
                <c:pt idx="286">
                  <c:v>20</c:v>
                </c:pt>
                <c:pt idx="287">
                  <c:v>0</c:v>
                </c:pt>
                <c:pt idx="288">
                  <c:v>132</c:v>
                </c:pt>
                <c:pt idx="289">
                  <c:v>383</c:v>
                </c:pt>
                <c:pt idx="290">
                  <c:v>4</c:v>
                </c:pt>
                <c:pt idx="291">
                  <c:v>46</c:v>
                </c:pt>
                <c:pt idx="292">
                  <c:v>462</c:v>
                </c:pt>
                <c:pt idx="293">
                  <c:v>2</c:v>
                </c:pt>
                <c:pt idx="294">
                  <c:v>10</c:v>
                </c:pt>
                <c:pt idx="295">
                  <c:v>24</c:v>
                </c:pt>
                <c:pt idx="296">
                  <c:v>4</c:v>
                </c:pt>
                <c:pt idx="297">
                  <c:v>64</c:v>
                </c:pt>
                <c:pt idx="298">
                  <c:v>469</c:v>
                </c:pt>
                <c:pt idx="299">
                  <c:v>40</c:v>
                </c:pt>
                <c:pt idx="300">
                  <c:v>95</c:v>
                </c:pt>
                <c:pt idx="301">
                  <c:v>22</c:v>
                </c:pt>
                <c:pt idx="302">
                  <c:v>5054</c:v>
                </c:pt>
                <c:pt idx="303">
                  <c:v>5</c:v>
                </c:pt>
                <c:pt idx="304">
                  <c:v>26</c:v>
                </c:pt>
                <c:pt idx="305">
                  <c:v>1599</c:v>
                </c:pt>
                <c:pt idx="306">
                  <c:v>964</c:v>
                </c:pt>
                <c:pt idx="307">
                  <c:v>92</c:v>
                </c:pt>
                <c:pt idx="308">
                  <c:v>28</c:v>
                </c:pt>
                <c:pt idx="309">
                  <c:v>42</c:v>
                </c:pt>
                <c:pt idx="310">
                  <c:v>0</c:v>
                </c:pt>
                <c:pt idx="311">
                  <c:v>45</c:v>
                </c:pt>
                <c:pt idx="312">
                  <c:v>577</c:v>
                </c:pt>
                <c:pt idx="313">
                  <c:v>78</c:v>
                </c:pt>
                <c:pt idx="314">
                  <c:v>378</c:v>
                </c:pt>
                <c:pt idx="315">
                  <c:v>1558</c:v>
                </c:pt>
                <c:pt idx="316">
                  <c:v>37</c:v>
                </c:pt>
                <c:pt idx="317">
                  <c:v>39</c:v>
                </c:pt>
                <c:pt idx="318">
                  <c:v>948</c:v>
                </c:pt>
                <c:pt idx="319">
                  <c:v>1553</c:v>
                </c:pt>
                <c:pt idx="320">
                  <c:v>1027</c:v>
                </c:pt>
                <c:pt idx="321">
                  <c:v>606</c:v>
                </c:pt>
                <c:pt idx="322">
                  <c:v>17</c:v>
                </c:pt>
                <c:pt idx="323">
                  <c:v>341</c:v>
                </c:pt>
                <c:pt idx="324">
                  <c:v>37</c:v>
                </c:pt>
                <c:pt idx="325">
                  <c:v>18</c:v>
                </c:pt>
                <c:pt idx="326">
                  <c:v>18</c:v>
                </c:pt>
                <c:pt idx="327">
                  <c:v>8</c:v>
                </c:pt>
                <c:pt idx="328">
                  <c:v>15</c:v>
                </c:pt>
                <c:pt idx="329">
                  <c:v>14</c:v>
                </c:pt>
                <c:pt idx="330">
                  <c:v>15</c:v>
                </c:pt>
                <c:pt idx="331">
                  <c:v>82</c:v>
                </c:pt>
                <c:pt idx="332">
                  <c:v>509</c:v>
                </c:pt>
                <c:pt idx="333">
                  <c:v>39</c:v>
                </c:pt>
                <c:pt idx="334">
                  <c:v>0</c:v>
                </c:pt>
                <c:pt idx="335">
                  <c:v>47</c:v>
                </c:pt>
                <c:pt idx="336">
                  <c:v>0</c:v>
                </c:pt>
                <c:pt idx="337">
                  <c:v>54</c:v>
                </c:pt>
                <c:pt idx="338">
                  <c:v>36</c:v>
                </c:pt>
                <c:pt idx="339">
                  <c:v>609</c:v>
                </c:pt>
                <c:pt idx="340">
                  <c:v>29</c:v>
                </c:pt>
                <c:pt idx="341">
                  <c:v>20</c:v>
                </c:pt>
                <c:pt idx="342">
                  <c:v>40</c:v>
                </c:pt>
                <c:pt idx="343">
                  <c:v>24</c:v>
                </c:pt>
                <c:pt idx="344">
                  <c:v>2412</c:v>
                </c:pt>
                <c:pt idx="345">
                  <c:v>0</c:v>
                </c:pt>
                <c:pt idx="346">
                  <c:v>675</c:v>
                </c:pt>
                <c:pt idx="347">
                  <c:v>34</c:v>
                </c:pt>
                <c:pt idx="348">
                  <c:v>1760</c:v>
                </c:pt>
                <c:pt idx="349">
                  <c:v>26</c:v>
                </c:pt>
                <c:pt idx="350">
                  <c:v>46</c:v>
                </c:pt>
                <c:pt idx="351">
                  <c:v>259</c:v>
                </c:pt>
                <c:pt idx="352">
                  <c:v>0</c:v>
                </c:pt>
                <c:pt idx="353">
                  <c:v>3</c:v>
                </c:pt>
                <c:pt idx="354">
                  <c:v>1270</c:v>
                </c:pt>
                <c:pt idx="355">
                  <c:v>569</c:v>
                </c:pt>
                <c:pt idx="356">
                  <c:v>2</c:v>
                </c:pt>
                <c:pt idx="357">
                  <c:v>573</c:v>
                </c:pt>
                <c:pt idx="358">
                  <c:v>5</c:v>
                </c:pt>
                <c:pt idx="359">
                  <c:v>27</c:v>
                </c:pt>
                <c:pt idx="360">
                  <c:v>1075</c:v>
                </c:pt>
                <c:pt idx="361">
                  <c:v>0</c:v>
                </c:pt>
                <c:pt idx="362">
                  <c:v>5</c:v>
                </c:pt>
                <c:pt idx="363">
                  <c:v>0</c:v>
                </c:pt>
                <c:pt idx="364">
                  <c:v>6</c:v>
                </c:pt>
                <c:pt idx="365">
                  <c:v>853</c:v>
                </c:pt>
                <c:pt idx="366">
                  <c:v>4</c:v>
                </c:pt>
                <c:pt idx="367">
                  <c:v>11</c:v>
                </c:pt>
                <c:pt idx="368">
                  <c:v>64</c:v>
                </c:pt>
                <c:pt idx="369">
                  <c:v>35</c:v>
                </c:pt>
                <c:pt idx="370">
                  <c:v>28</c:v>
                </c:pt>
                <c:pt idx="371">
                  <c:v>15</c:v>
                </c:pt>
                <c:pt idx="372">
                  <c:v>44</c:v>
                </c:pt>
                <c:pt idx="373">
                  <c:v>4</c:v>
                </c:pt>
                <c:pt idx="374">
                  <c:v>19</c:v>
                </c:pt>
                <c:pt idx="375">
                  <c:v>1893</c:v>
                </c:pt>
                <c:pt idx="376">
                  <c:v>19</c:v>
                </c:pt>
                <c:pt idx="377">
                  <c:v>5</c:v>
                </c:pt>
                <c:pt idx="378">
                  <c:v>90</c:v>
                </c:pt>
                <c:pt idx="379">
                  <c:v>1</c:v>
                </c:pt>
                <c:pt idx="380">
                  <c:v>363</c:v>
                </c:pt>
                <c:pt idx="381">
                  <c:v>519</c:v>
                </c:pt>
                <c:pt idx="382">
                  <c:v>44</c:v>
                </c:pt>
                <c:pt idx="383">
                  <c:v>3639</c:v>
                </c:pt>
                <c:pt idx="384">
                  <c:v>681</c:v>
                </c:pt>
                <c:pt idx="385">
                  <c:v>156</c:v>
                </c:pt>
                <c:pt idx="386">
                  <c:v>7</c:v>
                </c:pt>
                <c:pt idx="387">
                  <c:v>4</c:v>
                </c:pt>
                <c:pt idx="388">
                  <c:v>1299</c:v>
                </c:pt>
                <c:pt idx="389">
                  <c:v>4</c:v>
                </c:pt>
                <c:pt idx="390">
                  <c:v>9</c:v>
                </c:pt>
                <c:pt idx="391">
                  <c:v>3</c:v>
                </c:pt>
                <c:pt idx="392">
                  <c:v>1</c:v>
                </c:pt>
                <c:pt idx="393">
                  <c:v>3145</c:v>
                </c:pt>
                <c:pt idx="394">
                  <c:v>1539</c:v>
                </c:pt>
                <c:pt idx="395">
                  <c:v>39</c:v>
                </c:pt>
                <c:pt idx="396">
                  <c:v>756</c:v>
                </c:pt>
                <c:pt idx="397">
                  <c:v>91</c:v>
                </c:pt>
                <c:pt idx="398">
                  <c:v>42</c:v>
                </c:pt>
                <c:pt idx="399">
                  <c:v>1126</c:v>
                </c:pt>
                <c:pt idx="400">
                  <c:v>13</c:v>
                </c:pt>
                <c:pt idx="401">
                  <c:v>16</c:v>
                </c:pt>
                <c:pt idx="402">
                  <c:v>691</c:v>
                </c:pt>
                <c:pt idx="403">
                  <c:v>1468</c:v>
                </c:pt>
                <c:pt idx="404">
                  <c:v>40</c:v>
                </c:pt>
                <c:pt idx="405">
                  <c:v>31</c:v>
                </c:pt>
                <c:pt idx="406">
                  <c:v>21</c:v>
                </c:pt>
                <c:pt idx="407">
                  <c:v>1164</c:v>
                </c:pt>
                <c:pt idx="408">
                  <c:v>94</c:v>
                </c:pt>
                <c:pt idx="409">
                  <c:v>5</c:v>
                </c:pt>
                <c:pt idx="410">
                  <c:v>973</c:v>
                </c:pt>
                <c:pt idx="411">
                  <c:v>0</c:v>
                </c:pt>
                <c:pt idx="412">
                  <c:v>957</c:v>
                </c:pt>
                <c:pt idx="413">
                  <c:v>1623</c:v>
                </c:pt>
                <c:pt idx="414">
                  <c:v>62</c:v>
                </c:pt>
                <c:pt idx="415">
                  <c:v>14</c:v>
                </c:pt>
                <c:pt idx="416">
                  <c:v>1229</c:v>
                </c:pt>
                <c:pt idx="417">
                  <c:v>1286</c:v>
                </c:pt>
                <c:pt idx="418">
                  <c:v>1270</c:v>
                </c:pt>
                <c:pt idx="419">
                  <c:v>214</c:v>
                </c:pt>
                <c:pt idx="420">
                  <c:v>343</c:v>
                </c:pt>
                <c:pt idx="421">
                  <c:v>14</c:v>
                </c:pt>
                <c:pt idx="422">
                  <c:v>3</c:v>
                </c:pt>
                <c:pt idx="423">
                  <c:v>545</c:v>
                </c:pt>
                <c:pt idx="424">
                  <c:v>17</c:v>
                </c:pt>
                <c:pt idx="425">
                  <c:v>0</c:v>
                </c:pt>
                <c:pt idx="426">
                  <c:v>824</c:v>
                </c:pt>
                <c:pt idx="427">
                  <c:v>476</c:v>
                </c:pt>
                <c:pt idx="428">
                  <c:v>930</c:v>
                </c:pt>
                <c:pt idx="429">
                  <c:v>1050</c:v>
                </c:pt>
                <c:pt idx="430">
                  <c:v>298</c:v>
                </c:pt>
                <c:pt idx="431">
                  <c:v>600</c:v>
                </c:pt>
                <c:pt idx="432">
                  <c:v>15</c:v>
                </c:pt>
                <c:pt idx="433">
                  <c:v>12</c:v>
                </c:pt>
                <c:pt idx="434">
                  <c:v>85</c:v>
                </c:pt>
                <c:pt idx="435">
                  <c:v>85</c:v>
                </c:pt>
                <c:pt idx="436">
                  <c:v>1092</c:v>
                </c:pt>
                <c:pt idx="437">
                  <c:v>875</c:v>
                </c:pt>
                <c:pt idx="438">
                  <c:v>1385</c:v>
                </c:pt>
                <c:pt idx="439">
                  <c:v>0</c:v>
                </c:pt>
                <c:pt idx="440">
                  <c:v>4</c:v>
                </c:pt>
                <c:pt idx="441">
                  <c:v>24</c:v>
                </c:pt>
                <c:pt idx="442">
                  <c:v>92</c:v>
                </c:pt>
                <c:pt idx="443">
                  <c:v>862</c:v>
                </c:pt>
                <c:pt idx="444">
                  <c:v>2398</c:v>
                </c:pt>
                <c:pt idx="445">
                  <c:v>222</c:v>
                </c:pt>
                <c:pt idx="446">
                  <c:v>0</c:v>
                </c:pt>
                <c:pt idx="447">
                  <c:v>220</c:v>
                </c:pt>
                <c:pt idx="448">
                  <c:v>1053</c:v>
                </c:pt>
                <c:pt idx="449">
                  <c:v>0</c:v>
                </c:pt>
                <c:pt idx="450">
                  <c:v>57</c:v>
                </c:pt>
                <c:pt idx="451">
                  <c:v>18</c:v>
                </c:pt>
                <c:pt idx="452">
                  <c:v>429</c:v>
                </c:pt>
                <c:pt idx="453">
                  <c:v>1316</c:v>
                </c:pt>
                <c:pt idx="454">
                  <c:v>117</c:v>
                </c:pt>
                <c:pt idx="455">
                  <c:v>383</c:v>
                </c:pt>
                <c:pt idx="456">
                  <c:v>520</c:v>
                </c:pt>
                <c:pt idx="457">
                  <c:v>812</c:v>
                </c:pt>
                <c:pt idx="458">
                  <c:v>685</c:v>
                </c:pt>
                <c:pt idx="459">
                  <c:v>0</c:v>
                </c:pt>
                <c:pt idx="460">
                  <c:v>226</c:v>
                </c:pt>
                <c:pt idx="461">
                  <c:v>78</c:v>
                </c:pt>
                <c:pt idx="462">
                  <c:v>715</c:v>
                </c:pt>
                <c:pt idx="463">
                  <c:v>40</c:v>
                </c:pt>
                <c:pt idx="464">
                  <c:v>66</c:v>
                </c:pt>
                <c:pt idx="465">
                  <c:v>2989</c:v>
                </c:pt>
                <c:pt idx="466">
                  <c:v>5</c:v>
                </c:pt>
                <c:pt idx="467">
                  <c:v>42</c:v>
                </c:pt>
                <c:pt idx="468">
                  <c:v>0</c:v>
                </c:pt>
                <c:pt idx="469">
                  <c:v>77</c:v>
                </c:pt>
                <c:pt idx="470">
                  <c:v>1</c:v>
                </c:pt>
                <c:pt idx="471">
                  <c:v>1328</c:v>
                </c:pt>
                <c:pt idx="472">
                  <c:v>20</c:v>
                </c:pt>
                <c:pt idx="473">
                  <c:v>40</c:v>
                </c:pt>
                <c:pt idx="474">
                  <c:v>0</c:v>
                </c:pt>
                <c:pt idx="475">
                  <c:v>742</c:v>
                </c:pt>
                <c:pt idx="476">
                  <c:v>796</c:v>
                </c:pt>
                <c:pt idx="477">
                  <c:v>521</c:v>
                </c:pt>
                <c:pt idx="478">
                  <c:v>10</c:v>
                </c:pt>
                <c:pt idx="479">
                  <c:v>0</c:v>
                </c:pt>
                <c:pt idx="480">
                  <c:v>20</c:v>
                </c:pt>
                <c:pt idx="481">
                  <c:v>46</c:v>
                </c:pt>
                <c:pt idx="482">
                  <c:v>955</c:v>
                </c:pt>
                <c:pt idx="483">
                  <c:v>2</c:v>
                </c:pt>
                <c:pt idx="484">
                  <c:v>44</c:v>
                </c:pt>
                <c:pt idx="485">
                  <c:v>63</c:v>
                </c:pt>
                <c:pt idx="486">
                  <c:v>266</c:v>
                </c:pt>
                <c:pt idx="487">
                  <c:v>34</c:v>
                </c:pt>
                <c:pt idx="488">
                  <c:v>5</c:v>
                </c:pt>
                <c:pt idx="489">
                  <c:v>12</c:v>
                </c:pt>
                <c:pt idx="490">
                  <c:v>381</c:v>
                </c:pt>
                <c:pt idx="491">
                  <c:v>98</c:v>
                </c:pt>
                <c:pt idx="492">
                  <c:v>10</c:v>
                </c:pt>
                <c:pt idx="493">
                  <c:v>3</c:v>
                </c:pt>
                <c:pt idx="494">
                  <c:v>48</c:v>
                </c:pt>
                <c:pt idx="495">
                  <c:v>36</c:v>
                </c:pt>
                <c:pt idx="496">
                  <c:v>11</c:v>
                </c:pt>
                <c:pt idx="497">
                  <c:v>34</c:v>
                </c:pt>
                <c:pt idx="498">
                  <c:v>554</c:v>
                </c:pt>
                <c:pt idx="499">
                  <c:v>39</c:v>
                </c:pt>
                <c:pt idx="500">
                  <c:v>2404</c:v>
                </c:pt>
                <c:pt idx="501">
                  <c:v>25</c:v>
                </c:pt>
                <c:pt idx="502">
                  <c:v>1284</c:v>
                </c:pt>
                <c:pt idx="503">
                  <c:v>2</c:v>
                </c:pt>
                <c:pt idx="504">
                  <c:v>54</c:v>
                </c:pt>
                <c:pt idx="505">
                  <c:v>9</c:v>
                </c:pt>
                <c:pt idx="506">
                  <c:v>100</c:v>
                </c:pt>
                <c:pt idx="507">
                  <c:v>1046</c:v>
                </c:pt>
                <c:pt idx="508">
                  <c:v>1198</c:v>
                </c:pt>
                <c:pt idx="509">
                  <c:v>44</c:v>
                </c:pt>
                <c:pt idx="510">
                  <c:v>71</c:v>
                </c:pt>
                <c:pt idx="511">
                  <c:v>47</c:v>
                </c:pt>
                <c:pt idx="512">
                  <c:v>4</c:v>
                </c:pt>
                <c:pt idx="513">
                  <c:v>0</c:v>
                </c:pt>
                <c:pt idx="514">
                  <c:v>18</c:v>
                </c:pt>
                <c:pt idx="515">
                  <c:v>1810</c:v>
                </c:pt>
                <c:pt idx="516">
                  <c:v>623</c:v>
                </c:pt>
                <c:pt idx="517">
                  <c:v>36</c:v>
                </c:pt>
                <c:pt idx="518">
                  <c:v>5</c:v>
                </c:pt>
                <c:pt idx="519">
                  <c:v>14</c:v>
                </c:pt>
                <c:pt idx="520">
                  <c:v>37</c:v>
                </c:pt>
                <c:pt idx="521">
                  <c:v>23</c:v>
                </c:pt>
                <c:pt idx="522">
                  <c:v>494</c:v>
                </c:pt>
                <c:pt idx="523">
                  <c:v>377</c:v>
                </c:pt>
                <c:pt idx="524">
                  <c:v>56</c:v>
                </c:pt>
                <c:pt idx="525">
                  <c:v>1153</c:v>
                </c:pt>
                <c:pt idx="526">
                  <c:v>22</c:v>
                </c:pt>
                <c:pt idx="527">
                  <c:v>5</c:v>
                </c:pt>
                <c:pt idx="528">
                  <c:v>23</c:v>
                </c:pt>
                <c:pt idx="529">
                  <c:v>1540</c:v>
                </c:pt>
                <c:pt idx="530">
                  <c:v>35</c:v>
                </c:pt>
                <c:pt idx="531">
                  <c:v>644</c:v>
                </c:pt>
                <c:pt idx="532">
                  <c:v>46</c:v>
                </c:pt>
                <c:pt idx="533">
                  <c:v>92</c:v>
                </c:pt>
                <c:pt idx="534">
                  <c:v>6</c:v>
                </c:pt>
                <c:pt idx="535">
                  <c:v>603</c:v>
                </c:pt>
                <c:pt idx="536">
                  <c:v>3</c:v>
                </c:pt>
                <c:pt idx="537">
                  <c:v>29</c:v>
                </c:pt>
                <c:pt idx="538">
                  <c:v>1730</c:v>
                </c:pt>
                <c:pt idx="539">
                  <c:v>17</c:v>
                </c:pt>
                <c:pt idx="540">
                  <c:v>2176</c:v>
                </c:pt>
                <c:pt idx="541">
                  <c:v>800</c:v>
                </c:pt>
                <c:pt idx="542">
                  <c:v>44</c:v>
                </c:pt>
                <c:pt idx="543">
                  <c:v>919</c:v>
                </c:pt>
                <c:pt idx="544">
                  <c:v>23</c:v>
                </c:pt>
                <c:pt idx="545">
                  <c:v>5326</c:v>
                </c:pt>
                <c:pt idx="546">
                  <c:v>5</c:v>
                </c:pt>
                <c:pt idx="547">
                  <c:v>4725</c:v>
                </c:pt>
                <c:pt idx="548">
                  <c:v>0</c:v>
                </c:pt>
                <c:pt idx="549">
                  <c:v>830</c:v>
                </c:pt>
                <c:pt idx="550">
                  <c:v>26</c:v>
                </c:pt>
                <c:pt idx="551">
                  <c:v>9</c:v>
                </c:pt>
                <c:pt idx="552">
                  <c:v>37</c:v>
                </c:pt>
                <c:pt idx="553">
                  <c:v>18</c:v>
                </c:pt>
                <c:pt idx="554">
                  <c:v>13</c:v>
                </c:pt>
                <c:pt idx="555">
                  <c:v>73</c:v>
                </c:pt>
                <c:pt idx="556">
                  <c:v>19</c:v>
                </c:pt>
                <c:pt idx="557">
                  <c:v>37</c:v>
                </c:pt>
                <c:pt idx="558">
                  <c:v>31</c:v>
                </c:pt>
                <c:pt idx="559">
                  <c:v>6</c:v>
                </c:pt>
                <c:pt idx="560">
                  <c:v>1</c:v>
                </c:pt>
                <c:pt idx="561">
                  <c:v>8</c:v>
                </c:pt>
                <c:pt idx="562">
                  <c:v>44</c:v>
                </c:pt>
                <c:pt idx="563">
                  <c:v>56</c:v>
                </c:pt>
                <c:pt idx="564">
                  <c:v>414</c:v>
                </c:pt>
                <c:pt idx="565">
                  <c:v>94</c:v>
                </c:pt>
                <c:pt idx="566">
                  <c:v>2710</c:v>
                </c:pt>
                <c:pt idx="567">
                  <c:v>571</c:v>
                </c:pt>
                <c:pt idx="568">
                  <c:v>396</c:v>
                </c:pt>
                <c:pt idx="569">
                  <c:v>21</c:v>
                </c:pt>
                <c:pt idx="570">
                  <c:v>2525</c:v>
                </c:pt>
                <c:pt idx="571">
                  <c:v>0</c:v>
                </c:pt>
                <c:pt idx="572">
                  <c:v>9</c:v>
                </c:pt>
                <c:pt idx="573">
                  <c:v>3</c:v>
                </c:pt>
                <c:pt idx="574">
                  <c:v>76</c:v>
                </c:pt>
                <c:pt idx="575">
                  <c:v>93</c:v>
                </c:pt>
                <c:pt idx="576">
                  <c:v>1921</c:v>
                </c:pt>
                <c:pt idx="577">
                  <c:v>30</c:v>
                </c:pt>
                <c:pt idx="578">
                  <c:v>22</c:v>
                </c:pt>
                <c:pt idx="579">
                  <c:v>662</c:v>
                </c:pt>
                <c:pt idx="580">
                  <c:v>533</c:v>
                </c:pt>
                <c:pt idx="581">
                  <c:v>18</c:v>
                </c:pt>
                <c:pt idx="582">
                  <c:v>18</c:v>
                </c:pt>
                <c:pt idx="583">
                  <c:v>81</c:v>
                </c:pt>
                <c:pt idx="584">
                  <c:v>1</c:v>
                </c:pt>
                <c:pt idx="585">
                  <c:v>28</c:v>
                </c:pt>
                <c:pt idx="586">
                  <c:v>822</c:v>
                </c:pt>
                <c:pt idx="587">
                  <c:v>1166</c:v>
                </c:pt>
                <c:pt idx="588">
                  <c:v>930</c:v>
                </c:pt>
                <c:pt idx="589">
                  <c:v>1597</c:v>
                </c:pt>
                <c:pt idx="590">
                  <c:v>400</c:v>
                </c:pt>
                <c:pt idx="591">
                  <c:v>1</c:v>
                </c:pt>
                <c:pt idx="592">
                  <c:v>0</c:v>
                </c:pt>
                <c:pt idx="593">
                  <c:v>4</c:v>
                </c:pt>
                <c:pt idx="594">
                  <c:v>935</c:v>
                </c:pt>
                <c:pt idx="595">
                  <c:v>33</c:v>
                </c:pt>
                <c:pt idx="596">
                  <c:v>2276</c:v>
                </c:pt>
                <c:pt idx="597">
                  <c:v>1424</c:v>
                </c:pt>
                <c:pt idx="598">
                  <c:v>12</c:v>
                </c:pt>
                <c:pt idx="599">
                  <c:v>3222</c:v>
                </c:pt>
                <c:pt idx="600">
                  <c:v>383</c:v>
                </c:pt>
                <c:pt idx="601">
                  <c:v>46</c:v>
                </c:pt>
                <c:pt idx="602">
                  <c:v>36</c:v>
                </c:pt>
                <c:pt idx="603">
                  <c:v>0</c:v>
                </c:pt>
                <c:pt idx="604">
                  <c:v>1278</c:v>
                </c:pt>
                <c:pt idx="605">
                  <c:v>4</c:v>
                </c:pt>
                <c:pt idx="606">
                  <c:v>108</c:v>
                </c:pt>
                <c:pt idx="607">
                  <c:v>881</c:v>
                </c:pt>
                <c:pt idx="608">
                  <c:v>12</c:v>
                </c:pt>
                <c:pt idx="609">
                  <c:v>3348</c:v>
                </c:pt>
                <c:pt idx="610">
                  <c:v>375</c:v>
                </c:pt>
                <c:pt idx="611">
                  <c:v>775</c:v>
                </c:pt>
                <c:pt idx="612">
                  <c:v>1270</c:v>
                </c:pt>
                <c:pt idx="613">
                  <c:v>23</c:v>
                </c:pt>
                <c:pt idx="614">
                  <c:v>0</c:v>
                </c:pt>
                <c:pt idx="615">
                  <c:v>0</c:v>
                </c:pt>
                <c:pt idx="616">
                  <c:v>1102</c:v>
                </c:pt>
                <c:pt idx="617">
                  <c:v>14</c:v>
                </c:pt>
                <c:pt idx="618">
                  <c:v>11</c:v>
                </c:pt>
                <c:pt idx="619">
                  <c:v>348</c:v>
                </c:pt>
                <c:pt idx="620">
                  <c:v>779</c:v>
                </c:pt>
                <c:pt idx="621">
                  <c:v>1279</c:v>
                </c:pt>
                <c:pt idx="622">
                  <c:v>0</c:v>
                </c:pt>
                <c:pt idx="623">
                  <c:v>39</c:v>
                </c:pt>
                <c:pt idx="624">
                  <c:v>5</c:v>
                </c:pt>
                <c:pt idx="625">
                  <c:v>82</c:v>
                </c:pt>
                <c:pt idx="626">
                  <c:v>24</c:v>
                </c:pt>
                <c:pt idx="627">
                  <c:v>638</c:v>
                </c:pt>
                <c:pt idx="628">
                  <c:v>1563</c:v>
                </c:pt>
                <c:pt idx="629">
                  <c:v>84</c:v>
                </c:pt>
                <c:pt idx="630">
                  <c:v>644</c:v>
                </c:pt>
                <c:pt idx="631">
                  <c:v>17</c:v>
                </c:pt>
                <c:pt idx="632">
                  <c:v>28</c:v>
                </c:pt>
                <c:pt idx="633">
                  <c:v>12</c:v>
                </c:pt>
                <c:pt idx="634">
                  <c:v>713</c:v>
                </c:pt>
                <c:pt idx="635">
                  <c:v>35</c:v>
                </c:pt>
                <c:pt idx="636">
                  <c:v>3</c:v>
                </c:pt>
                <c:pt idx="637">
                  <c:v>46</c:v>
                </c:pt>
                <c:pt idx="638">
                  <c:v>29</c:v>
                </c:pt>
                <c:pt idx="639">
                  <c:v>432</c:v>
                </c:pt>
                <c:pt idx="640">
                  <c:v>869</c:v>
                </c:pt>
                <c:pt idx="641">
                  <c:v>294</c:v>
                </c:pt>
                <c:pt idx="642">
                  <c:v>610</c:v>
                </c:pt>
                <c:pt idx="643">
                  <c:v>1927</c:v>
                </c:pt>
                <c:pt idx="644">
                  <c:v>55</c:v>
                </c:pt>
                <c:pt idx="645">
                  <c:v>32</c:v>
                </c:pt>
                <c:pt idx="646">
                  <c:v>17</c:v>
                </c:pt>
                <c:pt idx="647">
                  <c:v>4</c:v>
                </c:pt>
                <c:pt idx="648">
                  <c:v>5</c:v>
                </c:pt>
                <c:pt idx="649">
                  <c:v>90</c:v>
                </c:pt>
                <c:pt idx="650">
                  <c:v>505</c:v>
                </c:pt>
                <c:pt idx="651">
                  <c:v>38</c:v>
                </c:pt>
                <c:pt idx="652">
                  <c:v>674</c:v>
                </c:pt>
                <c:pt idx="653">
                  <c:v>11</c:v>
                </c:pt>
                <c:pt idx="654">
                  <c:v>20</c:v>
                </c:pt>
                <c:pt idx="655">
                  <c:v>6</c:v>
                </c:pt>
                <c:pt idx="656">
                  <c:v>11</c:v>
                </c:pt>
                <c:pt idx="657">
                  <c:v>44</c:v>
                </c:pt>
                <c:pt idx="658">
                  <c:v>141</c:v>
                </c:pt>
                <c:pt idx="659">
                  <c:v>26</c:v>
                </c:pt>
                <c:pt idx="660">
                  <c:v>14</c:v>
                </c:pt>
                <c:pt idx="661">
                  <c:v>900</c:v>
                </c:pt>
                <c:pt idx="662">
                  <c:v>4</c:v>
                </c:pt>
                <c:pt idx="663">
                  <c:v>28</c:v>
                </c:pt>
                <c:pt idx="664">
                  <c:v>727</c:v>
                </c:pt>
                <c:pt idx="665">
                  <c:v>5</c:v>
                </c:pt>
                <c:pt idx="666">
                  <c:v>91</c:v>
                </c:pt>
                <c:pt idx="667">
                  <c:v>436</c:v>
                </c:pt>
                <c:pt idx="668">
                  <c:v>1094</c:v>
                </c:pt>
                <c:pt idx="669">
                  <c:v>32</c:v>
                </c:pt>
                <c:pt idx="670">
                  <c:v>1953</c:v>
                </c:pt>
                <c:pt idx="671">
                  <c:v>33</c:v>
                </c:pt>
                <c:pt idx="672">
                  <c:v>92</c:v>
                </c:pt>
                <c:pt idx="673">
                  <c:v>46</c:v>
                </c:pt>
                <c:pt idx="674">
                  <c:v>8</c:v>
                </c:pt>
                <c:pt idx="675">
                  <c:v>684</c:v>
                </c:pt>
                <c:pt idx="676">
                  <c:v>498</c:v>
                </c:pt>
                <c:pt idx="677">
                  <c:v>11</c:v>
                </c:pt>
                <c:pt idx="678">
                  <c:v>576</c:v>
                </c:pt>
                <c:pt idx="679">
                  <c:v>24</c:v>
                </c:pt>
                <c:pt idx="680">
                  <c:v>194</c:v>
                </c:pt>
                <c:pt idx="681">
                  <c:v>1490</c:v>
                </c:pt>
                <c:pt idx="682">
                  <c:v>721</c:v>
                </c:pt>
                <c:pt idx="683">
                  <c:v>419</c:v>
                </c:pt>
                <c:pt idx="684">
                  <c:v>7</c:v>
                </c:pt>
                <c:pt idx="685">
                  <c:v>169</c:v>
                </c:pt>
                <c:pt idx="686">
                  <c:v>13</c:v>
                </c:pt>
                <c:pt idx="687">
                  <c:v>9</c:v>
                </c:pt>
                <c:pt idx="688">
                  <c:v>2206</c:v>
                </c:pt>
                <c:pt idx="689">
                  <c:v>16</c:v>
                </c:pt>
                <c:pt idx="690">
                  <c:v>16</c:v>
                </c:pt>
                <c:pt idx="691">
                  <c:v>4241</c:v>
                </c:pt>
                <c:pt idx="692">
                  <c:v>37</c:v>
                </c:pt>
                <c:pt idx="693">
                  <c:v>819</c:v>
                </c:pt>
                <c:pt idx="694">
                  <c:v>1</c:v>
                </c:pt>
                <c:pt idx="695">
                  <c:v>1989</c:v>
                </c:pt>
                <c:pt idx="696">
                  <c:v>2</c:v>
                </c:pt>
                <c:pt idx="697">
                  <c:v>5</c:v>
                </c:pt>
                <c:pt idx="698">
                  <c:v>37</c:v>
                </c:pt>
                <c:pt idx="699">
                  <c:v>3</c:v>
                </c:pt>
                <c:pt idx="700">
                  <c:v>114</c:v>
                </c:pt>
                <c:pt idx="701">
                  <c:v>930</c:v>
                </c:pt>
                <c:pt idx="702">
                  <c:v>1059</c:v>
                </c:pt>
                <c:pt idx="703">
                  <c:v>594</c:v>
                </c:pt>
                <c:pt idx="704">
                  <c:v>8</c:v>
                </c:pt>
                <c:pt idx="705">
                  <c:v>11</c:v>
                </c:pt>
                <c:pt idx="706">
                  <c:v>958</c:v>
                </c:pt>
                <c:pt idx="707">
                  <c:v>749</c:v>
                </c:pt>
                <c:pt idx="708">
                  <c:v>30</c:v>
                </c:pt>
                <c:pt idx="709">
                  <c:v>754</c:v>
                </c:pt>
                <c:pt idx="710">
                  <c:v>5</c:v>
                </c:pt>
                <c:pt idx="711">
                  <c:v>4251</c:v>
                </c:pt>
                <c:pt idx="712">
                  <c:v>39</c:v>
                </c:pt>
                <c:pt idx="713">
                  <c:v>1153</c:v>
                </c:pt>
                <c:pt idx="714">
                  <c:v>32</c:v>
                </c:pt>
                <c:pt idx="715">
                  <c:v>410</c:v>
                </c:pt>
                <c:pt idx="716">
                  <c:v>24</c:v>
                </c:pt>
                <c:pt idx="717">
                  <c:v>0</c:v>
                </c:pt>
                <c:pt idx="718">
                  <c:v>21</c:v>
                </c:pt>
                <c:pt idx="719">
                  <c:v>40</c:v>
                </c:pt>
                <c:pt idx="720">
                  <c:v>43</c:v>
                </c:pt>
                <c:pt idx="721">
                  <c:v>977</c:v>
                </c:pt>
                <c:pt idx="722">
                  <c:v>1</c:v>
                </c:pt>
                <c:pt idx="723">
                  <c:v>6</c:v>
                </c:pt>
                <c:pt idx="724">
                  <c:v>22</c:v>
                </c:pt>
                <c:pt idx="725">
                  <c:v>28</c:v>
                </c:pt>
                <c:pt idx="726">
                  <c:v>437</c:v>
                </c:pt>
                <c:pt idx="727">
                  <c:v>8</c:v>
                </c:pt>
                <c:pt idx="728">
                  <c:v>146605</c:v>
                </c:pt>
                <c:pt idx="729">
                  <c:v>525</c:v>
                </c:pt>
                <c:pt idx="730">
                  <c:v>33</c:v>
                </c:pt>
                <c:pt idx="731">
                  <c:v>1010</c:v>
                </c:pt>
                <c:pt idx="732">
                  <c:v>34</c:v>
                </c:pt>
                <c:pt idx="733">
                  <c:v>1028</c:v>
                </c:pt>
                <c:pt idx="734">
                  <c:v>20</c:v>
                </c:pt>
                <c:pt idx="735">
                  <c:v>804</c:v>
                </c:pt>
                <c:pt idx="736">
                  <c:v>1226</c:v>
                </c:pt>
                <c:pt idx="737">
                  <c:v>712</c:v>
                </c:pt>
                <c:pt idx="738">
                  <c:v>937</c:v>
                </c:pt>
                <c:pt idx="739">
                  <c:v>77</c:v>
                </c:pt>
                <c:pt idx="740">
                  <c:v>46</c:v>
                </c:pt>
                <c:pt idx="741">
                  <c:v>1171</c:v>
                </c:pt>
                <c:pt idx="742">
                  <c:v>997</c:v>
                </c:pt>
                <c:pt idx="743">
                  <c:v>2202</c:v>
                </c:pt>
                <c:pt idx="744">
                  <c:v>986</c:v>
                </c:pt>
                <c:pt idx="745">
                  <c:v>30</c:v>
                </c:pt>
                <c:pt idx="746">
                  <c:v>762</c:v>
                </c:pt>
                <c:pt idx="747">
                  <c:v>1158</c:v>
                </c:pt>
                <c:pt idx="748">
                  <c:v>1230</c:v>
                </c:pt>
                <c:pt idx="749">
                  <c:v>56</c:v>
                </c:pt>
                <c:pt idx="750">
                  <c:v>887</c:v>
                </c:pt>
                <c:pt idx="751">
                  <c:v>32</c:v>
                </c:pt>
                <c:pt idx="752">
                  <c:v>15</c:v>
                </c:pt>
                <c:pt idx="753">
                  <c:v>0</c:v>
                </c:pt>
                <c:pt idx="754">
                  <c:v>447</c:v>
                </c:pt>
                <c:pt idx="755">
                  <c:v>760218</c:v>
                </c:pt>
                <c:pt idx="756">
                  <c:v>76</c:v>
                </c:pt>
                <c:pt idx="757">
                  <c:v>571</c:v>
                </c:pt>
                <c:pt idx="758">
                  <c:v>1368</c:v>
                </c:pt>
                <c:pt idx="759">
                  <c:v>453</c:v>
                </c:pt>
                <c:pt idx="760">
                  <c:v>14</c:v>
                </c:pt>
                <c:pt idx="761">
                  <c:v>1533</c:v>
                </c:pt>
                <c:pt idx="762">
                  <c:v>2061</c:v>
                </c:pt>
                <c:pt idx="763">
                  <c:v>11</c:v>
                </c:pt>
                <c:pt idx="764">
                  <c:v>3</c:v>
                </c:pt>
                <c:pt idx="765">
                  <c:v>5</c:v>
                </c:pt>
                <c:pt idx="766">
                  <c:v>6</c:v>
                </c:pt>
                <c:pt idx="767">
                  <c:v>601</c:v>
                </c:pt>
                <c:pt idx="768">
                  <c:v>89</c:v>
                </c:pt>
                <c:pt idx="769">
                  <c:v>1460</c:v>
                </c:pt>
                <c:pt idx="770">
                  <c:v>12</c:v>
                </c:pt>
                <c:pt idx="771">
                  <c:v>95</c:v>
                </c:pt>
                <c:pt idx="772">
                  <c:v>1090</c:v>
                </c:pt>
                <c:pt idx="773">
                  <c:v>21</c:v>
                </c:pt>
                <c:pt idx="774">
                  <c:v>1284</c:v>
                </c:pt>
                <c:pt idx="775">
                  <c:v>0</c:v>
                </c:pt>
                <c:pt idx="776">
                  <c:v>2187</c:v>
                </c:pt>
                <c:pt idx="777">
                  <c:v>188</c:v>
                </c:pt>
                <c:pt idx="778">
                  <c:v>40</c:v>
                </c:pt>
                <c:pt idx="779">
                  <c:v>0</c:v>
                </c:pt>
                <c:pt idx="780">
                  <c:v>12</c:v>
                </c:pt>
                <c:pt idx="781">
                  <c:v>0</c:v>
                </c:pt>
                <c:pt idx="782">
                  <c:v>21</c:v>
                </c:pt>
                <c:pt idx="783">
                  <c:v>13</c:v>
                </c:pt>
                <c:pt idx="784">
                  <c:v>19</c:v>
                </c:pt>
                <c:pt idx="785">
                  <c:v>10</c:v>
                </c:pt>
                <c:pt idx="786">
                  <c:v>3</c:v>
                </c:pt>
                <c:pt idx="787">
                  <c:v>54</c:v>
                </c:pt>
                <c:pt idx="788">
                  <c:v>1105</c:v>
                </c:pt>
                <c:pt idx="789">
                  <c:v>27</c:v>
                </c:pt>
                <c:pt idx="790">
                  <c:v>0</c:v>
                </c:pt>
                <c:pt idx="791">
                  <c:v>2</c:v>
                </c:pt>
                <c:pt idx="792">
                  <c:v>37</c:v>
                </c:pt>
                <c:pt idx="793">
                  <c:v>376</c:v>
                </c:pt>
                <c:pt idx="794">
                  <c:v>18</c:v>
                </c:pt>
                <c:pt idx="795">
                  <c:v>4008</c:v>
                </c:pt>
                <c:pt idx="796">
                  <c:v>3</c:v>
                </c:pt>
                <c:pt idx="797">
                  <c:v>51</c:v>
                </c:pt>
                <c:pt idx="798">
                  <c:v>675</c:v>
                </c:pt>
                <c:pt idx="799">
                  <c:v>46</c:v>
                </c:pt>
                <c:pt idx="800">
                  <c:v>1638</c:v>
                </c:pt>
                <c:pt idx="801">
                  <c:v>12</c:v>
                </c:pt>
                <c:pt idx="802">
                  <c:v>23</c:v>
                </c:pt>
                <c:pt idx="803">
                  <c:v>264</c:v>
                </c:pt>
                <c:pt idx="804">
                  <c:v>627</c:v>
                </c:pt>
                <c:pt idx="805">
                  <c:v>107</c:v>
                </c:pt>
                <c:pt idx="806">
                  <c:v>94</c:v>
                </c:pt>
                <c:pt idx="807">
                  <c:v>264</c:v>
                </c:pt>
                <c:pt idx="808">
                  <c:v>94</c:v>
                </c:pt>
                <c:pt idx="809">
                  <c:v>622</c:v>
                </c:pt>
                <c:pt idx="810">
                  <c:v>133</c:v>
                </c:pt>
                <c:pt idx="811">
                  <c:v>59</c:v>
                </c:pt>
                <c:pt idx="812">
                  <c:v>39</c:v>
                </c:pt>
                <c:pt idx="813">
                  <c:v>0</c:v>
                </c:pt>
                <c:pt idx="814">
                  <c:v>36</c:v>
                </c:pt>
                <c:pt idx="815">
                  <c:v>15</c:v>
                </c:pt>
                <c:pt idx="816">
                  <c:v>9</c:v>
                </c:pt>
                <c:pt idx="817">
                  <c:v>3</c:v>
                </c:pt>
                <c:pt idx="818">
                  <c:v>46</c:v>
                </c:pt>
                <c:pt idx="819">
                  <c:v>0</c:v>
                </c:pt>
                <c:pt idx="820">
                  <c:v>12</c:v>
                </c:pt>
                <c:pt idx="821">
                  <c:v>42</c:v>
                </c:pt>
                <c:pt idx="822">
                  <c:v>49</c:v>
                </c:pt>
                <c:pt idx="823">
                  <c:v>1092</c:v>
                </c:pt>
                <c:pt idx="824">
                  <c:v>19</c:v>
                </c:pt>
                <c:pt idx="825">
                  <c:v>250</c:v>
                </c:pt>
                <c:pt idx="826">
                  <c:v>66</c:v>
                </c:pt>
                <c:pt idx="827">
                  <c:v>11</c:v>
                </c:pt>
                <c:pt idx="828">
                  <c:v>422</c:v>
                </c:pt>
                <c:pt idx="829">
                  <c:v>33</c:v>
                </c:pt>
                <c:pt idx="830">
                  <c:v>9</c:v>
                </c:pt>
                <c:pt idx="831">
                  <c:v>39</c:v>
                </c:pt>
                <c:pt idx="832">
                  <c:v>957</c:v>
                </c:pt>
                <c:pt idx="833">
                  <c:v>47</c:v>
                </c:pt>
                <c:pt idx="834">
                  <c:v>54</c:v>
                </c:pt>
                <c:pt idx="835">
                  <c:v>30</c:v>
                </c:pt>
                <c:pt idx="836">
                  <c:v>0</c:v>
                </c:pt>
                <c:pt idx="837">
                  <c:v>25</c:v>
                </c:pt>
                <c:pt idx="838">
                  <c:v>0</c:v>
                </c:pt>
                <c:pt idx="839">
                  <c:v>1896</c:v>
                </c:pt>
                <c:pt idx="840">
                  <c:v>1834</c:v>
                </c:pt>
                <c:pt idx="841">
                  <c:v>1500</c:v>
                </c:pt>
                <c:pt idx="842">
                  <c:v>7</c:v>
                </c:pt>
                <c:pt idx="843">
                  <c:v>31</c:v>
                </c:pt>
                <c:pt idx="844">
                  <c:v>14</c:v>
                </c:pt>
                <c:pt idx="845">
                  <c:v>144</c:v>
                </c:pt>
                <c:pt idx="846">
                  <c:v>186</c:v>
                </c:pt>
                <c:pt idx="847">
                  <c:v>2037</c:v>
                </c:pt>
                <c:pt idx="848">
                  <c:v>1465</c:v>
                </c:pt>
                <c:pt idx="849">
                  <c:v>60</c:v>
                </c:pt>
                <c:pt idx="850">
                  <c:v>2888</c:v>
                </c:pt>
                <c:pt idx="851">
                  <c:v>38</c:v>
                </c:pt>
                <c:pt idx="852">
                  <c:v>561</c:v>
                </c:pt>
                <c:pt idx="853">
                  <c:v>6</c:v>
                </c:pt>
                <c:pt idx="854">
                  <c:v>1066</c:v>
                </c:pt>
                <c:pt idx="855">
                  <c:v>44</c:v>
                </c:pt>
                <c:pt idx="856">
                  <c:v>0</c:v>
                </c:pt>
                <c:pt idx="857">
                  <c:v>438</c:v>
                </c:pt>
                <c:pt idx="858">
                  <c:v>13</c:v>
                </c:pt>
                <c:pt idx="859">
                  <c:v>1013</c:v>
                </c:pt>
                <c:pt idx="860">
                  <c:v>18</c:v>
                </c:pt>
                <c:pt idx="861">
                  <c:v>53834</c:v>
                </c:pt>
                <c:pt idx="862">
                  <c:v>81</c:v>
                </c:pt>
                <c:pt idx="863">
                  <c:v>278</c:v>
                </c:pt>
                <c:pt idx="864">
                  <c:v>0</c:v>
                </c:pt>
                <c:pt idx="865">
                  <c:v>37</c:v>
                </c:pt>
                <c:pt idx="866">
                  <c:v>31</c:v>
                </c:pt>
                <c:pt idx="867">
                  <c:v>14</c:v>
                </c:pt>
                <c:pt idx="868">
                  <c:v>46</c:v>
                </c:pt>
                <c:pt idx="869">
                  <c:v>37</c:v>
                </c:pt>
                <c:pt idx="870">
                  <c:v>1232</c:v>
                </c:pt>
                <c:pt idx="871">
                  <c:v>11013</c:v>
                </c:pt>
                <c:pt idx="872">
                  <c:v>481</c:v>
                </c:pt>
                <c:pt idx="873">
                  <c:v>44</c:v>
                </c:pt>
                <c:pt idx="874">
                  <c:v>353</c:v>
                </c:pt>
                <c:pt idx="875">
                  <c:v>28</c:v>
                </c:pt>
                <c:pt idx="876">
                  <c:v>9</c:v>
                </c:pt>
                <c:pt idx="877">
                  <c:v>55</c:v>
                </c:pt>
                <c:pt idx="878">
                  <c:v>975</c:v>
                </c:pt>
                <c:pt idx="879">
                  <c:v>27</c:v>
                </c:pt>
                <c:pt idx="880">
                  <c:v>2492</c:v>
                </c:pt>
                <c:pt idx="881">
                  <c:v>8</c:v>
                </c:pt>
                <c:pt idx="882">
                  <c:v>49</c:v>
                </c:pt>
                <c:pt idx="883">
                  <c:v>902</c:v>
                </c:pt>
                <c:pt idx="884">
                  <c:v>990</c:v>
                </c:pt>
                <c:pt idx="885">
                  <c:v>0</c:v>
                </c:pt>
                <c:pt idx="886">
                  <c:v>942</c:v>
                </c:pt>
                <c:pt idx="887">
                  <c:v>374</c:v>
                </c:pt>
                <c:pt idx="888">
                  <c:v>41</c:v>
                </c:pt>
                <c:pt idx="889">
                  <c:v>21</c:v>
                </c:pt>
                <c:pt idx="890">
                  <c:v>438</c:v>
                </c:pt>
                <c:pt idx="891">
                  <c:v>285</c:v>
                </c:pt>
                <c:pt idx="892">
                  <c:v>6</c:v>
                </c:pt>
                <c:pt idx="893">
                  <c:v>13</c:v>
                </c:pt>
                <c:pt idx="894">
                  <c:v>80</c:v>
                </c:pt>
                <c:pt idx="895">
                  <c:v>54</c:v>
                </c:pt>
                <c:pt idx="896">
                  <c:v>139</c:v>
                </c:pt>
                <c:pt idx="897">
                  <c:v>0</c:v>
                </c:pt>
                <c:pt idx="898">
                  <c:v>651</c:v>
                </c:pt>
                <c:pt idx="899">
                  <c:v>132</c:v>
                </c:pt>
                <c:pt idx="900">
                  <c:v>45</c:v>
                </c:pt>
                <c:pt idx="901">
                  <c:v>127</c:v>
                </c:pt>
                <c:pt idx="902">
                  <c:v>16</c:v>
                </c:pt>
                <c:pt idx="903">
                  <c:v>35</c:v>
                </c:pt>
                <c:pt idx="904">
                  <c:v>30</c:v>
                </c:pt>
                <c:pt idx="905">
                  <c:v>7</c:v>
                </c:pt>
                <c:pt idx="906">
                  <c:v>48</c:v>
                </c:pt>
                <c:pt idx="907">
                  <c:v>9</c:v>
                </c:pt>
                <c:pt idx="908">
                  <c:v>48</c:v>
                </c:pt>
                <c:pt idx="909">
                  <c:v>437</c:v>
                </c:pt>
                <c:pt idx="910">
                  <c:v>2527</c:v>
                </c:pt>
                <c:pt idx="911">
                  <c:v>384</c:v>
                </c:pt>
                <c:pt idx="912">
                  <c:v>13</c:v>
                </c:pt>
                <c:pt idx="913">
                  <c:v>53</c:v>
                </c:pt>
                <c:pt idx="914">
                  <c:v>48</c:v>
                </c:pt>
                <c:pt idx="915">
                  <c:v>854</c:v>
                </c:pt>
                <c:pt idx="916">
                  <c:v>0</c:v>
                </c:pt>
                <c:pt idx="917">
                  <c:v>1094</c:v>
                </c:pt>
                <c:pt idx="918">
                  <c:v>26</c:v>
                </c:pt>
                <c:pt idx="919">
                  <c:v>62</c:v>
                </c:pt>
                <c:pt idx="920">
                  <c:v>1019</c:v>
                </c:pt>
                <c:pt idx="921">
                  <c:v>42</c:v>
                </c:pt>
                <c:pt idx="922">
                  <c:v>27</c:v>
                </c:pt>
                <c:pt idx="923">
                  <c:v>538</c:v>
                </c:pt>
                <c:pt idx="924">
                  <c:v>8</c:v>
                </c:pt>
                <c:pt idx="925">
                  <c:v>75</c:v>
                </c:pt>
                <c:pt idx="926">
                  <c:v>0</c:v>
                </c:pt>
                <c:pt idx="927">
                  <c:v>176</c:v>
                </c:pt>
                <c:pt idx="928">
                  <c:v>1070</c:v>
                </c:pt>
                <c:pt idx="929">
                  <c:v>815</c:v>
                </c:pt>
                <c:pt idx="930">
                  <c:v>981</c:v>
                </c:pt>
                <c:pt idx="931">
                  <c:v>39</c:v>
                </c:pt>
                <c:pt idx="932">
                  <c:v>17</c:v>
                </c:pt>
                <c:pt idx="933">
                  <c:v>18</c:v>
                </c:pt>
                <c:pt idx="934">
                  <c:v>3</c:v>
                </c:pt>
                <c:pt idx="935">
                  <c:v>19</c:v>
                </c:pt>
                <c:pt idx="936">
                  <c:v>3</c:v>
                </c:pt>
                <c:pt idx="937">
                  <c:v>4031</c:v>
                </c:pt>
                <c:pt idx="938">
                  <c:v>1293</c:v>
                </c:pt>
                <c:pt idx="939">
                  <c:v>0</c:v>
                </c:pt>
                <c:pt idx="940">
                  <c:v>801</c:v>
                </c:pt>
                <c:pt idx="941">
                  <c:v>1</c:v>
                </c:pt>
                <c:pt idx="942">
                  <c:v>0</c:v>
                </c:pt>
                <c:pt idx="943">
                  <c:v>12</c:v>
                </c:pt>
                <c:pt idx="944">
                  <c:v>0</c:v>
                </c:pt>
                <c:pt idx="945">
                  <c:v>878</c:v>
                </c:pt>
                <c:pt idx="946">
                  <c:v>1725</c:v>
                </c:pt>
                <c:pt idx="947">
                  <c:v>1033</c:v>
                </c:pt>
                <c:pt idx="948">
                  <c:v>43</c:v>
                </c:pt>
                <c:pt idx="949">
                  <c:v>373</c:v>
                </c:pt>
                <c:pt idx="950">
                  <c:v>2160</c:v>
                </c:pt>
                <c:pt idx="951">
                  <c:v>990</c:v>
                </c:pt>
                <c:pt idx="952">
                  <c:v>14</c:v>
                </c:pt>
                <c:pt idx="953">
                  <c:v>277</c:v>
                </c:pt>
                <c:pt idx="954">
                  <c:v>47</c:v>
                </c:pt>
                <c:pt idx="955">
                  <c:v>7949</c:v>
                </c:pt>
                <c:pt idx="956">
                  <c:v>43</c:v>
                </c:pt>
                <c:pt idx="957">
                  <c:v>859</c:v>
                </c:pt>
                <c:pt idx="958">
                  <c:v>295</c:v>
                </c:pt>
                <c:pt idx="959">
                  <c:v>398</c:v>
                </c:pt>
                <c:pt idx="960">
                  <c:v>1083</c:v>
                </c:pt>
                <c:pt idx="961">
                  <c:v>374</c:v>
                </c:pt>
                <c:pt idx="962">
                  <c:v>1552</c:v>
                </c:pt>
                <c:pt idx="963">
                  <c:v>200</c:v>
                </c:pt>
                <c:pt idx="964">
                  <c:v>79</c:v>
                </c:pt>
                <c:pt idx="965">
                  <c:v>0</c:v>
                </c:pt>
                <c:pt idx="966">
                  <c:v>1043</c:v>
                </c:pt>
                <c:pt idx="967">
                  <c:v>262</c:v>
                </c:pt>
                <c:pt idx="968">
                  <c:v>10</c:v>
                </c:pt>
                <c:pt idx="969">
                  <c:v>959</c:v>
                </c:pt>
                <c:pt idx="970">
                  <c:v>481</c:v>
                </c:pt>
                <c:pt idx="971">
                  <c:v>13</c:v>
                </c:pt>
                <c:pt idx="972">
                  <c:v>3</c:v>
                </c:pt>
                <c:pt idx="973">
                  <c:v>30</c:v>
                </c:pt>
                <c:pt idx="974">
                  <c:v>50</c:v>
                </c:pt>
                <c:pt idx="975">
                  <c:v>375</c:v>
                </c:pt>
                <c:pt idx="976">
                  <c:v>3651</c:v>
                </c:pt>
                <c:pt idx="977">
                  <c:v>117</c:v>
                </c:pt>
                <c:pt idx="978">
                  <c:v>58</c:v>
                </c:pt>
                <c:pt idx="979">
                  <c:v>41</c:v>
                </c:pt>
                <c:pt idx="980">
                  <c:v>33</c:v>
                </c:pt>
                <c:pt idx="981">
                  <c:v>0</c:v>
                </c:pt>
                <c:pt idx="982">
                  <c:v>0</c:v>
                </c:pt>
                <c:pt idx="983">
                  <c:v>26</c:v>
                </c:pt>
                <c:pt idx="984">
                  <c:v>57</c:v>
                </c:pt>
                <c:pt idx="985">
                  <c:v>18</c:v>
                </c:pt>
                <c:pt idx="986">
                  <c:v>13</c:v>
                </c:pt>
                <c:pt idx="987">
                  <c:v>1284</c:v>
                </c:pt>
                <c:pt idx="988">
                  <c:v>46</c:v>
                </c:pt>
                <c:pt idx="989">
                  <c:v>1324</c:v>
                </c:pt>
                <c:pt idx="990">
                  <c:v>1321</c:v>
                </c:pt>
                <c:pt idx="991">
                  <c:v>24</c:v>
                </c:pt>
                <c:pt idx="992">
                  <c:v>524</c:v>
                </c:pt>
                <c:pt idx="993">
                  <c:v>41</c:v>
                </c:pt>
                <c:pt idx="994">
                  <c:v>28</c:v>
                </c:pt>
                <c:pt idx="995">
                  <c:v>76</c:v>
                </c:pt>
                <c:pt idx="996">
                  <c:v>10</c:v>
                </c:pt>
                <c:pt idx="997">
                  <c:v>41</c:v>
                </c:pt>
                <c:pt idx="998">
                  <c:v>29</c:v>
                </c:pt>
                <c:pt idx="999">
                  <c:v>37</c:v>
                </c:pt>
                <c:pt idx="1000">
                  <c:v>71</c:v>
                </c:pt>
                <c:pt idx="1001">
                  <c:v>1055</c:v>
                </c:pt>
                <c:pt idx="1002">
                  <c:v>10</c:v>
                </c:pt>
                <c:pt idx="1003">
                  <c:v>1620</c:v>
                </c:pt>
                <c:pt idx="1004">
                  <c:v>242</c:v>
                </c:pt>
                <c:pt idx="1005">
                  <c:v>10</c:v>
                </c:pt>
                <c:pt idx="1006">
                  <c:v>1019</c:v>
                </c:pt>
                <c:pt idx="1007">
                  <c:v>3</c:v>
                </c:pt>
                <c:pt idx="1008">
                  <c:v>876</c:v>
                </c:pt>
                <c:pt idx="1009">
                  <c:v>0</c:v>
                </c:pt>
                <c:pt idx="1010">
                  <c:v>64</c:v>
                </c:pt>
                <c:pt idx="1011">
                  <c:v>0</c:v>
                </c:pt>
                <c:pt idx="1012">
                  <c:v>6</c:v>
                </c:pt>
                <c:pt idx="1013">
                  <c:v>43</c:v>
                </c:pt>
                <c:pt idx="1014">
                  <c:v>81</c:v>
                </c:pt>
                <c:pt idx="1015">
                  <c:v>947</c:v>
                </c:pt>
                <c:pt idx="1016">
                  <c:v>32</c:v>
                </c:pt>
                <c:pt idx="1017">
                  <c:v>478</c:v>
                </c:pt>
                <c:pt idx="1018">
                  <c:v>0</c:v>
                </c:pt>
                <c:pt idx="1019">
                  <c:v>868</c:v>
                </c:pt>
                <c:pt idx="1020">
                  <c:v>1</c:v>
                </c:pt>
                <c:pt idx="1021">
                  <c:v>6</c:v>
                </c:pt>
                <c:pt idx="1022">
                  <c:v>20</c:v>
                </c:pt>
                <c:pt idx="1023">
                  <c:v>382</c:v>
                </c:pt>
                <c:pt idx="1024">
                  <c:v>39</c:v>
                </c:pt>
                <c:pt idx="1025">
                  <c:v>15</c:v>
                </c:pt>
                <c:pt idx="1026">
                  <c:v>109</c:v>
                </c:pt>
                <c:pt idx="1027">
                  <c:v>40</c:v>
                </c:pt>
                <c:pt idx="1028">
                  <c:v>5</c:v>
                </c:pt>
                <c:pt idx="1029">
                  <c:v>6</c:v>
                </c:pt>
                <c:pt idx="1030">
                  <c:v>19</c:v>
                </c:pt>
                <c:pt idx="1031">
                  <c:v>8</c:v>
                </c:pt>
                <c:pt idx="1032">
                  <c:v>10</c:v>
                </c:pt>
                <c:pt idx="1033">
                  <c:v>40</c:v>
                </c:pt>
                <c:pt idx="1034">
                  <c:v>24</c:v>
                </c:pt>
                <c:pt idx="1035">
                  <c:v>13025</c:v>
                </c:pt>
                <c:pt idx="1036">
                  <c:v>35</c:v>
                </c:pt>
                <c:pt idx="1037">
                  <c:v>23</c:v>
                </c:pt>
                <c:pt idx="1038">
                  <c:v>5130</c:v>
                </c:pt>
                <c:pt idx="1039">
                  <c:v>26</c:v>
                </c:pt>
                <c:pt idx="1040">
                  <c:v>11</c:v>
                </c:pt>
                <c:pt idx="1041">
                  <c:v>2</c:v>
                </c:pt>
                <c:pt idx="1042">
                  <c:v>531</c:v>
                </c:pt>
                <c:pt idx="1043">
                  <c:v>57</c:v>
                </c:pt>
                <c:pt idx="1044">
                  <c:v>38</c:v>
                </c:pt>
                <c:pt idx="1045">
                  <c:v>36</c:v>
                </c:pt>
                <c:pt idx="1046">
                  <c:v>17</c:v>
                </c:pt>
                <c:pt idx="1047">
                  <c:v>45</c:v>
                </c:pt>
                <c:pt idx="1048">
                  <c:v>3</c:v>
                </c:pt>
                <c:pt idx="1049">
                  <c:v>1873</c:v>
                </c:pt>
                <c:pt idx="1050">
                  <c:v>0</c:v>
                </c:pt>
                <c:pt idx="1051">
                  <c:v>3237</c:v>
                </c:pt>
                <c:pt idx="1052">
                  <c:v>9</c:v>
                </c:pt>
                <c:pt idx="1053">
                  <c:v>41</c:v>
                </c:pt>
                <c:pt idx="1054">
                  <c:v>51</c:v>
                </c:pt>
                <c:pt idx="1055">
                  <c:v>102</c:v>
                </c:pt>
                <c:pt idx="1056">
                  <c:v>228</c:v>
                </c:pt>
                <c:pt idx="1057">
                  <c:v>15</c:v>
                </c:pt>
                <c:pt idx="1058">
                  <c:v>1172</c:v>
                </c:pt>
                <c:pt idx="1059">
                  <c:v>3040</c:v>
                </c:pt>
                <c:pt idx="1060">
                  <c:v>12</c:v>
                </c:pt>
                <c:pt idx="1061">
                  <c:v>0</c:v>
                </c:pt>
                <c:pt idx="1062">
                  <c:v>0</c:v>
                </c:pt>
                <c:pt idx="1063">
                  <c:v>968</c:v>
                </c:pt>
                <c:pt idx="1064">
                  <c:v>3</c:v>
                </c:pt>
                <c:pt idx="1065">
                  <c:v>1319</c:v>
                </c:pt>
                <c:pt idx="1066">
                  <c:v>3</c:v>
                </c:pt>
                <c:pt idx="1067">
                  <c:v>4</c:v>
                </c:pt>
                <c:pt idx="1068">
                  <c:v>11</c:v>
                </c:pt>
                <c:pt idx="1069">
                  <c:v>794</c:v>
                </c:pt>
                <c:pt idx="1070">
                  <c:v>75</c:v>
                </c:pt>
                <c:pt idx="1071">
                  <c:v>38</c:v>
                </c:pt>
                <c:pt idx="1072">
                  <c:v>960</c:v>
                </c:pt>
                <c:pt idx="1073">
                  <c:v>7</c:v>
                </c:pt>
                <c:pt idx="1074">
                  <c:v>10</c:v>
                </c:pt>
                <c:pt idx="1075">
                  <c:v>1685</c:v>
                </c:pt>
                <c:pt idx="1076">
                  <c:v>1136</c:v>
                </c:pt>
                <c:pt idx="1077">
                  <c:v>895</c:v>
                </c:pt>
                <c:pt idx="1078">
                  <c:v>48</c:v>
                </c:pt>
                <c:pt idx="1079">
                  <c:v>5</c:v>
                </c:pt>
                <c:pt idx="1080">
                  <c:v>0</c:v>
                </c:pt>
                <c:pt idx="1081">
                  <c:v>10</c:v>
                </c:pt>
                <c:pt idx="1082">
                  <c:v>2226</c:v>
                </c:pt>
                <c:pt idx="1083">
                  <c:v>50</c:v>
                </c:pt>
                <c:pt idx="1084">
                  <c:v>18</c:v>
                </c:pt>
                <c:pt idx="1085">
                  <c:v>9</c:v>
                </c:pt>
                <c:pt idx="1086">
                  <c:v>14</c:v>
                </c:pt>
                <c:pt idx="1087">
                  <c:v>1013</c:v>
                </c:pt>
                <c:pt idx="1088">
                  <c:v>713</c:v>
                </c:pt>
                <c:pt idx="1089">
                  <c:v>98</c:v>
                </c:pt>
                <c:pt idx="1090">
                  <c:v>761</c:v>
                </c:pt>
                <c:pt idx="1091">
                  <c:v>165</c:v>
                </c:pt>
                <c:pt idx="1092">
                  <c:v>749</c:v>
                </c:pt>
                <c:pt idx="1093">
                  <c:v>12</c:v>
                </c:pt>
                <c:pt idx="1094">
                  <c:v>1827</c:v>
                </c:pt>
                <c:pt idx="1095">
                  <c:v>0</c:v>
                </c:pt>
                <c:pt idx="1096">
                  <c:v>0</c:v>
                </c:pt>
                <c:pt idx="1097">
                  <c:v>1453</c:v>
                </c:pt>
                <c:pt idx="1098">
                  <c:v>761</c:v>
                </c:pt>
                <c:pt idx="1099">
                  <c:v>527</c:v>
                </c:pt>
                <c:pt idx="1100">
                  <c:v>0</c:v>
                </c:pt>
                <c:pt idx="1101">
                  <c:v>3276</c:v>
                </c:pt>
                <c:pt idx="1102">
                  <c:v>0</c:v>
                </c:pt>
                <c:pt idx="1103">
                  <c:v>44</c:v>
                </c:pt>
                <c:pt idx="1104">
                  <c:v>74</c:v>
                </c:pt>
                <c:pt idx="1105">
                  <c:v>40</c:v>
                </c:pt>
                <c:pt idx="1106">
                  <c:v>10</c:v>
                </c:pt>
                <c:pt idx="1107">
                  <c:v>0</c:v>
                </c:pt>
                <c:pt idx="1108">
                  <c:v>19</c:v>
                </c:pt>
                <c:pt idx="1109">
                  <c:v>25</c:v>
                </c:pt>
                <c:pt idx="1110">
                  <c:v>83</c:v>
                </c:pt>
                <c:pt idx="1111">
                  <c:v>74</c:v>
                </c:pt>
                <c:pt idx="1112">
                  <c:v>573</c:v>
                </c:pt>
                <c:pt idx="1113">
                  <c:v>60</c:v>
                </c:pt>
                <c:pt idx="1114">
                  <c:v>23</c:v>
                </c:pt>
                <c:pt idx="1115">
                  <c:v>693</c:v>
                </c:pt>
                <c:pt idx="1116">
                  <c:v>1213</c:v>
                </c:pt>
                <c:pt idx="1117">
                  <c:v>3</c:v>
                </c:pt>
                <c:pt idx="1118">
                  <c:v>41</c:v>
                </c:pt>
                <c:pt idx="1119">
                  <c:v>641</c:v>
                </c:pt>
                <c:pt idx="1120">
                  <c:v>48</c:v>
                </c:pt>
                <c:pt idx="1121">
                  <c:v>7</c:v>
                </c:pt>
                <c:pt idx="1122">
                  <c:v>1268</c:v>
                </c:pt>
                <c:pt idx="1123">
                  <c:v>1500</c:v>
                </c:pt>
                <c:pt idx="1124">
                  <c:v>27</c:v>
                </c:pt>
                <c:pt idx="1125">
                  <c:v>1125</c:v>
                </c:pt>
                <c:pt idx="1126">
                  <c:v>1177</c:v>
                </c:pt>
                <c:pt idx="1127">
                  <c:v>12</c:v>
                </c:pt>
                <c:pt idx="1128">
                  <c:v>8</c:v>
                </c:pt>
                <c:pt idx="1129">
                  <c:v>22</c:v>
                </c:pt>
                <c:pt idx="1130">
                  <c:v>27</c:v>
                </c:pt>
                <c:pt idx="1131">
                  <c:v>3</c:v>
                </c:pt>
                <c:pt idx="1132">
                  <c:v>0</c:v>
                </c:pt>
                <c:pt idx="1133">
                  <c:v>4920</c:v>
                </c:pt>
                <c:pt idx="1134">
                  <c:v>46</c:v>
                </c:pt>
                <c:pt idx="1135">
                  <c:v>1164</c:v>
                </c:pt>
                <c:pt idx="1136">
                  <c:v>181</c:v>
                </c:pt>
                <c:pt idx="1137">
                  <c:v>2320</c:v>
                </c:pt>
                <c:pt idx="1138">
                  <c:v>15</c:v>
                </c:pt>
                <c:pt idx="1139">
                  <c:v>2572</c:v>
                </c:pt>
                <c:pt idx="1140">
                  <c:v>510</c:v>
                </c:pt>
                <c:pt idx="1141">
                  <c:v>23</c:v>
                </c:pt>
                <c:pt idx="1142">
                  <c:v>55</c:v>
                </c:pt>
                <c:pt idx="1143">
                  <c:v>12</c:v>
                </c:pt>
                <c:pt idx="1144">
                  <c:v>8</c:v>
                </c:pt>
                <c:pt idx="1145">
                  <c:v>25</c:v>
                </c:pt>
                <c:pt idx="1146">
                  <c:v>1008</c:v>
                </c:pt>
                <c:pt idx="1147">
                  <c:v>22</c:v>
                </c:pt>
                <c:pt idx="1148">
                  <c:v>408</c:v>
                </c:pt>
                <c:pt idx="1149">
                  <c:v>1166</c:v>
                </c:pt>
                <c:pt idx="1150">
                  <c:v>16</c:v>
                </c:pt>
                <c:pt idx="1151">
                  <c:v>41</c:v>
                </c:pt>
                <c:pt idx="1152">
                  <c:v>7</c:v>
                </c:pt>
                <c:pt idx="1153">
                  <c:v>885</c:v>
                </c:pt>
                <c:pt idx="1154">
                  <c:v>0</c:v>
                </c:pt>
                <c:pt idx="1155">
                  <c:v>18</c:v>
                </c:pt>
                <c:pt idx="1156">
                  <c:v>1591</c:v>
                </c:pt>
                <c:pt idx="1157">
                  <c:v>25</c:v>
                </c:pt>
                <c:pt idx="1158">
                  <c:v>51</c:v>
                </c:pt>
                <c:pt idx="1159">
                  <c:v>39</c:v>
                </c:pt>
                <c:pt idx="1160">
                  <c:v>17</c:v>
                </c:pt>
                <c:pt idx="1161">
                  <c:v>15</c:v>
                </c:pt>
                <c:pt idx="1162">
                  <c:v>102</c:v>
                </c:pt>
                <c:pt idx="1163">
                  <c:v>34</c:v>
                </c:pt>
                <c:pt idx="1164">
                  <c:v>978</c:v>
                </c:pt>
                <c:pt idx="1165">
                  <c:v>1342</c:v>
                </c:pt>
                <c:pt idx="1166">
                  <c:v>37</c:v>
                </c:pt>
                <c:pt idx="1167">
                  <c:v>51</c:v>
                </c:pt>
                <c:pt idx="1168">
                  <c:v>8</c:v>
                </c:pt>
                <c:pt idx="1169">
                  <c:v>978</c:v>
                </c:pt>
                <c:pt idx="1170">
                  <c:v>23</c:v>
                </c:pt>
                <c:pt idx="1171">
                  <c:v>17</c:v>
                </c:pt>
                <c:pt idx="1172">
                  <c:v>18</c:v>
                </c:pt>
                <c:pt idx="1173">
                  <c:v>0</c:v>
                </c:pt>
              </c:numCache>
            </c:numRef>
          </c:yVal>
          <c:smooth val="0"/>
          <c:extLst>
            <c:ext xmlns:c16="http://schemas.microsoft.com/office/drawing/2014/chart" uri="{C3380CC4-5D6E-409C-BE32-E72D297353CC}">
              <c16:uniqueId val="{00000000-0C8E-45D4-A8E0-D4F85AF35BD2}"/>
            </c:ext>
          </c:extLst>
        </c:ser>
        <c:dLbls>
          <c:showLegendKey val="0"/>
          <c:showVal val="0"/>
          <c:showCatName val="0"/>
          <c:showSerName val="0"/>
          <c:showPercent val="0"/>
          <c:showBubbleSize val="0"/>
        </c:dLbls>
        <c:axId val="374428104"/>
        <c:axId val="374429280"/>
      </c:scatterChart>
      <c:valAx>
        <c:axId val="37442810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Entities incl. dataset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29280"/>
        <c:crosses val="autoZero"/>
        <c:crossBetween val="midCat"/>
      </c:valAx>
      <c:valAx>
        <c:axId val="37442928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Downloads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28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'Charts-uses-full-dataset'!$V$1</c:f>
              <c:strCache>
                <c:ptCount val="1"/>
                <c:pt idx="0">
                  <c:v>Downloads</c:v>
                </c:pt>
              </c:strCache>
            </c:strRef>
          </c:tx>
          <c:spPr>
            <a:ln w="19050" cap="rnd">
              <a:noFill/>
              <a:round/>
            </a:ln>
            <a:effectLst/>
          </c:spPr>
          <c:marker>
            <c:symbol val="circle"/>
            <c:size val="5"/>
            <c:spPr>
              <a:solidFill>
                <a:schemeClr val="accent1"/>
              </a:solidFill>
              <a:ln w="9525">
                <a:solidFill>
                  <a:schemeClr val="accent1"/>
                </a:solidFill>
              </a:ln>
              <a:effectLst/>
            </c:spPr>
          </c:marker>
          <c:xVal>
            <c:numRef>
              <c:f>'Charts-uses-full-dataset'!$U$2:$U$3721</c:f>
              <c:numCache>
                <c:formatCode>General</c:formatCode>
                <c:ptCount val="3720"/>
                <c:pt idx="0">
                  <c:v>17</c:v>
                </c:pt>
                <c:pt idx="1">
                  <c:v>1</c:v>
                </c:pt>
                <c:pt idx="2">
                  <c:v>3</c:v>
                </c:pt>
                <c:pt idx="3">
                  <c:v>4</c:v>
                </c:pt>
                <c:pt idx="4">
                  <c:v>221</c:v>
                </c:pt>
                <c:pt idx="5" formatCode="#,##0">
                  <c:v>1150</c:v>
                </c:pt>
                <c:pt idx="6">
                  <c:v>47</c:v>
                </c:pt>
                <c:pt idx="7">
                  <c:v>422</c:v>
                </c:pt>
                <c:pt idx="8">
                  <c:v>10</c:v>
                </c:pt>
                <c:pt idx="9">
                  <c:v>68</c:v>
                </c:pt>
                <c:pt idx="10">
                  <c:v>70</c:v>
                </c:pt>
                <c:pt idx="11">
                  <c:v>95</c:v>
                </c:pt>
                <c:pt idx="12">
                  <c:v>15</c:v>
                </c:pt>
                <c:pt idx="13">
                  <c:v>95</c:v>
                </c:pt>
                <c:pt idx="14">
                  <c:v>120</c:v>
                </c:pt>
                <c:pt idx="15">
                  <c:v>348</c:v>
                </c:pt>
                <c:pt idx="16">
                  <c:v>0</c:v>
                </c:pt>
                <c:pt idx="17">
                  <c:v>3</c:v>
                </c:pt>
                <c:pt idx="18">
                  <c:v>1</c:v>
                </c:pt>
                <c:pt idx="19">
                  <c:v>805</c:v>
                </c:pt>
                <c:pt idx="20">
                  <c:v>416</c:v>
                </c:pt>
                <c:pt idx="21">
                  <c:v>400</c:v>
                </c:pt>
                <c:pt idx="22" formatCode="#,##0">
                  <c:v>1255</c:v>
                </c:pt>
                <c:pt idx="23">
                  <c:v>117</c:v>
                </c:pt>
                <c:pt idx="24">
                  <c:v>7</c:v>
                </c:pt>
                <c:pt idx="25">
                  <c:v>3</c:v>
                </c:pt>
                <c:pt idx="26">
                  <c:v>2</c:v>
                </c:pt>
                <c:pt idx="27">
                  <c:v>15</c:v>
                </c:pt>
                <c:pt idx="28">
                  <c:v>34</c:v>
                </c:pt>
                <c:pt idx="29">
                  <c:v>3</c:v>
                </c:pt>
                <c:pt idx="30">
                  <c:v>183</c:v>
                </c:pt>
                <c:pt idx="31">
                  <c:v>12</c:v>
                </c:pt>
                <c:pt idx="32">
                  <c:v>10</c:v>
                </c:pt>
                <c:pt idx="33">
                  <c:v>3</c:v>
                </c:pt>
                <c:pt idx="34">
                  <c:v>190</c:v>
                </c:pt>
                <c:pt idx="35">
                  <c:v>104</c:v>
                </c:pt>
                <c:pt idx="36">
                  <c:v>4</c:v>
                </c:pt>
                <c:pt idx="37">
                  <c:v>16</c:v>
                </c:pt>
                <c:pt idx="38">
                  <c:v>94</c:v>
                </c:pt>
                <c:pt idx="39">
                  <c:v>149</c:v>
                </c:pt>
                <c:pt idx="40">
                  <c:v>97</c:v>
                </c:pt>
                <c:pt idx="41">
                  <c:v>502</c:v>
                </c:pt>
                <c:pt idx="42">
                  <c:v>518</c:v>
                </c:pt>
                <c:pt idx="43">
                  <c:v>10</c:v>
                </c:pt>
                <c:pt idx="44">
                  <c:v>103</c:v>
                </c:pt>
                <c:pt idx="45">
                  <c:v>2</c:v>
                </c:pt>
                <c:pt idx="46">
                  <c:v>167</c:v>
                </c:pt>
                <c:pt idx="47">
                  <c:v>9</c:v>
                </c:pt>
                <c:pt idx="48">
                  <c:v>10</c:v>
                </c:pt>
                <c:pt idx="49">
                  <c:v>33</c:v>
                </c:pt>
                <c:pt idx="50">
                  <c:v>321</c:v>
                </c:pt>
                <c:pt idx="51">
                  <c:v>5</c:v>
                </c:pt>
                <c:pt idx="52">
                  <c:v>14</c:v>
                </c:pt>
                <c:pt idx="53">
                  <c:v>235</c:v>
                </c:pt>
                <c:pt idx="54">
                  <c:v>23</c:v>
                </c:pt>
                <c:pt idx="55">
                  <c:v>136</c:v>
                </c:pt>
                <c:pt idx="56">
                  <c:v>4</c:v>
                </c:pt>
                <c:pt idx="57">
                  <c:v>36</c:v>
                </c:pt>
                <c:pt idx="58">
                  <c:v>143</c:v>
                </c:pt>
                <c:pt idx="59">
                  <c:v>59</c:v>
                </c:pt>
                <c:pt idx="60">
                  <c:v>23</c:v>
                </c:pt>
                <c:pt idx="61">
                  <c:v>167</c:v>
                </c:pt>
                <c:pt idx="62">
                  <c:v>144</c:v>
                </c:pt>
                <c:pt idx="63">
                  <c:v>3</c:v>
                </c:pt>
                <c:pt idx="64">
                  <c:v>9</c:v>
                </c:pt>
                <c:pt idx="65">
                  <c:v>2</c:v>
                </c:pt>
                <c:pt idx="66">
                  <c:v>10</c:v>
                </c:pt>
                <c:pt idx="67">
                  <c:v>2</c:v>
                </c:pt>
                <c:pt idx="68">
                  <c:v>43</c:v>
                </c:pt>
                <c:pt idx="69">
                  <c:v>1</c:v>
                </c:pt>
                <c:pt idx="70">
                  <c:v>104</c:v>
                </c:pt>
                <c:pt idx="71">
                  <c:v>1</c:v>
                </c:pt>
                <c:pt idx="72">
                  <c:v>13</c:v>
                </c:pt>
                <c:pt idx="73">
                  <c:v>64</c:v>
                </c:pt>
                <c:pt idx="74">
                  <c:v>135</c:v>
                </c:pt>
                <c:pt idx="75">
                  <c:v>360</c:v>
                </c:pt>
                <c:pt idx="76">
                  <c:v>43</c:v>
                </c:pt>
                <c:pt idx="77">
                  <c:v>8</c:v>
                </c:pt>
                <c:pt idx="78">
                  <c:v>10</c:v>
                </c:pt>
                <c:pt idx="79">
                  <c:v>643</c:v>
                </c:pt>
                <c:pt idx="80">
                  <c:v>424</c:v>
                </c:pt>
                <c:pt idx="81">
                  <c:v>210</c:v>
                </c:pt>
                <c:pt idx="82">
                  <c:v>80</c:v>
                </c:pt>
                <c:pt idx="83">
                  <c:v>40</c:v>
                </c:pt>
                <c:pt idx="84">
                  <c:v>3</c:v>
                </c:pt>
                <c:pt idx="85">
                  <c:v>22</c:v>
                </c:pt>
                <c:pt idx="86">
                  <c:v>278</c:v>
                </c:pt>
                <c:pt idx="87">
                  <c:v>197</c:v>
                </c:pt>
                <c:pt idx="88">
                  <c:v>321</c:v>
                </c:pt>
                <c:pt idx="89">
                  <c:v>205</c:v>
                </c:pt>
                <c:pt idx="90">
                  <c:v>30</c:v>
                </c:pt>
                <c:pt idx="91">
                  <c:v>16</c:v>
                </c:pt>
                <c:pt idx="92">
                  <c:v>256</c:v>
                </c:pt>
                <c:pt idx="93">
                  <c:v>19</c:v>
                </c:pt>
                <c:pt idx="94">
                  <c:v>50</c:v>
                </c:pt>
                <c:pt idx="95">
                  <c:v>226</c:v>
                </c:pt>
                <c:pt idx="96">
                  <c:v>2</c:v>
                </c:pt>
                <c:pt idx="97">
                  <c:v>1</c:v>
                </c:pt>
                <c:pt idx="98" formatCode="#,##0">
                  <c:v>1771</c:v>
                </c:pt>
                <c:pt idx="99">
                  <c:v>62</c:v>
                </c:pt>
                <c:pt idx="100">
                  <c:v>752</c:v>
                </c:pt>
                <c:pt idx="101">
                  <c:v>432</c:v>
                </c:pt>
                <c:pt idx="102">
                  <c:v>9</c:v>
                </c:pt>
                <c:pt idx="103">
                  <c:v>4</c:v>
                </c:pt>
                <c:pt idx="104">
                  <c:v>1</c:v>
                </c:pt>
                <c:pt idx="105">
                  <c:v>2</c:v>
                </c:pt>
                <c:pt idx="106">
                  <c:v>15</c:v>
                </c:pt>
                <c:pt idx="107">
                  <c:v>158</c:v>
                </c:pt>
                <c:pt idx="108">
                  <c:v>15</c:v>
                </c:pt>
                <c:pt idx="109">
                  <c:v>488</c:v>
                </c:pt>
                <c:pt idx="110" formatCode="#,##0">
                  <c:v>1269</c:v>
                </c:pt>
                <c:pt idx="111">
                  <c:v>7</c:v>
                </c:pt>
                <c:pt idx="112">
                  <c:v>158</c:v>
                </c:pt>
                <c:pt idx="113">
                  <c:v>33</c:v>
                </c:pt>
                <c:pt idx="114">
                  <c:v>5</c:v>
                </c:pt>
                <c:pt idx="115">
                  <c:v>1</c:v>
                </c:pt>
                <c:pt idx="116">
                  <c:v>279</c:v>
                </c:pt>
                <c:pt idx="117">
                  <c:v>7</c:v>
                </c:pt>
                <c:pt idx="118">
                  <c:v>108</c:v>
                </c:pt>
                <c:pt idx="119">
                  <c:v>182</c:v>
                </c:pt>
                <c:pt idx="120">
                  <c:v>23</c:v>
                </c:pt>
                <c:pt idx="121">
                  <c:v>392</c:v>
                </c:pt>
                <c:pt idx="122">
                  <c:v>117</c:v>
                </c:pt>
                <c:pt idx="123">
                  <c:v>159</c:v>
                </c:pt>
                <c:pt idx="124">
                  <c:v>3</c:v>
                </c:pt>
                <c:pt idx="125">
                  <c:v>19</c:v>
                </c:pt>
                <c:pt idx="126">
                  <c:v>222</c:v>
                </c:pt>
                <c:pt idx="127">
                  <c:v>61</c:v>
                </c:pt>
                <c:pt idx="128">
                  <c:v>22</c:v>
                </c:pt>
                <c:pt idx="129">
                  <c:v>791</c:v>
                </c:pt>
                <c:pt idx="130">
                  <c:v>1</c:v>
                </c:pt>
                <c:pt idx="131">
                  <c:v>444</c:v>
                </c:pt>
                <c:pt idx="132">
                  <c:v>136</c:v>
                </c:pt>
                <c:pt idx="133">
                  <c:v>5</c:v>
                </c:pt>
                <c:pt idx="134">
                  <c:v>22</c:v>
                </c:pt>
                <c:pt idx="135">
                  <c:v>7</c:v>
                </c:pt>
                <c:pt idx="136">
                  <c:v>415</c:v>
                </c:pt>
                <c:pt idx="137">
                  <c:v>87</c:v>
                </c:pt>
                <c:pt idx="138">
                  <c:v>159</c:v>
                </c:pt>
                <c:pt idx="139">
                  <c:v>177</c:v>
                </c:pt>
                <c:pt idx="140">
                  <c:v>520</c:v>
                </c:pt>
                <c:pt idx="141">
                  <c:v>134</c:v>
                </c:pt>
                <c:pt idx="142">
                  <c:v>364</c:v>
                </c:pt>
                <c:pt idx="143">
                  <c:v>147</c:v>
                </c:pt>
                <c:pt idx="144">
                  <c:v>5</c:v>
                </c:pt>
                <c:pt idx="145">
                  <c:v>300</c:v>
                </c:pt>
                <c:pt idx="146">
                  <c:v>7</c:v>
                </c:pt>
                <c:pt idx="147">
                  <c:v>19</c:v>
                </c:pt>
                <c:pt idx="148">
                  <c:v>369</c:v>
                </c:pt>
                <c:pt idx="149">
                  <c:v>11</c:v>
                </c:pt>
                <c:pt idx="150">
                  <c:v>102</c:v>
                </c:pt>
                <c:pt idx="151">
                  <c:v>96</c:v>
                </c:pt>
                <c:pt idx="152">
                  <c:v>6</c:v>
                </c:pt>
                <c:pt idx="153">
                  <c:v>5</c:v>
                </c:pt>
                <c:pt idx="154">
                  <c:v>729</c:v>
                </c:pt>
                <c:pt idx="155">
                  <c:v>1</c:v>
                </c:pt>
                <c:pt idx="156" formatCode="#,##0">
                  <c:v>1606</c:v>
                </c:pt>
                <c:pt idx="157">
                  <c:v>3</c:v>
                </c:pt>
                <c:pt idx="158">
                  <c:v>49</c:v>
                </c:pt>
                <c:pt idx="159">
                  <c:v>4</c:v>
                </c:pt>
                <c:pt idx="160">
                  <c:v>224</c:v>
                </c:pt>
                <c:pt idx="161">
                  <c:v>97</c:v>
                </c:pt>
                <c:pt idx="162">
                  <c:v>34</c:v>
                </c:pt>
                <c:pt idx="163">
                  <c:v>377</c:v>
                </c:pt>
                <c:pt idx="164">
                  <c:v>13</c:v>
                </c:pt>
                <c:pt idx="165">
                  <c:v>30</c:v>
                </c:pt>
                <c:pt idx="166">
                  <c:v>43</c:v>
                </c:pt>
                <c:pt idx="167">
                  <c:v>12</c:v>
                </c:pt>
                <c:pt idx="168">
                  <c:v>27</c:v>
                </c:pt>
                <c:pt idx="169">
                  <c:v>108</c:v>
                </c:pt>
                <c:pt idx="170">
                  <c:v>169</c:v>
                </c:pt>
                <c:pt idx="171">
                  <c:v>35</c:v>
                </c:pt>
                <c:pt idx="172" formatCode="#,##0">
                  <c:v>1215</c:v>
                </c:pt>
                <c:pt idx="173">
                  <c:v>194</c:v>
                </c:pt>
                <c:pt idx="174">
                  <c:v>230</c:v>
                </c:pt>
                <c:pt idx="175">
                  <c:v>580</c:v>
                </c:pt>
                <c:pt idx="176">
                  <c:v>119</c:v>
                </c:pt>
                <c:pt idx="177">
                  <c:v>10</c:v>
                </c:pt>
                <c:pt idx="178">
                  <c:v>780</c:v>
                </c:pt>
                <c:pt idx="179">
                  <c:v>737</c:v>
                </c:pt>
                <c:pt idx="180">
                  <c:v>233</c:v>
                </c:pt>
                <c:pt idx="181">
                  <c:v>15</c:v>
                </c:pt>
                <c:pt idx="182">
                  <c:v>294</c:v>
                </c:pt>
                <c:pt idx="183">
                  <c:v>29</c:v>
                </c:pt>
                <c:pt idx="184">
                  <c:v>351</c:v>
                </c:pt>
                <c:pt idx="185">
                  <c:v>270</c:v>
                </c:pt>
                <c:pt idx="186">
                  <c:v>1</c:v>
                </c:pt>
                <c:pt idx="187">
                  <c:v>323</c:v>
                </c:pt>
                <c:pt idx="188">
                  <c:v>27</c:v>
                </c:pt>
                <c:pt idx="189">
                  <c:v>2</c:v>
                </c:pt>
                <c:pt idx="190">
                  <c:v>555</c:v>
                </c:pt>
                <c:pt idx="191">
                  <c:v>153</c:v>
                </c:pt>
                <c:pt idx="192">
                  <c:v>236</c:v>
                </c:pt>
                <c:pt idx="193">
                  <c:v>79</c:v>
                </c:pt>
                <c:pt idx="194">
                  <c:v>397</c:v>
                </c:pt>
                <c:pt idx="195">
                  <c:v>8</c:v>
                </c:pt>
                <c:pt idx="196">
                  <c:v>15</c:v>
                </c:pt>
                <c:pt idx="197">
                  <c:v>288</c:v>
                </c:pt>
                <c:pt idx="198">
                  <c:v>389</c:v>
                </c:pt>
                <c:pt idx="199">
                  <c:v>46</c:v>
                </c:pt>
                <c:pt idx="200">
                  <c:v>488</c:v>
                </c:pt>
                <c:pt idx="201">
                  <c:v>387</c:v>
                </c:pt>
                <c:pt idx="202">
                  <c:v>457</c:v>
                </c:pt>
                <c:pt idx="203">
                  <c:v>5</c:v>
                </c:pt>
                <c:pt idx="204">
                  <c:v>2</c:v>
                </c:pt>
                <c:pt idx="205">
                  <c:v>712</c:v>
                </c:pt>
                <c:pt idx="206">
                  <c:v>940</c:v>
                </c:pt>
                <c:pt idx="207">
                  <c:v>3</c:v>
                </c:pt>
                <c:pt idx="208">
                  <c:v>7</c:v>
                </c:pt>
                <c:pt idx="209">
                  <c:v>8</c:v>
                </c:pt>
                <c:pt idx="210">
                  <c:v>39</c:v>
                </c:pt>
                <c:pt idx="211">
                  <c:v>122</c:v>
                </c:pt>
                <c:pt idx="212">
                  <c:v>3</c:v>
                </c:pt>
                <c:pt idx="213">
                  <c:v>118</c:v>
                </c:pt>
                <c:pt idx="214">
                  <c:v>9</c:v>
                </c:pt>
                <c:pt idx="215">
                  <c:v>120</c:v>
                </c:pt>
                <c:pt idx="216">
                  <c:v>1</c:v>
                </c:pt>
                <c:pt idx="217">
                  <c:v>96</c:v>
                </c:pt>
                <c:pt idx="218">
                  <c:v>14</c:v>
                </c:pt>
                <c:pt idx="219">
                  <c:v>21</c:v>
                </c:pt>
                <c:pt idx="220">
                  <c:v>2</c:v>
                </c:pt>
                <c:pt idx="221">
                  <c:v>378</c:v>
                </c:pt>
                <c:pt idx="222">
                  <c:v>95</c:v>
                </c:pt>
                <c:pt idx="223">
                  <c:v>63</c:v>
                </c:pt>
                <c:pt idx="224">
                  <c:v>1</c:v>
                </c:pt>
                <c:pt idx="225">
                  <c:v>8</c:v>
                </c:pt>
                <c:pt idx="226">
                  <c:v>97</c:v>
                </c:pt>
                <c:pt idx="227">
                  <c:v>867</c:v>
                </c:pt>
                <c:pt idx="228">
                  <c:v>504</c:v>
                </c:pt>
                <c:pt idx="229">
                  <c:v>129</c:v>
                </c:pt>
                <c:pt idx="230">
                  <c:v>8</c:v>
                </c:pt>
                <c:pt idx="231">
                  <c:v>10</c:v>
                </c:pt>
                <c:pt idx="232">
                  <c:v>1</c:v>
                </c:pt>
                <c:pt idx="233">
                  <c:v>138</c:v>
                </c:pt>
                <c:pt idx="234">
                  <c:v>386</c:v>
                </c:pt>
                <c:pt idx="235">
                  <c:v>4</c:v>
                </c:pt>
                <c:pt idx="236">
                  <c:v>1</c:v>
                </c:pt>
                <c:pt idx="237">
                  <c:v>7</c:v>
                </c:pt>
                <c:pt idx="238">
                  <c:v>177</c:v>
                </c:pt>
                <c:pt idx="239">
                  <c:v>7</c:v>
                </c:pt>
                <c:pt idx="240">
                  <c:v>41</c:v>
                </c:pt>
                <c:pt idx="241">
                  <c:v>3</c:v>
                </c:pt>
                <c:pt idx="242">
                  <c:v>11</c:v>
                </c:pt>
                <c:pt idx="243">
                  <c:v>3</c:v>
                </c:pt>
                <c:pt idx="244">
                  <c:v>13</c:v>
                </c:pt>
                <c:pt idx="245">
                  <c:v>5</c:v>
                </c:pt>
                <c:pt idx="246">
                  <c:v>157</c:v>
                </c:pt>
                <c:pt idx="247">
                  <c:v>95</c:v>
                </c:pt>
                <c:pt idx="248">
                  <c:v>200</c:v>
                </c:pt>
                <c:pt idx="249">
                  <c:v>135</c:v>
                </c:pt>
                <c:pt idx="250">
                  <c:v>2</c:v>
                </c:pt>
                <c:pt idx="251">
                  <c:v>1</c:v>
                </c:pt>
                <c:pt idx="252">
                  <c:v>3</c:v>
                </c:pt>
                <c:pt idx="253">
                  <c:v>53</c:v>
                </c:pt>
                <c:pt idx="254">
                  <c:v>1</c:v>
                </c:pt>
                <c:pt idx="255">
                  <c:v>254</c:v>
                </c:pt>
                <c:pt idx="256">
                  <c:v>116</c:v>
                </c:pt>
                <c:pt idx="257">
                  <c:v>363</c:v>
                </c:pt>
                <c:pt idx="258">
                  <c:v>7</c:v>
                </c:pt>
                <c:pt idx="259">
                  <c:v>126</c:v>
                </c:pt>
                <c:pt idx="260">
                  <c:v>107</c:v>
                </c:pt>
                <c:pt idx="261">
                  <c:v>97</c:v>
                </c:pt>
                <c:pt idx="262">
                  <c:v>1</c:v>
                </c:pt>
                <c:pt idx="263">
                  <c:v>165</c:v>
                </c:pt>
                <c:pt idx="264">
                  <c:v>2</c:v>
                </c:pt>
                <c:pt idx="265">
                  <c:v>159</c:v>
                </c:pt>
                <c:pt idx="266">
                  <c:v>404</c:v>
                </c:pt>
                <c:pt idx="267">
                  <c:v>41</c:v>
                </c:pt>
                <c:pt idx="268">
                  <c:v>427</c:v>
                </c:pt>
                <c:pt idx="269">
                  <c:v>12</c:v>
                </c:pt>
                <c:pt idx="270">
                  <c:v>5</c:v>
                </c:pt>
                <c:pt idx="271">
                  <c:v>1</c:v>
                </c:pt>
                <c:pt idx="272">
                  <c:v>35</c:v>
                </c:pt>
                <c:pt idx="273">
                  <c:v>81</c:v>
                </c:pt>
                <c:pt idx="274">
                  <c:v>4</c:v>
                </c:pt>
                <c:pt idx="275">
                  <c:v>5</c:v>
                </c:pt>
                <c:pt idx="276">
                  <c:v>2</c:v>
                </c:pt>
                <c:pt idx="277">
                  <c:v>65</c:v>
                </c:pt>
                <c:pt idx="278">
                  <c:v>144</c:v>
                </c:pt>
                <c:pt idx="279">
                  <c:v>19</c:v>
                </c:pt>
                <c:pt idx="280">
                  <c:v>367</c:v>
                </c:pt>
                <c:pt idx="281">
                  <c:v>491</c:v>
                </c:pt>
                <c:pt idx="282">
                  <c:v>155</c:v>
                </c:pt>
                <c:pt idx="283">
                  <c:v>294</c:v>
                </c:pt>
                <c:pt idx="284">
                  <c:v>341</c:v>
                </c:pt>
                <c:pt idx="285">
                  <c:v>9</c:v>
                </c:pt>
                <c:pt idx="286">
                  <c:v>195</c:v>
                </c:pt>
                <c:pt idx="287">
                  <c:v>10</c:v>
                </c:pt>
                <c:pt idx="288">
                  <c:v>8</c:v>
                </c:pt>
                <c:pt idx="289">
                  <c:v>20</c:v>
                </c:pt>
                <c:pt idx="290">
                  <c:v>1</c:v>
                </c:pt>
                <c:pt idx="291">
                  <c:v>3</c:v>
                </c:pt>
                <c:pt idx="292">
                  <c:v>133</c:v>
                </c:pt>
                <c:pt idx="293">
                  <c:v>117</c:v>
                </c:pt>
                <c:pt idx="294">
                  <c:v>10</c:v>
                </c:pt>
                <c:pt idx="295">
                  <c:v>384</c:v>
                </c:pt>
                <c:pt idx="296">
                  <c:v>779</c:v>
                </c:pt>
                <c:pt idx="297">
                  <c:v>226</c:v>
                </c:pt>
                <c:pt idx="298">
                  <c:v>19</c:v>
                </c:pt>
                <c:pt idx="299">
                  <c:v>23</c:v>
                </c:pt>
                <c:pt idx="300">
                  <c:v>23</c:v>
                </c:pt>
                <c:pt idx="301">
                  <c:v>4</c:v>
                </c:pt>
                <c:pt idx="302">
                  <c:v>10</c:v>
                </c:pt>
                <c:pt idx="303">
                  <c:v>23</c:v>
                </c:pt>
                <c:pt idx="304">
                  <c:v>129</c:v>
                </c:pt>
                <c:pt idx="305">
                  <c:v>23</c:v>
                </c:pt>
                <c:pt idx="306">
                  <c:v>324</c:v>
                </c:pt>
                <c:pt idx="307">
                  <c:v>20</c:v>
                </c:pt>
                <c:pt idx="308">
                  <c:v>177</c:v>
                </c:pt>
                <c:pt idx="309" formatCode="#,##0">
                  <c:v>1086</c:v>
                </c:pt>
                <c:pt idx="310">
                  <c:v>3</c:v>
                </c:pt>
                <c:pt idx="311">
                  <c:v>10</c:v>
                </c:pt>
                <c:pt idx="312">
                  <c:v>2</c:v>
                </c:pt>
                <c:pt idx="313">
                  <c:v>362</c:v>
                </c:pt>
                <c:pt idx="314">
                  <c:v>2</c:v>
                </c:pt>
                <c:pt idx="315">
                  <c:v>73</c:v>
                </c:pt>
                <c:pt idx="316">
                  <c:v>237</c:v>
                </c:pt>
                <c:pt idx="317">
                  <c:v>25</c:v>
                </c:pt>
                <c:pt idx="318">
                  <c:v>948</c:v>
                </c:pt>
                <c:pt idx="319">
                  <c:v>15</c:v>
                </c:pt>
                <c:pt idx="320">
                  <c:v>7</c:v>
                </c:pt>
                <c:pt idx="321" formatCode="#,##0">
                  <c:v>48188</c:v>
                </c:pt>
                <c:pt idx="322">
                  <c:v>12</c:v>
                </c:pt>
                <c:pt idx="323">
                  <c:v>186</c:v>
                </c:pt>
                <c:pt idx="324">
                  <c:v>2</c:v>
                </c:pt>
                <c:pt idx="325">
                  <c:v>159</c:v>
                </c:pt>
                <c:pt idx="326">
                  <c:v>273</c:v>
                </c:pt>
                <c:pt idx="327">
                  <c:v>4</c:v>
                </c:pt>
                <c:pt idx="328">
                  <c:v>12</c:v>
                </c:pt>
                <c:pt idx="329">
                  <c:v>1</c:v>
                </c:pt>
                <c:pt idx="330">
                  <c:v>3</c:v>
                </c:pt>
                <c:pt idx="331" formatCode="#,##0">
                  <c:v>1036</c:v>
                </c:pt>
                <c:pt idx="332">
                  <c:v>7</c:v>
                </c:pt>
                <c:pt idx="333">
                  <c:v>628</c:v>
                </c:pt>
                <c:pt idx="334">
                  <c:v>201</c:v>
                </c:pt>
                <c:pt idx="335">
                  <c:v>1</c:v>
                </c:pt>
                <c:pt idx="336">
                  <c:v>223</c:v>
                </c:pt>
                <c:pt idx="337">
                  <c:v>4</c:v>
                </c:pt>
                <c:pt idx="338">
                  <c:v>103</c:v>
                </c:pt>
                <c:pt idx="339">
                  <c:v>11</c:v>
                </c:pt>
                <c:pt idx="340">
                  <c:v>4</c:v>
                </c:pt>
                <c:pt idx="341">
                  <c:v>16</c:v>
                </c:pt>
                <c:pt idx="342">
                  <c:v>12</c:v>
                </c:pt>
                <c:pt idx="343">
                  <c:v>160</c:v>
                </c:pt>
                <c:pt idx="344">
                  <c:v>64</c:v>
                </c:pt>
                <c:pt idx="345">
                  <c:v>8</c:v>
                </c:pt>
                <c:pt idx="346">
                  <c:v>228</c:v>
                </c:pt>
                <c:pt idx="347">
                  <c:v>11</c:v>
                </c:pt>
                <c:pt idx="348">
                  <c:v>171</c:v>
                </c:pt>
                <c:pt idx="349">
                  <c:v>4</c:v>
                </c:pt>
                <c:pt idx="350">
                  <c:v>278</c:v>
                </c:pt>
                <c:pt idx="351">
                  <c:v>124</c:v>
                </c:pt>
                <c:pt idx="352">
                  <c:v>132</c:v>
                </c:pt>
                <c:pt idx="353">
                  <c:v>9</c:v>
                </c:pt>
                <c:pt idx="354">
                  <c:v>807</c:v>
                </c:pt>
                <c:pt idx="355">
                  <c:v>7</c:v>
                </c:pt>
                <c:pt idx="356">
                  <c:v>15</c:v>
                </c:pt>
                <c:pt idx="357" formatCode="#,##0">
                  <c:v>13355</c:v>
                </c:pt>
                <c:pt idx="358">
                  <c:v>299</c:v>
                </c:pt>
                <c:pt idx="359">
                  <c:v>87</c:v>
                </c:pt>
                <c:pt idx="360">
                  <c:v>6</c:v>
                </c:pt>
                <c:pt idx="361">
                  <c:v>74</c:v>
                </c:pt>
                <c:pt idx="362">
                  <c:v>4</c:v>
                </c:pt>
                <c:pt idx="363">
                  <c:v>1</c:v>
                </c:pt>
                <c:pt idx="364">
                  <c:v>4</c:v>
                </c:pt>
                <c:pt idx="365">
                  <c:v>84</c:v>
                </c:pt>
                <c:pt idx="366">
                  <c:v>10</c:v>
                </c:pt>
                <c:pt idx="367">
                  <c:v>5</c:v>
                </c:pt>
                <c:pt idx="368">
                  <c:v>41</c:v>
                </c:pt>
                <c:pt idx="369">
                  <c:v>48</c:v>
                </c:pt>
                <c:pt idx="370">
                  <c:v>17</c:v>
                </c:pt>
                <c:pt idx="371">
                  <c:v>136</c:v>
                </c:pt>
                <c:pt idx="372">
                  <c:v>324</c:v>
                </c:pt>
                <c:pt idx="373">
                  <c:v>1</c:v>
                </c:pt>
                <c:pt idx="374">
                  <c:v>702</c:v>
                </c:pt>
                <c:pt idx="375">
                  <c:v>271</c:v>
                </c:pt>
                <c:pt idx="376">
                  <c:v>522</c:v>
                </c:pt>
                <c:pt idx="377">
                  <c:v>5</c:v>
                </c:pt>
                <c:pt idx="378">
                  <c:v>3</c:v>
                </c:pt>
                <c:pt idx="379">
                  <c:v>350</c:v>
                </c:pt>
                <c:pt idx="380">
                  <c:v>9</c:v>
                </c:pt>
                <c:pt idx="381">
                  <c:v>118</c:v>
                </c:pt>
                <c:pt idx="382">
                  <c:v>16</c:v>
                </c:pt>
                <c:pt idx="383">
                  <c:v>5</c:v>
                </c:pt>
                <c:pt idx="384">
                  <c:v>9</c:v>
                </c:pt>
                <c:pt idx="385">
                  <c:v>6</c:v>
                </c:pt>
                <c:pt idx="386">
                  <c:v>307</c:v>
                </c:pt>
                <c:pt idx="387">
                  <c:v>4</c:v>
                </c:pt>
                <c:pt idx="388">
                  <c:v>1</c:v>
                </c:pt>
                <c:pt idx="389">
                  <c:v>38</c:v>
                </c:pt>
                <c:pt idx="390">
                  <c:v>111</c:v>
                </c:pt>
                <c:pt idx="391">
                  <c:v>3</c:v>
                </c:pt>
                <c:pt idx="392">
                  <c:v>248</c:v>
                </c:pt>
                <c:pt idx="393">
                  <c:v>310</c:v>
                </c:pt>
                <c:pt idx="394">
                  <c:v>2</c:v>
                </c:pt>
                <c:pt idx="395">
                  <c:v>4</c:v>
                </c:pt>
                <c:pt idx="396">
                  <c:v>224</c:v>
                </c:pt>
                <c:pt idx="397">
                  <c:v>326</c:v>
                </c:pt>
                <c:pt idx="398">
                  <c:v>157</c:v>
                </c:pt>
                <c:pt idx="399">
                  <c:v>6</c:v>
                </c:pt>
                <c:pt idx="400">
                  <c:v>17</c:v>
                </c:pt>
                <c:pt idx="401">
                  <c:v>19</c:v>
                </c:pt>
                <c:pt idx="402">
                  <c:v>3</c:v>
                </c:pt>
                <c:pt idx="403">
                  <c:v>21</c:v>
                </c:pt>
                <c:pt idx="404">
                  <c:v>189</c:v>
                </c:pt>
                <c:pt idx="405">
                  <c:v>3</c:v>
                </c:pt>
                <c:pt idx="406">
                  <c:v>7</c:v>
                </c:pt>
                <c:pt idx="407">
                  <c:v>198</c:v>
                </c:pt>
                <c:pt idx="408">
                  <c:v>1</c:v>
                </c:pt>
                <c:pt idx="409">
                  <c:v>2</c:v>
                </c:pt>
                <c:pt idx="410">
                  <c:v>90</c:v>
                </c:pt>
                <c:pt idx="411">
                  <c:v>4</c:v>
                </c:pt>
                <c:pt idx="412">
                  <c:v>30</c:v>
                </c:pt>
                <c:pt idx="413">
                  <c:v>10</c:v>
                </c:pt>
                <c:pt idx="414">
                  <c:v>5</c:v>
                </c:pt>
                <c:pt idx="415">
                  <c:v>227</c:v>
                </c:pt>
                <c:pt idx="416">
                  <c:v>124</c:v>
                </c:pt>
                <c:pt idx="417">
                  <c:v>0</c:v>
                </c:pt>
                <c:pt idx="418">
                  <c:v>54</c:v>
                </c:pt>
                <c:pt idx="419">
                  <c:v>1</c:v>
                </c:pt>
                <c:pt idx="420">
                  <c:v>18</c:v>
                </c:pt>
                <c:pt idx="421">
                  <c:v>567</c:v>
                </c:pt>
                <c:pt idx="422">
                  <c:v>4</c:v>
                </c:pt>
                <c:pt idx="423">
                  <c:v>6</c:v>
                </c:pt>
                <c:pt idx="424">
                  <c:v>50</c:v>
                </c:pt>
                <c:pt idx="425">
                  <c:v>20</c:v>
                </c:pt>
                <c:pt idx="426">
                  <c:v>4</c:v>
                </c:pt>
                <c:pt idx="427">
                  <c:v>5</c:v>
                </c:pt>
                <c:pt idx="428" formatCode="#,##0">
                  <c:v>2402</c:v>
                </c:pt>
                <c:pt idx="429">
                  <c:v>9</c:v>
                </c:pt>
                <c:pt idx="430">
                  <c:v>316</c:v>
                </c:pt>
                <c:pt idx="431">
                  <c:v>1</c:v>
                </c:pt>
                <c:pt idx="432">
                  <c:v>6</c:v>
                </c:pt>
                <c:pt idx="433">
                  <c:v>19</c:v>
                </c:pt>
                <c:pt idx="434">
                  <c:v>202</c:v>
                </c:pt>
                <c:pt idx="435">
                  <c:v>5</c:v>
                </c:pt>
                <c:pt idx="436" formatCode="#,##0">
                  <c:v>1401</c:v>
                </c:pt>
                <c:pt idx="437">
                  <c:v>257</c:v>
                </c:pt>
                <c:pt idx="438">
                  <c:v>12</c:v>
                </c:pt>
                <c:pt idx="439">
                  <c:v>256</c:v>
                </c:pt>
                <c:pt idx="440">
                  <c:v>328</c:v>
                </c:pt>
                <c:pt idx="441">
                  <c:v>55</c:v>
                </c:pt>
                <c:pt idx="442">
                  <c:v>410</c:v>
                </c:pt>
                <c:pt idx="443">
                  <c:v>0</c:v>
                </c:pt>
                <c:pt idx="444">
                  <c:v>144</c:v>
                </c:pt>
                <c:pt idx="445">
                  <c:v>501</c:v>
                </c:pt>
                <c:pt idx="446">
                  <c:v>64</c:v>
                </c:pt>
                <c:pt idx="447">
                  <c:v>11</c:v>
                </c:pt>
                <c:pt idx="448">
                  <c:v>543</c:v>
                </c:pt>
                <c:pt idx="449">
                  <c:v>459</c:v>
                </c:pt>
                <c:pt idx="450">
                  <c:v>31</c:v>
                </c:pt>
                <c:pt idx="451">
                  <c:v>236</c:v>
                </c:pt>
                <c:pt idx="452">
                  <c:v>10</c:v>
                </c:pt>
                <c:pt idx="453">
                  <c:v>48</c:v>
                </c:pt>
                <c:pt idx="454">
                  <c:v>12</c:v>
                </c:pt>
                <c:pt idx="455">
                  <c:v>3</c:v>
                </c:pt>
                <c:pt idx="456">
                  <c:v>170</c:v>
                </c:pt>
                <c:pt idx="457">
                  <c:v>3</c:v>
                </c:pt>
                <c:pt idx="458">
                  <c:v>211</c:v>
                </c:pt>
                <c:pt idx="459">
                  <c:v>254</c:v>
                </c:pt>
                <c:pt idx="460">
                  <c:v>7</c:v>
                </c:pt>
                <c:pt idx="461">
                  <c:v>42</c:v>
                </c:pt>
                <c:pt idx="462">
                  <c:v>5</c:v>
                </c:pt>
                <c:pt idx="463">
                  <c:v>234</c:v>
                </c:pt>
                <c:pt idx="464">
                  <c:v>126</c:v>
                </c:pt>
                <c:pt idx="465">
                  <c:v>345</c:v>
                </c:pt>
                <c:pt idx="466" formatCode="#,##0">
                  <c:v>2221</c:v>
                </c:pt>
                <c:pt idx="467">
                  <c:v>19</c:v>
                </c:pt>
                <c:pt idx="468">
                  <c:v>9</c:v>
                </c:pt>
                <c:pt idx="469">
                  <c:v>3</c:v>
                </c:pt>
                <c:pt idx="470">
                  <c:v>58</c:v>
                </c:pt>
                <c:pt idx="471">
                  <c:v>3</c:v>
                </c:pt>
                <c:pt idx="472">
                  <c:v>320</c:v>
                </c:pt>
                <c:pt idx="473">
                  <c:v>1</c:v>
                </c:pt>
                <c:pt idx="474" formatCode="#,##0">
                  <c:v>3076</c:v>
                </c:pt>
                <c:pt idx="475">
                  <c:v>8</c:v>
                </c:pt>
                <c:pt idx="476">
                  <c:v>88</c:v>
                </c:pt>
                <c:pt idx="477">
                  <c:v>4</c:v>
                </c:pt>
                <c:pt idx="478">
                  <c:v>15</c:v>
                </c:pt>
                <c:pt idx="479">
                  <c:v>44</c:v>
                </c:pt>
                <c:pt idx="480" formatCode="#,##0">
                  <c:v>1025</c:v>
                </c:pt>
                <c:pt idx="481">
                  <c:v>22</c:v>
                </c:pt>
                <c:pt idx="482">
                  <c:v>359</c:v>
                </c:pt>
                <c:pt idx="483">
                  <c:v>203</c:v>
                </c:pt>
                <c:pt idx="484">
                  <c:v>1</c:v>
                </c:pt>
                <c:pt idx="485">
                  <c:v>3</c:v>
                </c:pt>
                <c:pt idx="486" formatCode="#,##0">
                  <c:v>17504</c:v>
                </c:pt>
                <c:pt idx="487">
                  <c:v>11</c:v>
                </c:pt>
                <c:pt idx="488">
                  <c:v>104</c:v>
                </c:pt>
                <c:pt idx="489">
                  <c:v>331</c:v>
                </c:pt>
                <c:pt idx="490">
                  <c:v>136</c:v>
                </c:pt>
                <c:pt idx="491">
                  <c:v>390</c:v>
                </c:pt>
                <c:pt idx="492">
                  <c:v>3</c:v>
                </c:pt>
                <c:pt idx="493">
                  <c:v>4</c:v>
                </c:pt>
                <c:pt idx="494">
                  <c:v>9</c:v>
                </c:pt>
                <c:pt idx="495">
                  <c:v>4</c:v>
                </c:pt>
                <c:pt idx="496">
                  <c:v>85</c:v>
                </c:pt>
                <c:pt idx="497">
                  <c:v>133</c:v>
                </c:pt>
                <c:pt idx="498">
                  <c:v>245</c:v>
                </c:pt>
                <c:pt idx="499">
                  <c:v>193</c:v>
                </c:pt>
                <c:pt idx="500">
                  <c:v>207</c:v>
                </c:pt>
                <c:pt idx="501">
                  <c:v>3</c:v>
                </c:pt>
                <c:pt idx="502">
                  <c:v>24</c:v>
                </c:pt>
                <c:pt idx="503" formatCode="#,##0">
                  <c:v>4724</c:v>
                </c:pt>
                <c:pt idx="504">
                  <c:v>31</c:v>
                </c:pt>
                <c:pt idx="505">
                  <c:v>100</c:v>
                </c:pt>
                <c:pt idx="506">
                  <c:v>776</c:v>
                </c:pt>
                <c:pt idx="507">
                  <c:v>45</c:v>
                </c:pt>
                <c:pt idx="508">
                  <c:v>2</c:v>
                </c:pt>
                <c:pt idx="509">
                  <c:v>5</c:v>
                </c:pt>
                <c:pt idx="510">
                  <c:v>1</c:v>
                </c:pt>
                <c:pt idx="511">
                  <c:v>11</c:v>
                </c:pt>
                <c:pt idx="512">
                  <c:v>287</c:v>
                </c:pt>
                <c:pt idx="513">
                  <c:v>12</c:v>
                </c:pt>
                <c:pt idx="514">
                  <c:v>35</c:v>
                </c:pt>
                <c:pt idx="515">
                  <c:v>1</c:v>
                </c:pt>
                <c:pt idx="516">
                  <c:v>38</c:v>
                </c:pt>
                <c:pt idx="517">
                  <c:v>235</c:v>
                </c:pt>
                <c:pt idx="518">
                  <c:v>73</c:v>
                </c:pt>
                <c:pt idx="519">
                  <c:v>4</c:v>
                </c:pt>
                <c:pt idx="520">
                  <c:v>44</c:v>
                </c:pt>
                <c:pt idx="521">
                  <c:v>30</c:v>
                </c:pt>
                <c:pt idx="522">
                  <c:v>159</c:v>
                </c:pt>
                <c:pt idx="523">
                  <c:v>34</c:v>
                </c:pt>
                <c:pt idx="524">
                  <c:v>401</c:v>
                </c:pt>
                <c:pt idx="525">
                  <c:v>128</c:v>
                </c:pt>
                <c:pt idx="526">
                  <c:v>22</c:v>
                </c:pt>
                <c:pt idx="527">
                  <c:v>712</c:v>
                </c:pt>
                <c:pt idx="528">
                  <c:v>5</c:v>
                </c:pt>
                <c:pt idx="529">
                  <c:v>62</c:v>
                </c:pt>
                <c:pt idx="530">
                  <c:v>493</c:v>
                </c:pt>
                <c:pt idx="531">
                  <c:v>460</c:v>
                </c:pt>
                <c:pt idx="532">
                  <c:v>1</c:v>
                </c:pt>
                <c:pt idx="533">
                  <c:v>30</c:v>
                </c:pt>
                <c:pt idx="534">
                  <c:v>551</c:v>
                </c:pt>
                <c:pt idx="535">
                  <c:v>2</c:v>
                </c:pt>
                <c:pt idx="536">
                  <c:v>3</c:v>
                </c:pt>
                <c:pt idx="537">
                  <c:v>162</c:v>
                </c:pt>
                <c:pt idx="538">
                  <c:v>392</c:v>
                </c:pt>
                <c:pt idx="539">
                  <c:v>412</c:v>
                </c:pt>
                <c:pt idx="540">
                  <c:v>284</c:v>
                </c:pt>
                <c:pt idx="541">
                  <c:v>76</c:v>
                </c:pt>
                <c:pt idx="542">
                  <c:v>10</c:v>
                </c:pt>
                <c:pt idx="543">
                  <c:v>756</c:v>
                </c:pt>
                <c:pt idx="544">
                  <c:v>172</c:v>
                </c:pt>
                <c:pt idx="545">
                  <c:v>219</c:v>
                </c:pt>
                <c:pt idx="546">
                  <c:v>518</c:v>
                </c:pt>
                <c:pt idx="547">
                  <c:v>268</c:v>
                </c:pt>
                <c:pt idx="548">
                  <c:v>55</c:v>
                </c:pt>
                <c:pt idx="549">
                  <c:v>35</c:v>
                </c:pt>
                <c:pt idx="550">
                  <c:v>50</c:v>
                </c:pt>
                <c:pt idx="551">
                  <c:v>28</c:v>
                </c:pt>
                <c:pt idx="552">
                  <c:v>124</c:v>
                </c:pt>
                <c:pt idx="553">
                  <c:v>73</c:v>
                </c:pt>
                <c:pt idx="554">
                  <c:v>86</c:v>
                </c:pt>
                <c:pt idx="555">
                  <c:v>4</c:v>
                </c:pt>
                <c:pt idx="556">
                  <c:v>4</c:v>
                </c:pt>
                <c:pt idx="557">
                  <c:v>15</c:v>
                </c:pt>
                <c:pt idx="558">
                  <c:v>12</c:v>
                </c:pt>
                <c:pt idx="559">
                  <c:v>417</c:v>
                </c:pt>
                <c:pt idx="560">
                  <c:v>399</c:v>
                </c:pt>
                <c:pt idx="561">
                  <c:v>705</c:v>
                </c:pt>
                <c:pt idx="562">
                  <c:v>3</c:v>
                </c:pt>
                <c:pt idx="563">
                  <c:v>7</c:v>
                </c:pt>
                <c:pt idx="564">
                  <c:v>5</c:v>
                </c:pt>
                <c:pt idx="565">
                  <c:v>24</c:v>
                </c:pt>
                <c:pt idx="566">
                  <c:v>43</c:v>
                </c:pt>
                <c:pt idx="567">
                  <c:v>12</c:v>
                </c:pt>
                <c:pt idx="568">
                  <c:v>2</c:v>
                </c:pt>
                <c:pt idx="569">
                  <c:v>358</c:v>
                </c:pt>
                <c:pt idx="570">
                  <c:v>95</c:v>
                </c:pt>
                <c:pt idx="571">
                  <c:v>389</c:v>
                </c:pt>
                <c:pt idx="572">
                  <c:v>164</c:v>
                </c:pt>
                <c:pt idx="573">
                  <c:v>882</c:v>
                </c:pt>
                <c:pt idx="574">
                  <c:v>137</c:v>
                </c:pt>
                <c:pt idx="575">
                  <c:v>12</c:v>
                </c:pt>
                <c:pt idx="576">
                  <c:v>232</c:v>
                </c:pt>
                <c:pt idx="577">
                  <c:v>124</c:v>
                </c:pt>
                <c:pt idx="578">
                  <c:v>398</c:v>
                </c:pt>
                <c:pt idx="579">
                  <c:v>188</c:v>
                </c:pt>
                <c:pt idx="580">
                  <c:v>1</c:v>
                </c:pt>
                <c:pt idx="581">
                  <c:v>11</c:v>
                </c:pt>
                <c:pt idx="582">
                  <c:v>9</c:v>
                </c:pt>
                <c:pt idx="583">
                  <c:v>35</c:v>
                </c:pt>
                <c:pt idx="584">
                  <c:v>138</c:v>
                </c:pt>
                <c:pt idx="585">
                  <c:v>160</c:v>
                </c:pt>
                <c:pt idx="586">
                  <c:v>14</c:v>
                </c:pt>
                <c:pt idx="587">
                  <c:v>743</c:v>
                </c:pt>
                <c:pt idx="588">
                  <c:v>19</c:v>
                </c:pt>
                <c:pt idx="589">
                  <c:v>4</c:v>
                </c:pt>
                <c:pt idx="590">
                  <c:v>225</c:v>
                </c:pt>
                <c:pt idx="591">
                  <c:v>21</c:v>
                </c:pt>
                <c:pt idx="592">
                  <c:v>87</c:v>
                </c:pt>
                <c:pt idx="593">
                  <c:v>853</c:v>
                </c:pt>
                <c:pt idx="594">
                  <c:v>128</c:v>
                </c:pt>
                <c:pt idx="595">
                  <c:v>4</c:v>
                </c:pt>
                <c:pt idx="596">
                  <c:v>893</c:v>
                </c:pt>
                <c:pt idx="597">
                  <c:v>108</c:v>
                </c:pt>
                <c:pt idx="598">
                  <c:v>128</c:v>
                </c:pt>
                <c:pt idx="599">
                  <c:v>406</c:v>
                </c:pt>
                <c:pt idx="600">
                  <c:v>9</c:v>
                </c:pt>
                <c:pt idx="601">
                  <c:v>7</c:v>
                </c:pt>
                <c:pt idx="602">
                  <c:v>314</c:v>
                </c:pt>
                <c:pt idx="603">
                  <c:v>12</c:v>
                </c:pt>
                <c:pt idx="604">
                  <c:v>128</c:v>
                </c:pt>
                <c:pt idx="605">
                  <c:v>2</c:v>
                </c:pt>
                <c:pt idx="606">
                  <c:v>26</c:v>
                </c:pt>
                <c:pt idx="607">
                  <c:v>267</c:v>
                </c:pt>
                <c:pt idx="608">
                  <c:v>4</c:v>
                </c:pt>
                <c:pt idx="609" formatCode="#,##0">
                  <c:v>1694</c:v>
                </c:pt>
                <c:pt idx="610">
                  <c:v>96</c:v>
                </c:pt>
                <c:pt idx="611">
                  <c:v>19</c:v>
                </c:pt>
                <c:pt idx="612">
                  <c:v>187</c:v>
                </c:pt>
                <c:pt idx="613">
                  <c:v>196</c:v>
                </c:pt>
                <c:pt idx="614">
                  <c:v>295</c:v>
                </c:pt>
                <c:pt idx="615">
                  <c:v>944</c:v>
                </c:pt>
                <c:pt idx="616">
                  <c:v>1</c:v>
                </c:pt>
                <c:pt idx="617">
                  <c:v>332</c:v>
                </c:pt>
                <c:pt idx="618">
                  <c:v>32</c:v>
                </c:pt>
                <c:pt idx="619">
                  <c:v>15</c:v>
                </c:pt>
                <c:pt idx="620">
                  <c:v>260</c:v>
                </c:pt>
                <c:pt idx="621">
                  <c:v>213</c:v>
                </c:pt>
                <c:pt idx="622">
                  <c:v>5</c:v>
                </c:pt>
                <c:pt idx="623">
                  <c:v>198</c:v>
                </c:pt>
                <c:pt idx="624" formatCode="#,##0">
                  <c:v>1216</c:v>
                </c:pt>
                <c:pt idx="625">
                  <c:v>188</c:v>
                </c:pt>
                <c:pt idx="626">
                  <c:v>7</c:v>
                </c:pt>
                <c:pt idx="627">
                  <c:v>605</c:v>
                </c:pt>
                <c:pt idx="628">
                  <c:v>2</c:v>
                </c:pt>
                <c:pt idx="629">
                  <c:v>18</c:v>
                </c:pt>
                <c:pt idx="630">
                  <c:v>2</c:v>
                </c:pt>
                <c:pt idx="631">
                  <c:v>84</c:v>
                </c:pt>
                <c:pt idx="632">
                  <c:v>79</c:v>
                </c:pt>
                <c:pt idx="633">
                  <c:v>17</c:v>
                </c:pt>
                <c:pt idx="634">
                  <c:v>19</c:v>
                </c:pt>
                <c:pt idx="635">
                  <c:v>927</c:v>
                </c:pt>
                <c:pt idx="636">
                  <c:v>4</c:v>
                </c:pt>
                <c:pt idx="637">
                  <c:v>755</c:v>
                </c:pt>
                <c:pt idx="638">
                  <c:v>13</c:v>
                </c:pt>
                <c:pt idx="639">
                  <c:v>33</c:v>
                </c:pt>
                <c:pt idx="640">
                  <c:v>261</c:v>
                </c:pt>
                <c:pt idx="641">
                  <c:v>67</c:v>
                </c:pt>
                <c:pt idx="642">
                  <c:v>34</c:v>
                </c:pt>
                <c:pt idx="643">
                  <c:v>17</c:v>
                </c:pt>
                <c:pt idx="644">
                  <c:v>12</c:v>
                </c:pt>
                <c:pt idx="645">
                  <c:v>17</c:v>
                </c:pt>
                <c:pt idx="646">
                  <c:v>528</c:v>
                </c:pt>
                <c:pt idx="647">
                  <c:v>127</c:v>
                </c:pt>
                <c:pt idx="648">
                  <c:v>173</c:v>
                </c:pt>
                <c:pt idx="649">
                  <c:v>271</c:v>
                </c:pt>
                <c:pt idx="650">
                  <c:v>82</c:v>
                </c:pt>
                <c:pt idx="651">
                  <c:v>5</c:v>
                </c:pt>
                <c:pt idx="652">
                  <c:v>642</c:v>
                </c:pt>
                <c:pt idx="653">
                  <c:v>8</c:v>
                </c:pt>
                <c:pt idx="654">
                  <c:v>12</c:v>
                </c:pt>
                <c:pt idx="655">
                  <c:v>5</c:v>
                </c:pt>
                <c:pt idx="656">
                  <c:v>13</c:v>
                </c:pt>
                <c:pt idx="657">
                  <c:v>89</c:v>
                </c:pt>
                <c:pt idx="658">
                  <c:v>164</c:v>
                </c:pt>
                <c:pt idx="659">
                  <c:v>254</c:v>
                </c:pt>
                <c:pt idx="660">
                  <c:v>169</c:v>
                </c:pt>
                <c:pt idx="661">
                  <c:v>69</c:v>
                </c:pt>
                <c:pt idx="662">
                  <c:v>1</c:v>
                </c:pt>
                <c:pt idx="663">
                  <c:v>174</c:v>
                </c:pt>
                <c:pt idx="664">
                  <c:v>15</c:v>
                </c:pt>
                <c:pt idx="665">
                  <c:v>3</c:v>
                </c:pt>
                <c:pt idx="666">
                  <c:v>1</c:v>
                </c:pt>
                <c:pt idx="667">
                  <c:v>192</c:v>
                </c:pt>
                <c:pt idx="668">
                  <c:v>157</c:v>
                </c:pt>
                <c:pt idx="669">
                  <c:v>5</c:v>
                </c:pt>
                <c:pt idx="670">
                  <c:v>183</c:v>
                </c:pt>
                <c:pt idx="671">
                  <c:v>884</c:v>
                </c:pt>
                <c:pt idx="672">
                  <c:v>17</c:v>
                </c:pt>
                <c:pt idx="673">
                  <c:v>115</c:v>
                </c:pt>
                <c:pt idx="674">
                  <c:v>8</c:v>
                </c:pt>
                <c:pt idx="675" formatCode="#,##0">
                  <c:v>2565</c:v>
                </c:pt>
                <c:pt idx="676">
                  <c:v>10</c:v>
                </c:pt>
                <c:pt idx="677">
                  <c:v>388</c:v>
                </c:pt>
                <c:pt idx="678">
                  <c:v>52</c:v>
                </c:pt>
                <c:pt idx="679">
                  <c:v>2</c:v>
                </c:pt>
                <c:pt idx="680">
                  <c:v>945</c:v>
                </c:pt>
                <c:pt idx="681">
                  <c:v>10</c:v>
                </c:pt>
                <c:pt idx="682">
                  <c:v>1</c:v>
                </c:pt>
                <c:pt idx="683">
                  <c:v>90</c:v>
                </c:pt>
                <c:pt idx="684">
                  <c:v>440</c:v>
                </c:pt>
                <c:pt idx="685">
                  <c:v>20</c:v>
                </c:pt>
                <c:pt idx="686">
                  <c:v>434</c:v>
                </c:pt>
                <c:pt idx="687">
                  <c:v>410</c:v>
                </c:pt>
                <c:pt idx="688">
                  <c:v>1</c:v>
                </c:pt>
                <c:pt idx="689">
                  <c:v>2</c:v>
                </c:pt>
                <c:pt idx="690">
                  <c:v>162</c:v>
                </c:pt>
                <c:pt idx="691">
                  <c:v>168</c:v>
                </c:pt>
                <c:pt idx="692">
                  <c:v>7</c:v>
                </c:pt>
                <c:pt idx="693">
                  <c:v>31</c:v>
                </c:pt>
                <c:pt idx="694">
                  <c:v>182</c:v>
                </c:pt>
                <c:pt idx="695">
                  <c:v>382</c:v>
                </c:pt>
                <c:pt idx="696">
                  <c:v>6</c:v>
                </c:pt>
                <c:pt idx="697">
                  <c:v>190</c:v>
                </c:pt>
                <c:pt idx="698">
                  <c:v>23</c:v>
                </c:pt>
                <c:pt idx="699">
                  <c:v>131</c:v>
                </c:pt>
                <c:pt idx="700">
                  <c:v>7</c:v>
                </c:pt>
                <c:pt idx="701">
                  <c:v>14</c:v>
                </c:pt>
                <c:pt idx="702">
                  <c:v>7</c:v>
                </c:pt>
                <c:pt idx="703">
                  <c:v>1</c:v>
                </c:pt>
                <c:pt idx="704" formatCode="#,##0">
                  <c:v>1469</c:v>
                </c:pt>
                <c:pt idx="705">
                  <c:v>2</c:v>
                </c:pt>
                <c:pt idx="706">
                  <c:v>94</c:v>
                </c:pt>
                <c:pt idx="707">
                  <c:v>13</c:v>
                </c:pt>
                <c:pt idx="708">
                  <c:v>103</c:v>
                </c:pt>
                <c:pt idx="709">
                  <c:v>76</c:v>
                </c:pt>
                <c:pt idx="710">
                  <c:v>41</c:v>
                </c:pt>
                <c:pt idx="711">
                  <c:v>1</c:v>
                </c:pt>
                <c:pt idx="712">
                  <c:v>137</c:v>
                </c:pt>
                <c:pt idx="713">
                  <c:v>793</c:v>
                </c:pt>
                <c:pt idx="714">
                  <c:v>97</c:v>
                </c:pt>
                <c:pt idx="715">
                  <c:v>882</c:v>
                </c:pt>
                <c:pt idx="716">
                  <c:v>43</c:v>
                </c:pt>
                <c:pt idx="717">
                  <c:v>3</c:v>
                </c:pt>
                <c:pt idx="718">
                  <c:v>3</c:v>
                </c:pt>
                <c:pt idx="719">
                  <c:v>278</c:v>
                </c:pt>
                <c:pt idx="720">
                  <c:v>1</c:v>
                </c:pt>
                <c:pt idx="721">
                  <c:v>28</c:v>
                </c:pt>
                <c:pt idx="722">
                  <c:v>4</c:v>
                </c:pt>
                <c:pt idx="723">
                  <c:v>62</c:v>
                </c:pt>
                <c:pt idx="724">
                  <c:v>3</c:v>
                </c:pt>
                <c:pt idx="725">
                  <c:v>39</c:v>
                </c:pt>
                <c:pt idx="726">
                  <c:v>18</c:v>
                </c:pt>
                <c:pt idx="727">
                  <c:v>391</c:v>
                </c:pt>
                <c:pt idx="728">
                  <c:v>13</c:v>
                </c:pt>
                <c:pt idx="729">
                  <c:v>2</c:v>
                </c:pt>
                <c:pt idx="730">
                  <c:v>135</c:v>
                </c:pt>
                <c:pt idx="731">
                  <c:v>130</c:v>
                </c:pt>
                <c:pt idx="732">
                  <c:v>32</c:v>
                </c:pt>
                <c:pt idx="733">
                  <c:v>8</c:v>
                </c:pt>
                <c:pt idx="734">
                  <c:v>74</c:v>
                </c:pt>
                <c:pt idx="735">
                  <c:v>4</c:v>
                </c:pt>
                <c:pt idx="736">
                  <c:v>261</c:v>
                </c:pt>
                <c:pt idx="737">
                  <c:v>401</c:v>
                </c:pt>
                <c:pt idx="738">
                  <c:v>27</c:v>
                </c:pt>
                <c:pt idx="739">
                  <c:v>9</c:v>
                </c:pt>
                <c:pt idx="740">
                  <c:v>5</c:v>
                </c:pt>
                <c:pt idx="741">
                  <c:v>11</c:v>
                </c:pt>
                <c:pt idx="742">
                  <c:v>141</c:v>
                </c:pt>
                <c:pt idx="743">
                  <c:v>3</c:v>
                </c:pt>
                <c:pt idx="744">
                  <c:v>38</c:v>
                </c:pt>
                <c:pt idx="745">
                  <c:v>19</c:v>
                </c:pt>
                <c:pt idx="746">
                  <c:v>32</c:v>
                </c:pt>
                <c:pt idx="747" formatCode="#,##0">
                  <c:v>1079</c:v>
                </c:pt>
                <c:pt idx="748">
                  <c:v>17</c:v>
                </c:pt>
                <c:pt idx="749">
                  <c:v>5</c:v>
                </c:pt>
                <c:pt idx="750">
                  <c:v>17</c:v>
                </c:pt>
                <c:pt idx="751">
                  <c:v>28</c:v>
                </c:pt>
                <c:pt idx="752">
                  <c:v>90</c:v>
                </c:pt>
                <c:pt idx="753">
                  <c:v>968</c:v>
                </c:pt>
                <c:pt idx="754">
                  <c:v>815</c:v>
                </c:pt>
                <c:pt idx="755">
                  <c:v>3</c:v>
                </c:pt>
                <c:pt idx="756">
                  <c:v>769</c:v>
                </c:pt>
                <c:pt idx="757">
                  <c:v>15</c:v>
                </c:pt>
                <c:pt idx="758">
                  <c:v>2</c:v>
                </c:pt>
                <c:pt idx="759">
                  <c:v>19</c:v>
                </c:pt>
                <c:pt idx="760">
                  <c:v>240</c:v>
                </c:pt>
                <c:pt idx="761">
                  <c:v>986</c:v>
                </c:pt>
                <c:pt idx="762">
                  <c:v>87</c:v>
                </c:pt>
                <c:pt idx="763">
                  <c:v>1</c:v>
                </c:pt>
                <c:pt idx="764">
                  <c:v>3</c:v>
                </c:pt>
                <c:pt idx="765">
                  <c:v>16</c:v>
                </c:pt>
                <c:pt idx="766">
                  <c:v>5</c:v>
                </c:pt>
                <c:pt idx="767">
                  <c:v>9</c:v>
                </c:pt>
                <c:pt idx="768">
                  <c:v>163</c:v>
                </c:pt>
                <c:pt idx="769">
                  <c:v>22</c:v>
                </c:pt>
                <c:pt idx="770">
                  <c:v>445</c:v>
                </c:pt>
                <c:pt idx="771">
                  <c:v>367</c:v>
                </c:pt>
                <c:pt idx="772">
                  <c:v>227</c:v>
                </c:pt>
                <c:pt idx="773">
                  <c:v>2</c:v>
                </c:pt>
                <c:pt idx="774">
                  <c:v>135</c:v>
                </c:pt>
                <c:pt idx="775">
                  <c:v>330</c:v>
                </c:pt>
                <c:pt idx="776">
                  <c:v>22</c:v>
                </c:pt>
                <c:pt idx="777">
                  <c:v>14</c:v>
                </c:pt>
                <c:pt idx="778">
                  <c:v>36</c:v>
                </c:pt>
                <c:pt idx="779">
                  <c:v>345</c:v>
                </c:pt>
                <c:pt idx="780">
                  <c:v>11</c:v>
                </c:pt>
                <c:pt idx="781">
                  <c:v>3</c:v>
                </c:pt>
                <c:pt idx="782">
                  <c:v>12</c:v>
                </c:pt>
                <c:pt idx="783">
                  <c:v>16</c:v>
                </c:pt>
                <c:pt idx="784">
                  <c:v>7</c:v>
                </c:pt>
                <c:pt idx="785">
                  <c:v>13</c:v>
                </c:pt>
                <c:pt idx="786">
                  <c:v>20</c:v>
                </c:pt>
                <c:pt idx="787">
                  <c:v>4</c:v>
                </c:pt>
                <c:pt idx="788">
                  <c:v>7</c:v>
                </c:pt>
                <c:pt idx="789">
                  <c:v>261</c:v>
                </c:pt>
                <c:pt idx="790">
                  <c:v>6</c:v>
                </c:pt>
                <c:pt idx="791">
                  <c:v>3</c:v>
                </c:pt>
                <c:pt idx="792">
                  <c:v>6</c:v>
                </c:pt>
                <c:pt idx="793">
                  <c:v>5</c:v>
                </c:pt>
                <c:pt idx="794">
                  <c:v>218</c:v>
                </c:pt>
                <c:pt idx="795">
                  <c:v>206</c:v>
                </c:pt>
                <c:pt idx="796">
                  <c:v>8</c:v>
                </c:pt>
                <c:pt idx="797">
                  <c:v>210</c:v>
                </c:pt>
                <c:pt idx="798">
                  <c:v>32</c:v>
                </c:pt>
                <c:pt idx="799">
                  <c:v>377</c:v>
                </c:pt>
                <c:pt idx="800">
                  <c:v>13</c:v>
                </c:pt>
                <c:pt idx="801">
                  <c:v>146</c:v>
                </c:pt>
                <c:pt idx="802">
                  <c:v>4</c:v>
                </c:pt>
                <c:pt idx="803">
                  <c:v>66</c:v>
                </c:pt>
                <c:pt idx="804">
                  <c:v>96</c:v>
                </c:pt>
                <c:pt idx="805">
                  <c:v>499</c:v>
                </c:pt>
                <c:pt idx="806">
                  <c:v>294</c:v>
                </c:pt>
                <c:pt idx="807">
                  <c:v>160</c:v>
                </c:pt>
                <c:pt idx="808">
                  <c:v>84</c:v>
                </c:pt>
                <c:pt idx="809" formatCode="#,##0">
                  <c:v>1561</c:v>
                </c:pt>
                <c:pt idx="810">
                  <c:v>747</c:v>
                </c:pt>
                <c:pt idx="811">
                  <c:v>683</c:v>
                </c:pt>
                <c:pt idx="812" formatCode="#,##0">
                  <c:v>1541</c:v>
                </c:pt>
                <c:pt idx="813">
                  <c:v>25</c:v>
                </c:pt>
                <c:pt idx="814">
                  <c:v>20</c:v>
                </c:pt>
                <c:pt idx="815">
                  <c:v>3</c:v>
                </c:pt>
                <c:pt idx="816">
                  <c:v>486</c:v>
                </c:pt>
                <c:pt idx="817">
                  <c:v>23</c:v>
                </c:pt>
                <c:pt idx="818">
                  <c:v>835</c:v>
                </c:pt>
                <c:pt idx="819">
                  <c:v>4</c:v>
                </c:pt>
                <c:pt idx="820">
                  <c:v>1</c:v>
                </c:pt>
                <c:pt idx="821" formatCode="#,##0">
                  <c:v>1463</c:v>
                </c:pt>
                <c:pt idx="822">
                  <c:v>19</c:v>
                </c:pt>
                <c:pt idx="823">
                  <c:v>11</c:v>
                </c:pt>
                <c:pt idx="824">
                  <c:v>2</c:v>
                </c:pt>
                <c:pt idx="825">
                  <c:v>539</c:v>
                </c:pt>
                <c:pt idx="826">
                  <c:v>120</c:v>
                </c:pt>
                <c:pt idx="827">
                  <c:v>145</c:v>
                </c:pt>
                <c:pt idx="828">
                  <c:v>1</c:v>
                </c:pt>
                <c:pt idx="829">
                  <c:v>323</c:v>
                </c:pt>
                <c:pt idx="830">
                  <c:v>24</c:v>
                </c:pt>
                <c:pt idx="831">
                  <c:v>6</c:v>
                </c:pt>
                <c:pt idx="832">
                  <c:v>24</c:v>
                </c:pt>
                <c:pt idx="833">
                  <c:v>309</c:v>
                </c:pt>
                <c:pt idx="834">
                  <c:v>10</c:v>
                </c:pt>
                <c:pt idx="835">
                  <c:v>106</c:v>
                </c:pt>
                <c:pt idx="836">
                  <c:v>168</c:v>
                </c:pt>
                <c:pt idx="837">
                  <c:v>34</c:v>
                </c:pt>
                <c:pt idx="838">
                  <c:v>17</c:v>
                </c:pt>
                <c:pt idx="839">
                  <c:v>1</c:v>
                </c:pt>
                <c:pt idx="840">
                  <c:v>16</c:v>
                </c:pt>
                <c:pt idx="841">
                  <c:v>80</c:v>
                </c:pt>
                <c:pt idx="842">
                  <c:v>1</c:v>
                </c:pt>
                <c:pt idx="843">
                  <c:v>176</c:v>
                </c:pt>
                <c:pt idx="844">
                  <c:v>14</c:v>
                </c:pt>
                <c:pt idx="845">
                  <c:v>22</c:v>
                </c:pt>
                <c:pt idx="846">
                  <c:v>17</c:v>
                </c:pt>
                <c:pt idx="847">
                  <c:v>3</c:v>
                </c:pt>
                <c:pt idx="848">
                  <c:v>121</c:v>
                </c:pt>
                <c:pt idx="849">
                  <c:v>7</c:v>
                </c:pt>
                <c:pt idx="850">
                  <c:v>154</c:v>
                </c:pt>
                <c:pt idx="851">
                  <c:v>86</c:v>
                </c:pt>
                <c:pt idx="852">
                  <c:v>1</c:v>
                </c:pt>
                <c:pt idx="853">
                  <c:v>15</c:v>
                </c:pt>
                <c:pt idx="854">
                  <c:v>5</c:v>
                </c:pt>
                <c:pt idx="855">
                  <c:v>21</c:v>
                </c:pt>
                <c:pt idx="856">
                  <c:v>2</c:v>
                </c:pt>
                <c:pt idx="857">
                  <c:v>13</c:v>
                </c:pt>
                <c:pt idx="858">
                  <c:v>305</c:v>
                </c:pt>
                <c:pt idx="859">
                  <c:v>3</c:v>
                </c:pt>
                <c:pt idx="860">
                  <c:v>413</c:v>
                </c:pt>
                <c:pt idx="861">
                  <c:v>54</c:v>
                </c:pt>
                <c:pt idx="862">
                  <c:v>8</c:v>
                </c:pt>
                <c:pt idx="863">
                  <c:v>20</c:v>
                </c:pt>
                <c:pt idx="864">
                  <c:v>114</c:v>
                </c:pt>
                <c:pt idx="865" formatCode="#,##0">
                  <c:v>10152</c:v>
                </c:pt>
                <c:pt idx="866">
                  <c:v>209</c:v>
                </c:pt>
                <c:pt idx="867">
                  <c:v>750</c:v>
                </c:pt>
                <c:pt idx="868" formatCode="#,##0">
                  <c:v>2488</c:v>
                </c:pt>
                <c:pt idx="869">
                  <c:v>17</c:v>
                </c:pt>
                <c:pt idx="870">
                  <c:v>430</c:v>
                </c:pt>
                <c:pt idx="871">
                  <c:v>151</c:v>
                </c:pt>
                <c:pt idx="872">
                  <c:v>992</c:v>
                </c:pt>
                <c:pt idx="873">
                  <c:v>32</c:v>
                </c:pt>
                <c:pt idx="874">
                  <c:v>790</c:v>
                </c:pt>
                <c:pt idx="875">
                  <c:v>70</c:v>
                </c:pt>
                <c:pt idx="876">
                  <c:v>545</c:v>
                </c:pt>
                <c:pt idx="877">
                  <c:v>8</c:v>
                </c:pt>
                <c:pt idx="878">
                  <c:v>184</c:v>
                </c:pt>
                <c:pt idx="879">
                  <c:v>633</c:v>
                </c:pt>
                <c:pt idx="880">
                  <c:v>179</c:v>
                </c:pt>
                <c:pt idx="881">
                  <c:v>428</c:v>
                </c:pt>
                <c:pt idx="882">
                  <c:v>103</c:v>
                </c:pt>
                <c:pt idx="883">
                  <c:v>54</c:v>
                </c:pt>
                <c:pt idx="884">
                  <c:v>13</c:v>
                </c:pt>
                <c:pt idx="885" formatCode="#,##0">
                  <c:v>1490</c:v>
                </c:pt>
                <c:pt idx="886">
                  <c:v>2</c:v>
                </c:pt>
                <c:pt idx="887">
                  <c:v>11</c:v>
                </c:pt>
                <c:pt idx="888">
                  <c:v>7</c:v>
                </c:pt>
                <c:pt idx="889">
                  <c:v>76</c:v>
                </c:pt>
                <c:pt idx="890">
                  <c:v>133</c:v>
                </c:pt>
                <c:pt idx="891">
                  <c:v>125</c:v>
                </c:pt>
                <c:pt idx="892">
                  <c:v>36</c:v>
                </c:pt>
                <c:pt idx="893">
                  <c:v>282</c:v>
                </c:pt>
                <c:pt idx="894">
                  <c:v>482</c:v>
                </c:pt>
                <c:pt idx="895">
                  <c:v>29</c:v>
                </c:pt>
                <c:pt idx="896">
                  <c:v>177</c:v>
                </c:pt>
                <c:pt idx="897">
                  <c:v>14</c:v>
                </c:pt>
                <c:pt idx="898">
                  <c:v>3</c:v>
                </c:pt>
                <c:pt idx="899">
                  <c:v>5</c:v>
                </c:pt>
                <c:pt idx="900">
                  <c:v>171</c:v>
                </c:pt>
                <c:pt idx="901">
                  <c:v>441</c:v>
                </c:pt>
                <c:pt idx="902">
                  <c:v>194</c:v>
                </c:pt>
                <c:pt idx="903">
                  <c:v>411</c:v>
                </c:pt>
                <c:pt idx="904">
                  <c:v>313</c:v>
                </c:pt>
                <c:pt idx="905">
                  <c:v>894</c:v>
                </c:pt>
                <c:pt idx="906">
                  <c:v>87</c:v>
                </c:pt>
                <c:pt idx="907">
                  <c:v>159</c:v>
                </c:pt>
                <c:pt idx="908" formatCode="#,##0">
                  <c:v>173308</c:v>
                </c:pt>
                <c:pt idx="909">
                  <c:v>317</c:v>
                </c:pt>
                <c:pt idx="910">
                  <c:v>3</c:v>
                </c:pt>
                <c:pt idx="911">
                  <c:v>18</c:v>
                </c:pt>
                <c:pt idx="912">
                  <c:v>7</c:v>
                </c:pt>
                <c:pt idx="913">
                  <c:v>163</c:v>
                </c:pt>
                <c:pt idx="914">
                  <c:v>38</c:v>
                </c:pt>
                <c:pt idx="915">
                  <c:v>2</c:v>
                </c:pt>
                <c:pt idx="916">
                  <c:v>337</c:v>
                </c:pt>
                <c:pt idx="917">
                  <c:v>281</c:v>
                </c:pt>
                <c:pt idx="918">
                  <c:v>159</c:v>
                </c:pt>
                <c:pt idx="919">
                  <c:v>3</c:v>
                </c:pt>
                <c:pt idx="920">
                  <c:v>27</c:v>
                </c:pt>
                <c:pt idx="921">
                  <c:v>15</c:v>
                </c:pt>
                <c:pt idx="922">
                  <c:v>387</c:v>
                </c:pt>
                <c:pt idx="923">
                  <c:v>5</c:v>
                </c:pt>
                <c:pt idx="924">
                  <c:v>11</c:v>
                </c:pt>
                <c:pt idx="925">
                  <c:v>27</c:v>
                </c:pt>
                <c:pt idx="926">
                  <c:v>744</c:v>
                </c:pt>
                <c:pt idx="927">
                  <c:v>230</c:v>
                </c:pt>
                <c:pt idx="928">
                  <c:v>7</c:v>
                </c:pt>
                <c:pt idx="929">
                  <c:v>22</c:v>
                </c:pt>
                <c:pt idx="930">
                  <c:v>277</c:v>
                </c:pt>
                <c:pt idx="931" formatCode="#,##0">
                  <c:v>5953</c:v>
                </c:pt>
                <c:pt idx="932">
                  <c:v>410</c:v>
                </c:pt>
                <c:pt idx="933">
                  <c:v>866</c:v>
                </c:pt>
                <c:pt idx="934">
                  <c:v>16</c:v>
                </c:pt>
                <c:pt idx="935">
                  <c:v>15</c:v>
                </c:pt>
                <c:pt idx="936">
                  <c:v>335</c:v>
                </c:pt>
                <c:pt idx="937">
                  <c:v>5</c:v>
                </c:pt>
                <c:pt idx="938">
                  <c:v>4</c:v>
                </c:pt>
                <c:pt idx="939">
                  <c:v>2</c:v>
                </c:pt>
                <c:pt idx="940">
                  <c:v>4</c:v>
                </c:pt>
                <c:pt idx="941">
                  <c:v>609</c:v>
                </c:pt>
                <c:pt idx="942">
                  <c:v>69</c:v>
                </c:pt>
                <c:pt idx="943">
                  <c:v>39</c:v>
                </c:pt>
                <c:pt idx="944">
                  <c:v>13</c:v>
                </c:pt>
                <c:pt idx="945">
                  <c:v>76</c:v>
                </c:pt>
                <c:pt idx="946">
                  <c:v>170</c:v>
                </c:pt>
                <c:pt idx="947">
                  <c:v>1</c:v>
                </c:pt>
                <c:pt idx="948" formatCode="#,##0">
                  <c:v>216333</c:v>
                </c:pt>
                <c:pt idx="949">
                  <c:v>18</c:v>
                </c:pt>
                <c:pt idx="950">
                  <c:v>880</c:v>
                </c:pt>
                <c:pt idx="951">
                  <c:v>3</c:v>
                </c:pt>
                <c:pt idx="952">
                  <c:v>9</c:v>
                </c:pt>
                <c:pt idx="953" formatCode="#,##0">
                  <c:v>1016</c:v>
                </c:pt>
                <c:pt idx="954">
                  <c:v>115</c:v>
                </c:pt>
                <c:pt idx="955" formatCode="#,##0">
                  <c:v>3092</c:v>
                </c:pt>
                <c:pt idx="956">
                  <c:v>286</c:v>
                </c:pt>
                <c:pt idx="957">
                  <c:v>1</c:v>
                </c:pt>
                <c:pt idx="958">
                  <c:v>682</c:v>
                </c:pt>
                <c:pt idx="959">
                  <c:v>3</c:v>
                </c:pt>
                <c:pt idx="960">
                  <c:v>2</c:v>
                </c:pt>
                <c:pt idx="961">
                  <c:v>2</c:v>
                </c:pt>
                <c:pt idx="962">
                  <c:v>26</c:v>
                </c:pt>
                <c:pt idx="963">
                  <c:v>21</c:v>
                </c:pt>
                <c:pt idx="964">
                  <c:v>7</c:v>
                </c:pt>
                <c:pt idx="965">
                  <c:v>2</c:v>
                </c:pt>
                <c:pt idx="966">
                  <c:v>17</c:v>
                </c:pt>
                <c:pt idx="967">
                  <c:v>18</c:v>
                </c:pt>
                <c:pt idx="968">
                  <c:v>2</c:v>
                </c:pt>
                <c:pt idx="969">
                  <c:v>20</c:v>
                </c:pt>
                <c:pt idx="970">
                  <c:v>125</c:v>
                </c:pt>
                <c:pt idx="971">
                  <c:v>380</c:v>
                </c:pt>
                <c:pt idx="972">
                  <c:v>14</c:v>
                </c:pt>
                <c:pt idx="973">
                  <c:v>193</c:v>
                </c:pt>
                <c:pt idx="974">
                  <c:v>21</c:v>
                </c:pt>
                <c:pt idx="975">
                  <c:v>320</c:v>
                </c:pt>
                <c:pt idx="976">
                  <c:v>48</c:v>
                </c:pt>
                <c:pt idx="977">
                  <c:v>1</c:v>
                </c:pt>
                <c:pt idx="978" formatCode="#,##0">
                  <c:v>1345</c:v>
                </c:pt>
                <c:pt idx="979">
                  <c:v>0</c:v>
                </c:pt>
                <c:pt idx="980">
                  <c:v>1</c:v>
                </c:pt>
                <c:pt idx="981">
                  <c:v>34</c:v>
                </c:pt>
                <c:pt idx="982">
                  <c:v>135</c:v>
                </c:pt>
                <c:pt idx="983">
                  <c:v>32</c:v>
                </c:pt>
                <c:pt idx="984">
                  <c:v>76</c:v>
                </c:pt>
                <c:pt idx="985">
                  <c:v>4</c:v>
                </c:pt>
                <c:pt idx="986">
                  <c:v>9</c:v>
                </c:pt>
                <c:pt idx="987">
                  <c:v>248</c:v>
                </c:pt>
                <c:pt idx="988">
                  <c:v>782</c:v>
                </c:pt>
                <c:pt idx="989">
                  <c:v>14</c:v>
                </c:pt>
                <c:pt idx="990">
                  <c:v>7</c:v>
                </c:pt>
                <c:pt idx="991">
                  <c:v>4</c:v>
                </c:pt>
                <c:pt idx="992">
                  <c:v>75</c:v>
                </c:pt>
                <c:pt idx="993">
                  <c:v>169</c:v>
                </c:pt>
                <c:pt idx="994">
                  <c:v>19</c:v>
                </c:pt>
                <c:pt idx="995">
                  <c:v>155</c:v>
                </c:pt>
                <c:pt idx="996">
                  <c:v>19</c:v>
                </c:pt>
                <c:pt idx="997">
                  <c:v>947</c:v>
                </c:pt>
                <c:pt idx="998">
                  <c:v>484</c:v>
                </c:pt>
                <c:pt idx="999">
                  <c:v>257</c:v>
                </c:pt>
                <c:pt idx="1000">
                  <c:v>134</c:v>
                </c:pt>
                <c:pt idx="1001">
                  <c:v>192</c:v>
                </c:pt>
                <c:pt idx="1002">
                  <c:v>34</c:v>
                </c:pt>
                <c:pt idx="1003">
                  <c:v>5</c:v>
                </c:pt>
                <c:pt idx="1004">
                  <c:v>45</c:v>
                </c:pt>
                <c:pt idx="1005">
                  <c:v>3</c:v>
                </c:pt>
                <c:pt idx="1006">
                  <c:v>159</c:v>
                </c:pt>
                <c:pt idx="1007">
                  <c:v>3</c:v>
                </c:pt>
                <c:pt idx="1008">
                  <c:v>23</c:v>
                </c:pt>
                <c:pt idx="1009">
                  <c:v>943</c:v>
                </c:pt>
                <c:pt idx="1010">
                  <c:v>85</c:v>
                </c:pt>
                <c:pt idx="1011">
                  <c:v>19</c:v>
                </c:pt>
                <c:pt idx="1012">
                  <c:v>23</c:v>
                </c:pt>
                <c:pt idx="1013">
                  <c:v>36</c:v>
                </c:pt>
                <c:pt idx="1014">
                  <c:v>117</c:v>
                </c:pt>
                <c:pt idx="1015">
                  <c:v>306</c:v>
                </c:pt>
                <c:pt idx="1016">
                  <c:v>95</c:v>
                </c:pt>
                <c:pt idx="1017">
                  <c:v>81</c:v>
                </c:pt>
                <c:pt idx="1018">
                  <c:v>162</c:v>
                </c:pt>
                <c:pt idx="1019">
                  <c:v>9</c:v>
                </c:pt>
                <c:pt idx="1020">
                  <c:v>1</c:v>
                </c:pt>
                <c:pt idx="1021">
                  <c:v>158</c:v>
                </c:pt>
                <c:pt idx="1022">
                  <c:v>134</c:v>
                </c:pt>
                <c:pt idx="1023">
                  <c:v>157</c:v>
                </c:pt>
                <c:pt idx="1024">
                  <c:v>2</c:v>
                </c:pt>
                <c:pt idx="1025">
                  <c:v>64</c:v>
                </c:pt>
                <c:pt idx="1026">
                  <c:v>18</c:v>
                </c:pt>
                <c:pt idx="1027">
                  <c:v>48</c:v>
                </c:pt>
                <c:pt idx="1028">
                  <c:v>3</c:v>
                </c:pt>
                <c:pt idx="1029">
                  <c:v>14</c:v>
                </c:pt>
                <c:pt idx="1030">
                  <c:v>512</c:v>
                </c:pt>
                <c:pt idx="1031">
                  <c:v>12</c:v>
                </c:pt>
                <c:pt idx="1032">
                  <c:v>139</c:v>
                </c:pt>
                <c:pt idx="1033">
                  <c:v>1</c:v>
                </c:pt>
                <c:pt idx="1034">
                  <c:v>152</c:v>
                </c:pt>
                <c:pt idx="1035">
                  <c:v>46</c:v>
                </c:pt>
                <c:pt idx="1036">
                  <c:v>324</c:v>
                </c:pt>
                <c:pt idx="1037">
                  <c:v>1</c:v>
                </c:pt>
                <c:pt idx="1038">
                  <c:v>2</c:v>
                </c:pt>
                <c:pt idx="1039">
                  <c:v>4</c:v>
                </c:pt>
                <c:pt idx="1040">
                  <c:v>14</c:v>
                </c:pt>
                <c:pt idx="1041">
                  <c:v>86</c:v>
                </c:pt>
                <c:pt idx="1042">
                  <c:v>6</c:v>
                </c:pt>
                <c:pt idx="1043">
                  <c:v>159</c:v>
                </c:pt>
                <c:pt idx="1044" formatCode="#,##0">
                  <c:v>12603</c:v>
                </c:pt>
                <c:pt idx="1045">
                  <c:v>32</c:v>
                </c:pt>
                <c:pt idx="1046">
                  <c:v>97</c:v>
                </c:pt>
                <c:pt idx="1047">
                  <c:v>4</c:v>
                </c:pt>
                <c:pt idx="1048">
                  <c:v>4</c:v>
                </c:pt>
                <c:pt idx="1049">
                  <c:v>27</c:v>
                </c:pt>
                <c:pt idx="1050">
                  <c:v>764</c:v>
                </c:pt>
                <c:pt idx="1051">
                  <c:v>145</c:v>
                </c:pt>
                <c:pt idx="1052">
                  <c:v>53</c:v>
                </c:pt>
                <c:pt idx="1053">
                  <c:v>15</c:v>
                </c:pt>
                <c:pt idx="1054">
                  <c:v>7</c:v>
                </c:pt>
                <c:pt idx="1055">
                  <c:v>25</c:v>
                </c:pt>
                <c:pt idx="1056">
                  <c:v>432</c:v>
                </c:pt>
                <c:pt idx="1057">
                  <c:v>6</c:v>
                </c:pt>
                <c:pt idx="1058">
                  <c:v>10</c:v>
                </c:pt>
                <c:pt idx="1059">
                  <c:v>22</c:v>
                </c:pt>
                <c:pt idx="1060">
                  <c:v>18</c:v>
                </c:pt>
                <c:pt idx="1061">
                  <c:v>87</c:v>
                </c:pt>
                <c:pt idx="1062">
                  <c:v>3</c:v>
                </c:pt>
                <c:pt idx="1063">
                  <c:v>114</c:v>
                </c:pt>
                <c:pt idx="1064">
                  <c:v>11</c:v>
                </c:pt>
                <c:pt idx="1065">
                  <c:v>2</c:v>
                </c:pt>
                <c:pt idx="1066">
                  <c:v>2</c:v>
                </c:pt>
                <c:pt idx="1067">
                  <c:v>37</c:v>
                </c:pt>
                <c:pt idx="1068">
                  <c:v>11</c:v>
                </c:pt>
                <c:pt idx="1069">
                  <c:v>112</c:v>
                </c:pt>
                <c:pt idx="1070">
                  <c:v>123</c:v>
                </c:pt>
                <c:pt idx="1071">
                  <c:v>211</c:v>
                </c:pt>
                <c:pt idx="1072">
                  <c:v>6</c:v>
                </c:pt>
                <c:pt idx="1073">
                  <c:v>319</c:v>
                </c:pt>
                <c:pt idx="1074">
                  <c:v>35</c:v>
                </c:pt>
                <c:pt idx="1075">
                  <c:v>6</c:v>
                </c:pt>
                <c:pt idx="1076">
                  <c:v>274</c:v>
                </c:pt>
                <c:pt idx="1077">
                  <c:v>13</c:v>
                </c:pt>
                <c:pt idx="1078">
                  <c:v>292</c:v>
                </c:pt>
                <c:pt idx="1079">
                  <c:v>98</c:v>
                </c:pt>
                <c:pt idx="1080">
                  <c:v>3</c:v>
                </c:pt>
                <c:pt idx="1081">
                  <c:v>1</c:v>
                </c:pt>
                <c:pt idx="1082">
                  <c:v>1</c:v>
                </c:pt>
                <c:pt idx="1083">
                  <c:v>140</c:v>
                </c:pt>
                <c:pt idx="1084">
                  <c:v>168</c:v>
                </c:pt>
                <c:pt idx="1085">
                  <c:v>213</c:v>
                </c:pt>
                <c:pt idx="1086">
                  <c:v>62</c:v>
                </c:pt>
                <c:pt idx="1087">
                  <c:v>447</c:v>
                </c:pt>
                <c:pt idx="1088">
                  <c:v>132</c:v>
                </c:pt>
                <c:pt idx="1089">
                  <c:v>252</c:v>
                </c:pt>
                <c:pt idx="1090">
                  <c:v>585</c:v>
                </c:pt>
                <c:pt idx="1091">
                  <c:v>3</c:v>
                </c:pt>
                <c:pt idx="1092">
                  <c:v>1</c:v>
                </c:pt>
                <c:pt idx="1093">
                  <c:v>21</c:v>
                </c:pt>
                <c:pt idx="1094">
                  <c:v>18</c:v>
                </c:pt>
                <c:pt idx="1095" formatCode="#,##0">
                  <c:v>3438</c:v>
                </c:pt>
                <c:pt idx="1096">
                  <c:v>6</c:v>
                </c:pt>
                <c:pt idx="1097">
                  <c:v>115</c:v>
                </c:pt>
                <c:pt idx="1098">
                  <c:v>2</c:v>
                </c:pt>
                <c:pt idx="1099" formatCode="#,##0">
                  <c:v>1246</c:v>
                </c:pt>
                <c:pt idx="1100">
                  <c:v>42</c:v>
                </c:pt>
                <c:pt idx="1101">
                  <c:v>87</c:v>
                </c:pt>
                <c:pt idx="1102">
                  <c:v>17</c:v>
                </c:pt>
                <c:pt idx="1103">
                  <c:v>519</c:v>
                </c:pt>
                <c:pt idx="1104">
                  <c:v>13</c:v>
                </c:pt>
                <c:pt idx="1105">
                  <c:v>2</c:v>
                </c:pt>
                <c:pt idx="1106">
                  <c:v>47</c:v>
                </c:pt>
                <c:pt idx="1107">
                  <c:v>2</c:v>
                </c:pt>
                <c:pt idx="1108">
                  <c:v>413</c:v>
                </c:pt>
                <c:pt idx="1109">
                  <c:v>1</c:v>
                </c:pt>
                <c:pt idx="1110">
                  <c:v>185</c:v>
                </c:pt>
                <c:pt idx="1111">
                  <c:v>82</c:v>
                </c:pt>
                <c:pt idx="1112">
                  <c:v>10</c:v>
                </c:pt>
                <c:pt idx="1113">
                  <c:v>7</c:v>
                </c:pt>
                <c:pt idx="1114" formatCode="#,##0">
                  <c:v>1019</c:v>
                </c:pt>
                <c:pt idx="1115">
                  <c:v>17</c:v>
                </c:pt>
                <c:pt idx="1116">
                  <c:v>2</c:v>
                </c:pt>
                <c:pt idx="1117">
                  <c:v>42</c:v>
                </c:pt>
                <c:pt idx="1118">
                  <c:v>3</c:v>
                </c:pt>
                <c:pt idx="1119">
                  <c:v>12</c:v>
                </c:pt>
                <c:pt idx="1120">
                  <c:v>88</c:v>
                </c:pt>
                <c:pt idx="1121">
                  <c:v>7</c:v>
                </c:pt>
                <c:pt idx="1122">
                  <c:v>2</c:v>
                </c:pt>
                <c:pt idx="1123">
                  <c:v>241</c:v>
                </c:pt>
                <c:pt idx="1124">
                  <c:v>11</c:v>
                </c:pt>
                <c:pt idx="1125">
                  <c:v>17</c:v>
                </c:pt>
                <c:pt idx="1126">
                  <c:v>8</c:v>
                </c:pt>
                <c:pt idx="1127">
                  <c:v>174</c:v>
                </c:pt>
                <c:pt idx="1128">
                  <c:v>26</c:v>
                </c:pt>
                <c:pt idx="1129">
                  <c:v>5</c:v>
                </c:pt>
                <c:pt idx="1130">
                  <c:v>159</c:v>
                </c:pt>
                <c:pt idx="1131">
                  <c:v>15</c:v>
                </c:pt>
                <c:pt idx="1132">
                  <c:v>13</c:v>
                </c:pt>
                <c:pt idx="1133">
                  <c:v>123</c:v>
                </c:pt>
                <c:pt idx="1134">
                  <c:v>123</c:v>
                </c:pt>
                <c:pt idx="1135">
                  <c:v>49</c:v>
                </c:pt>
                <c:pt idx="1136">
                  <c:v>263</c:v>
                </c:pt>
                <c:pt idx="1137">
                  <c:v>687</c:v>
                </c:pt>
                <c:pt idx="1138">
                  <c:v>21</c:v>
                </c:pt>
                <c:pt idx="1139">
                  <c:v>554</c:v>
                </c:pt>
                <c:pt idx="1140">
                  <c:v>793</c:v>
                </c:pt>
                <c:pt idx="1141">
                  <c:v>5</c:v>
                </c:pt>
                <c:pt idx="1142">
                  <c:v>41</c:v>
                </c:pt>
                <c:pt idx="1143">
                  <c:v>7</c:v>
                </c:pt>
                <c:pt idx="1144" formatCode="#,##0">
                  <c:v>1512</c:v>
                </c:pt>
                <c:pt idx="1145">
                  <c:v>89</c:v>
                </c:pt>
                <c:pt idx="1146">
                  <c:v>93</c:v>
                </c:pt>
                <c:pt idx="1147">
                  <c:v>2</c:v>
                </c:pt>
                <c:pt idx="1148">
                  <c:v>8</c:v>
                </c:pt>
                <c:pt idx="1149">
                  <c:v>85</c:v>
                </c:pt>
                <c:pt idx="1150">
                  <c:v>12</c:v>
                </c:pt>
                <c:pt idx="1151">
                  <c:v>4</c:v>
                </c:pt>
                <c:pt idx="1152">
                  <c:v>924</c:v>
                </c:pt>
                <c:pt idx="1153">
                  <c:v>145</c:v>
                </c:pt>
                <c:pt idx="1154">
                  <c:v>441</c:v>
                </c:pt>
                <c:pt idx="1155">
                  <c:v>307</c:v>
                </c:pt>
                <c:pt idx="1156">
                  <c:v>10</c:v>
                </c:pt>
                <c:pt idx="1157">
                  <c:v>14</c:v>
                </c:pt>
                <c:pt idx="1158">
                  <c:v>399</c:v>
                </c:pt>
                <c:pt idx="1159">
                  <c:v>5</c:v>
                </c:pt>
                <c:pt idx="1160">
                  <c:v>212</c:v>
                </c:pt>
                <c:pt idx="1161">
                  <c:v>17</c:v>
                </c:pt>
                <c:pt idx="1162" formatCode="#,##0">
                  <c:v>1112</c:v>
                </c:pt>
                <c:pt idx="1163">
                  <c:v>6</c:v>
                </c:pt>
                <c:pt idx="1164">
                  <c:v>4</c:v>
                </c:pt>
                <c:pt idx="1165">
                  <c:v>158</c:v>
                </c:pt>
                <c:pt idx="1166">
                  <c:v>471</c:v>
                </c:pt>
                <c:pt idx="1167">
                  <c:v>270</c:v>
                </c:pt>
                <c:pt idx="1168">
                  <c:v>21</c:v>
                </c:pt>
                <c:pt idx="1169">
                  <c:v>141</c:v>
                </c:pt>
                <c:pt idx="1170">
                  <c:v>6</c:v>
                </c:pt>
                <c:pt idx="1171">
                  <c:v>13</c:v>
                </c:pt>
                <c:pt idx="1172">
                  <c:v>396</c:v>
                </c:pt>
                <c:pt idx="1173" formatCode="#,##0">
                  <c:v>1112</c:v>
                </c:pt>
                <c:pt idx="1174">
                  <c:v>133</c:v>
                </c:pt>
                <c:pt idx="1175">
                  <c:v>54</c:v>
                </c:pt>
                <c:pt idx="1176">
                  <c:v>343</c:v>
                </c:pt>
                <c:pt idx="1177">
                  <c:v>122</c:v>
                </c:pt>
                <c:pt idx="1178">
                  <c:v>9</c:v>
                </c:pt>
                <c:pt idx="1179">
                  <c:v>18</c:v>
                </c:pt>
                <c:pt idx="1180">
                  <c:v>3</c:v>
                </c:pt>
                <c:pt idx="1181">
                  <c:v>74</c:v>
                </c:pt>
                <c:pt idx="1182">
                  <c:v>645</c:v>
                </c:pt>
                <c:pt idx="1183">
                  <c:v>3</c:v>
                </c:pt>
                <c:pt idx="1184">
                  <c:v>17</c:v>
                </c:pt>
                <c:pt idx="1185">
                  <c:v>3</c:v>
                </c:pt>
                <c:pt idx="1186">
                  <c:v>758</c:v>
                </c:pt>
                <c:pt idx="1187">
                  <c:v>4</c:v>
                </c:pt>
                <c:pt idx="1188">
                  <c:v>507</c:v>
                </c:pt>
                <c:pt idx="1189">
                  <c:v>114</c:v>
                </c:pt>
                <c:pt idx="1190">
                  <c:v>12</c:v>
                </c:pt>
                <c:pt idx="1191">
                  <c:v>114</c:v>
                </c:pt>
                <c:pt idx="1192">
                  <c:v>164</c:v>
                </c:pt>
                <c:pt idx="1193">
                  <c:v>638</c:v>
                </c:pt>
                <c:pt idx="1194">
                  <c:v>3</c:v>
                </c:pt>
                <c:pt idx="1195">
                  <c:v>9</c:v>
                </c:pt>
                <c:pt idx="1196">
                  <c:v>3</c:v>
                </c:pt>
                <c:pt idx="1197">
                  <c:v>11</c:v>
                </c:pt>
                <c:pt idx="1198">
                  <c:v>174</c:v>
                </c:pt>
                <c:pt idx="1199">
                  <c:v>53</c:v>
                </c:pt>
                <c:pt idx="1200">
                  <c:v>578</c:v>
                </c:pt>
                <c:pt idx="1201">
                  <c:v>142</c:v>
                </c:pt>
                <c:pt idx="1202">
                  <c:v>6</c:v>
                </c:pt>
                <c:pt idx="1203">
                  <c:v>10</c:v>
                </c:pt>
                <c:pt idx="1204">
                  <c:v>1</c:v>
                </c:pt>
                <c:pt idx="1205">
                  <c:v>4</c:v>
                </c:pt>
                <c:pt idx="1206">
                  <c:v>347</c:v>
                </c:pt>
                <c:pt idx="1207">
                  <c:v>291</c:v>
                </c:pt>
                <c:pt idx="1208">
                  <c:v>9</c:v>
                </c:pt>
                <c:pt idx="1209">
                  <c:v>710</c:v>
                </c:pt>
                <c:pt idx="1210">
                  <c:v>3</c:v>
                </c:pt>
                <c:pt idx="1211">
                  <c:v>308</c:v>
                </c:pt>
                <c:pt idx="1212">
                  <c:v>54</c:v>
                </c:pt>
                <c:pt idx="1213">
                  <c:v>321</c:v>
                </c:pt>
                <c:pt idx="1214">
                  <c:v>5</c:v>
                </c:pt>
                <c:pt idx="1215">
                  <c:v>35</c:v>
                </c:pt>
                <c:pt idx="1216">
                  <c:v>54</c:v>
                </c:pt>
                <c:pt idx="1217">
                  <c:v>100</c:v>
                </c:pt>
                <c:pt idx="1218">
                  <c:v>5</c:v>
                </c:pt>
                <c:pt idx="1219">
                  <c:v>4</c:v>
                </c:pt>
                <c:pt idx="1220">
                  <c:v>3</c:v>
                </c:pt>
                <c:pt idx="1221">
                  <c:v>1</c:v>
                </c:pt>
                <c:pt idx="1222">
                  <c:v>61</c:v>
                </c:pt>
                <c:pt idx="1223">
                  <c:v>94</c:v>
                </c:pt>
                <c:pt idx="1224">
                  <c:v>1</c:v>
                </c:pt>
                <c:pt idx="1225">
                  <c:v>14</c:v>
                </c:pt>
                <c:pt idx="1226">
                  <c:v>14</c:v>
                </c:pt>
                <c:pt idx="1227">
                  <c:v>2</c:v>
                </c:pt>
                <c:pt idx="1228">
                  <c:v>81</c:v>
                </c:pt>
                <c:pt idx="1229">
                  <c:v>155</c:v>
                </c:pt>
                <c:pt idx="1230">
                  <c:v>13</c:v>
                </c:pt>
                <c:pt idx="1231">
                  <c:v>2</c:v>
                </c:pt>
                <c:pt idx="1232">
                  <c:v>13</c:v>
                </c:pt>
                <c:pt idx="1233">
                  <c:v>571</c:v>
                </c:pt>
                <c:pt idx="1234">
                  <c:v>37</c:v>
                </c:pt>
                <c:pt idx="1235">
                  <c:v>279</c:v>
                </c:pt>
                <c:pt idx="1236">
                  <c:v>6</c:v>
                </c:pt>
                <c:pt idx="1237">
                  <c:v>25</c:v>
                </c:pt>
                <c:pt idx="1238">
                  <c:v>11</c:v>
                </c:pt>
                <c:pt idx="1239">
                  <c:v>220</c:v>
                </c:pt>
                <c:pt idx="1240">
                  <c:v>926</c:v>
                </c:pt>
                <c:pt idx="1241">
                  <c:v>55</c:v>
                </c:pt>
                <c:pt idx="1242">
                  <c:v>783</c:v>
                </c:pt>
                <c:pt idx="1243">
                  <c:v>2</c:v>
                </c:pt>
                <c:pt idx="1244">
                  <c:v>316</c:v>
                </c:pt>
                <c:pt idx="1245">
                  <c:v>72</c:v>
                </c:pt>
                <c:pt idx="1246">
                  <c:v>233</c:v>
                </c:pt>
                <c:pt idx="1247">
                  <c:v>164</c:v>
                </c:pt>
                <c:pt idx="1248">
                  <c:v>12</c:v>
                </c:pt>
                <c:pt idx="1249">
                  <c:v>331</c:v>
                </c:pt>
                <c:pt idx="1250">
                  <c:v>402</c:v>
                </c:pt>
                <c:pt idx="1251">
                  <c:v>3</c:v>
                </c:pt>
                <c:pt idx="1252">
                  <c:v>125</c:v>
                </c:pt>
                <c:pt idx="1253">
                  <c:v>142</c:v>
                </c:pt>
                <c:pt idx="1254">
                  <c:v>325</c:v>
                </c:pt>
                <c:pt idx="1255">
                  <c:v>150</c:v>
                </c:pt>
                <c:pt idx="1256">
                  <c:v>5</c:v>
                </c:pt>
                <c:pt idx="1257">
                  <c:v>2</c:v>
                </c:pt>
                <c:pt idx="1258">
                  <c:v>232</c:v>
                </c:pt>
                <c:pt idx="1259">
                  <c:v>15</c:v>
                </c:pt>
                <c:pt idx="1260">
                  <c:v>167</c:v>
                </c:pt>
                <c:pt idx="1261">
                  <c:v>844</c:v>
                </c:pt>
                <c:pt idx="1262">
                  <c:v>197</c:v>
                </c:pt>
                <c:pt idx="1263">
                  <c:v>126</c:v>
                </c:pt>
                <c:pt idx="1264">
                  <c:v>4</c:v>
                </c:pt>
                <c:pt idx="1265">
                  <c:v>26</c:v>
                </c:pt>
                <c:pt idx="1266">
                  <c:v>145</c:v>
                </c:pt>
                <c:pt idx="1267">
                  <c:v>102</c:v>
                </c:pt>
                <c:pt idx="1268">
                  <c:v>26</c:v>
                </c:pt>
                <c:pt idx="1269">
                  <c:v>19</c:v>
                </c:pt>
                <c:pt idx="1270">
                  <c:v>3</c:v>
                </c:pt>
                <c:pt idx="1271">
                  <c:v>7</c:v>
                </c:pt>
                <c:pt idx="1272">
                  <c:v>14</c:v>
                </c:pt>
                <c:pt idx="1273">
                  <c:v>29</c:v>
                </c:pt>
                <c:pt idx="1274">
                  <c:v>497</c:v>
                </c:pt>
                <c:pt idx="1275">
                  <c:v>553</c:v>
                </c:pt>
                <c:pt idx="1276">
                  <c:v>1</c:v>
                </c:pt>
                <c:pt idx="1277">
                  <c:v>1</c:v>
                </c:pt>
                <c:pt idx="1278">
                  <c:v>807</c:v>
                </c:pt>
                <c:pt idx="1279">
                  <c:v>4</c:v>
                </c:pt>
                <c:pt idx="1280">
                  <c:v>1</c:v>
                </c:pt>
                <c:pt idx="1281">
                  <c:v>23</c:v>
                </c:pt>
                <c:pt idx="1282">
                  <c:v>29</c:v>
                </c:pt>
                <c:pt idx="1283">
                  <c:v>472</c:v>
                </c:pt>
                <c:pt idx="1284">
                  <c:v>476</c:v>
                </c:pt>
                <c:pt idx="1285">
                  <c:v>302</c:v>
                </c:pt>
                <c:pt idx="1286">
                  <c:v>5</c:v>
                </c:pt>
                <c:pt idx="1287">
                  <c:v>811</c:v>
                </c:pt>
                <c:pt idx="1288">
                  <c:v>48</c:v>
                </c:pt>
                <c:pt idx="1289">
                  <c:v>167</c:v>
                </c:pt>
                <c:pt idx="1290">
                  <c:v>198</c:v>
                </c:pt>
                <c:pt idx="1291">
                  <c:v>94</c:v>
                </c:pt>
                <c:pt idx="1292">
                  <c:v>2</c:v>
                </c:pt>
                <c:pt idx="1293">
                  <c:v>210</c:v>
                </c:pt>
                <c:pt idx="1294">
                  <c:v>66</c:v>
                </c:pt>
                <c:pt idx="1295">
                  <c:v>10</c:v>
                </c:pt>
                <c:pt idx="1296">
                  <c:v>5</c:v>
                </c:pt>
                <c:pt idx="1297">
                  <c:v>2</c:v>
                </c:pt>
                <c:pt idx="1298">
                  <c:v>2</c:v>
                </c:pt>
                <c:pt idx="1299">
                  <c:v>54</c:v>
                </c:pt>
                <c:pt idx="1300">
                  <c:v>176</c:v>
                </c:pt>
                <c:pt idx="1301">
                  <c:v>889</c:v>
                </c:pt>
                <c:pt idx="1302">
                  <c:v>6</c:v>
                </c:pt>
                <c:pt idx="1303">
                  <c:v>389</c:v>
                </c:pt>
                <c:pt idx="1304">
                  <c:v>6</c:v>
                </c:pt>
                <c:pt idx="1305">
                  <c:v>4</c:v>
                </c:pt>
                <c:pt idx="1306">
                  <c:v>13</c:v>
                </c:pt>
                <c:pt idx="1307">
                  <c:v>1</c:v>
                </c:pt>
                <c:pt idx="1308">
                  <c:v>4</c:v>
                </c:pt>
                <c:pt idx="1309">
                  <c:v>1</c:v>
                </c:pt>
                <c:pt idx="1310">
                  <c:v>162</c:v>
                </c:pt>
                <c:pt idx="1311">
                  <c:v>3</c:v>
                </c:pt>
                <c:pt idx="1312" formatCode="#,##0">
                  <c:v>2388</c:v>
                </c:pt>
                <c:pt idx="1313">
                  <c:v>313</c:v>
                </c:pt>
                <c:pt idx="1314">
                  <c:v>34</c:v>
                </c:pt>
                <c:pt idx="1315">
                  <c:v>326</c:v>
                </c:pt>
                <c:pt idx="1316">
                  <c:v>440</c:v>
                </c:pt>
                <c:pt idx="1317">
                  <c:v>88</c:v>
                </c:pt>
                <c:pt idx="1318">
                  <c:v>186</c:v>
                </c:pt>
                <c:pt idx="1319">
                  <c:v>312</c:v>
                </c:pt>
                <c:pt idx="1320">
                  <c:v>25</c:v>
                </c:pt>
                <c:pt idx="1321">
                  <c:v>40</c:v>
                </c:pt>
                <c:pt idx="1322">
                  <c:v>821</c:v>
                </c:pt>
                <c:pt idx="1323">
                  <c:v>14</c:v>
                </c:pt>
                <c:pt idx="1324">
                  <c:v>60</c:v>
                </c:pt>
                <c:pt idx="1325">
                  <c:v>6</c:v>
                </c:pt>
                <c:pt idx="1326">
                  <c:v>4</c:v>
                </c:pt>
                <c:pt idx="1327">
                  <c:v>101</c:v>
                </c:pt>
                <c:pt idx="1328">
                  <c:v>226</c:v>
                </c:pt>
                <c:pt idx="1329">
                  <c:v>99</c:v>
                </c:pt>
                <c:pt idx="1330">
                  <c:v>26</c:v>
                </c:pt>
                <c:pt idx="1331">
                  <c:v>33</c:v>
                </c:pt>
                <c:pt idx="1332">
                  <c:v>1</c:v>
                </c:pt>
                <c:pt idx="1333">
                  <c:v>8</c:v>
                </c:pt>
                <c:pt idx="1334">
                  <c:v>140</c:v>
                </c:pt>
                <c:pt idx="1335">
                  <c:v>29</c:v>
                </c:pt>
                <c:pt idx="1336">
                  <c:v>26</c:v>
                </c:pt>
                <c:pt idx="1337">
                  <c:v>119</c:v>
                </c:pt>
                <c:pt idx="1338">
                  <c:v>10</c:v>
                </c:pt>
                <c:pt idx="1339">
                  <c:v>358</c:v>
                </c:pt>
                <c:pt idx="1340">
                  <c:v>6</c:v>
                </c:pt>
                <c:pt idx="1341">
                  <c:v>25</c:v>
                </c:pt>
                <c:pt idx="1342">
                  <c:v>15</c:v>
                </c:pt>
                <c:pt idx="1343">
                  <c:v>1</c:v>
                </c:pt>
                <c:pt idx="1344">
                  <c:v>890</c:v>
                </c:pt>
                <c:pt idx="1345" formatCode="#,##0">
                  <c:v>1053</c:v>
                </c:pt>
                <c:pt idx="1346">
                  <c:v>386</c:v>
                </c:pt>
                <c:pt idx="1347">
                  <c:v>196</c:v>
                </c:pt>
                <c:pt idx="1348">
                  <c:v>1</c:v>
                </c:pt>
                <c:pt idx="1349">
                  <c:v>10</c:v>
                </c:pt>
                <c:pt idx="1350">
                  <c:v>3</c:v>
                </c:pt>
                <c:pt idx="1351">
                  <c:v>15</c:v>
                </c:pt>
                <c:pt idx="1352">
                  <c:v>31</c:v>
                </c:pt>
                <c:pt idx="1353">
                  <c:v>169</c:v>
                </c:pt>
                <c:pt idx="1354">
                  <c:v>40</c:v>
                </c:pt>
                <c:pt idx="1355">
                  <c:v>556</c:v>
                </c:pt>
                <c:pt idx="1356">
                  <c:v>3</c:v>
                </c:pt>
                <c:pt idx="1357">
                  <c:v>161</c:v>
                </c:pt>
                <c:pt idx="1358">
                  <c:v>87</c:v>
                </c:pt>
                <c:pt idx="1359">
                  <c:v>5</c:v>
                </c:pt>
                <c:pt idx="1360">
                  <c:v>339</c:v>
                </c:pt>
                <c:pt idx="1361">
                  <c:v>1</c:v>
                </c:pt>
                <c:pt idx="1362">
                  <c:v>51</c:v>
                </c:pt>
                <c:pt idx="1363">
                  <c:v>2</c:v>
                </c:pt>
                <c:pt idx="1364">
                  <c:v>101</c:v>
                </c:pt>
                <c:pt idx="1365">
                  <c:v>778</c:v>
                </c:pt>
                <c:pt idx="1366">
                  <c:v>1</c:v>
                </c:pt>
                <c:pt idx="1367">
                  <c:v>3</c:v>
                </c:pt>
                <c:pt idx="1368">
                  <c:v>153</c:v>
                </c:pt>
                <c:pt idx="1369">
                  <c:v>4</c:v>
                </c:pt>
                <c:pt idx="1370">
                  <c:v>969</c:v>
                </c:pt>
                <c:pt idx="1371">
                  <c:v>209</c:v>
                </c:pt>
                <c:pt idx="1372">
                  <c:v>12</c:v>
                </c:pt>
                <c:pt idx="1373">
                  <c:v>32</c:v>
                </c:pt>
                <c:pt idx="1374">
                  <c:v>111</c:v>
                </c:pt>
                <c:pt idx="1375">
                  <c:v>1</c:v>
                </c:pt>
                <c:pt idx="1376">
                  <c:v>199</c:v>
                </c:pt>
                <c:pt idx="1377">
                  <c:v>98</c:v>
                </c:pt>
                <c:pt idx="1378">
                  <c:v>190</c:v>
                </c:pt>
                <c:pt idx="1379" formatCode="#,##0">
                  <c:v>1202</c:v>
                </c:pt>
                <c:pt idx="1380">
                  <c:v>296</c:v>
                </c:pt>
                <c:pt idx="1381">
                  <c:v>1</c:v>
                </c:pt>
                <c:pt idx="1382">
                  <c:v>16</c:v>
                </c:pt>
                <c:pt idx="1383">
                  <c:v>99</c:v>
                </c:pt>
                <c:pt idx="1384">
                  <c:v>18</c:v>
                </c:pt>
                <c:pt idx="1385">
                  <c:v>5</c:v>
                </c:pt>
                <c:pt idx="1386" formatCode="#,##0">
                  <c:v>1103</c:v>
                </c:pt>
                <c:pt idx="1387">
                  <c:v>1</c:v>
                </c:pt>
                <c:pt idx="1388">
                  <c:v>25</c:v>
                </c:pt>
                <c:pt idx="1389">
                  <c:v>6</c:v>
                </c:pt>
                <c:pt idx="1390">
                  <c:v>257</c:v>
                </c:pt>
                <c:pt idx="1391">
                  <c:v>507</c:v>
                </c:pt>
                <c:pt idx="1392">
                  <c:v>12</c:v>
                </c:pt>
                <c:pt idx="1393">
                  <c:v>187</c:v>
                </c:pt>
                <c:pt idx="1394">
                  <c:v>3</c:v>
                </c:pt>
                <c:pt idx="1395">
                  <c:v>171</c:v>
                </c:pt>
                <c:pt idx="1396">
                  <c:v>362</c:v>
                </c:pt>
                <c:pt idx="1397">
                  <c:v>198</c:v>
                </c:pt>
                <c:pt idx="1398">
                  <c:v>28</c:v>
                </c:pt>
                <c:pt idx="1399">
                  <c:v>13</c:v>
                </c:pt>
                <c:pt idx="1400">
                  <c:v>139</c:v>
                </c:pt>
                <c:pt idx="1401">
                  <c:v>124</c:v>
                </c:pt>
                <c:pt idx="1402">
                  <c:v>4</c:v>
                </c:pt>
                <c:pt idx="1403">
                  <c:v>114</c:v>
                </c:pt>
                <c:pt idx="1404">
                  <c:v>27</c:v>
                </c:pt>
                <c:pt idx="1405">
                  <c:v>343</c:v>
                </c:pt>
                <c:pt idx="1406">
                  <c:v>1</c:v>
                </c:pt>
                <c:pt idx="1407">
                  <c:v>2</c:v>
                </c:pt>
                <c:pt idx="1408">
                  <c:v>45</c:v>
                </c:pt>
                <c:pt idx="1409">
                  <c:v>109</c:v>
                </c:pt>
                <c:pt idx="1410">
                  <c:v>8</c:v>
                </c:pt>
                <c:pt idx="1411">
                  <c:v>7</c:v>
                </c:pt>
                <c:pt idx="1412">
                  <c:v>330</c:v>
                </c:pt>
                <c:pt idx="1413">
                  <c:v>2</c:v>
                </c:pt>
                <c:pt idx="1414">
                  <c:v>150</c:v>
                </c:pt>
                <c:pt idx="1415">
                  <c:v>123</c:v>
                </c:pt>
                <c:pt idx="1416">
                  <c:v>441</c:v>
                </c:pt>
                <c:pt idx="1417">
                  <c:v>3</c:v>
                </c:pt>
                <c:pt idx="1418">
                  <c:v>3</c:v>
                </c:pt>
                <c:pt idx="1419">
                  <c:v>103</c:v>
                </c:pt>
                <c:pt idx="1420">
                  <c:v>133</c:v>
                </c:pt>
                <c:pt idx="1421">
                  <c:v>227</c:v>
                </c:pt>
                <c:pt idx="1422">
                  <c:v>213</c:v>
                </c:pt>
                <c:pt idx="1423">
                  <c:v>84</c:v>
                </c:pt>
                <c:pt idx="1424">
                  <c:v>109</c:v>
                </c:pt>
                <c:pt idx="1425">
                  <c:v>369</c:v>
                </c:pt>
                <c:pt idx="1426">
                  <c:v>3</c:v>
                </c:pt>
                <c:pt idx="1427">
                  <c:v>21</c:v>
                </c:pt>
                <c:pt idx="1428">
                  <c:v>59</c:v>
                </c:pt>
                <c:pt idx="1429">
                  <c:v>37</c:v>
                </c:pt>
                <c:pt idx="1430">
                  <c:v>171</c:v>
                </c:pt>
                <c:pt idx="1431">
                  <c:v>751</c:v>
                </c:pt>
                <c:pt idx="1432">
                  <c:v>30</c:v>
                </c:pt>
                <c:pt idx="1433">
                  <c:v>5</c:v>
                </c:pt>
                <c:pt idx="1434">
                  <c:v>210</c:v>
                </c:pt>
                <c:pt idx="1435">
                  <c:v>835</c:v>
                </c:pt>
                <c:pt idx="1436">
                  <c:v>413</c:v>
                </c:pt>
                <c:pt idx="1437">
                  <c:v>184</c:v>
                </c:pt>
                <c:pt idx="1438">
                  <c:v>184</c:v>
                </c:pt>
                <c:pt idx="1439" formatCode="#,##0">
                  <c:v>1061</c:v>
                </c:pt>
                <c:pt idx="1440" formatCode="#,##0">
                  <c:v>2522</c:v>
                </c:pt>
                <c:pt idx="1441">
                  <c:v>526</c:v>
                </c:pt>
                <c:pt idx="1442">
                  <c:v>649</c:v>
                </c:pt>
                <c:pt idx="1443">
                  <c:v>832</c:v>
                </c:pt>
                <c:pt idx="1444">
                  <c:v>366</c:v>
                </c:pt>
                <c:pt idx="1445">
                  <c:v>1</c:v>
                </c:pt>
                <c:pt idx="1446">
                  <c:v>1</c:v>
                </c:pt>
                <c:pt idx="1447">
                  <c:v>955</c:v>
                </c:pt>
                <c:pt idx="1448">
                  <c:v>5</c:v>
                </c:pt>
                <c:pt idx="1449">
                  <c:v>294</c:v>
                </c:pt>
                <c:pt idx="1450">
                  <c:v>6</c:v>
                </c:pt>
                <c:pt idx="1451">
                  <c:v>4</c:v>
                </c:pt>
                <c:pt idx="1452">
                  <c:v>327</c:v>
                </c:pt>
                <c:pt idx="1453">
                  <c:v>24</c:v>
                </c:pt>
                <c:pt idx="1454">
                  <c:v>79</c:v>
                </c:pt>
                <c:pt idx="1455">
                  <c:v>31</c:v>
                </c:pt>
                <c:pt idx="1456">
                  <c:v>322</c:v>
                </c:pt>
                <c:pt idx="1457" formatCode="#,##0">
                  <c:v>1800</c:v>
                </c:pt>
                <c:pt idx="1458">
                  <c:v>3</c:v>
                </c:pt>
                <c:pt idx="1459">
                  <c:v>77</c:v>
                </c:pt>
                <c:pt idx="1460">
                  <c:v>14</c:v>
                </c:pt>
                <c:pt idx="1461">
                  <c:v>76</c:v>
                </c:pt>
                <c:pt idx="1462">
                  <c:v>442</c:v>
                </c:pt>
                <c:pt idx="1463">
                  <c:v>129</c:v>
                </c:pt>
                <c:pt idx="1464">
                  <c:v>148</c:v>
                </c:pt>
                <c:pt idx="1465">
                  <c:v>141</c:v>
                </c:pt>
                <c:pt idx="1466">
                  <c:v>12</c:v>
                </c:pt>
                <c:pt idx="1467">
                  <c:v>118</c:v>
                </c:pt>
                <c:pt idx="1468">
                  <c:v>2</c:v>
                </c:pt>
                <c:pt idx="1469">
                  <c:v>2</c:v>
                </c:pt>
                <c:pt idx="1470">
                  <c:v>43</c:v>
                </c:pt>
                <c:pt idx="1471">
                  <c:v>785</c:v>
                </c:pt>
                <c:pt idx="1472">
                  <c:v>10</c:v>
                </c:pt>
                <c:pt idx="1473">
                  <c:v>19</c:v>
                </c:pt>
                <c:pt idx="1474">
                  <c:v>337</c:v>
                </c:pt>
                <c:pt idx="1475">
                  <c:v>1</c:v>
                </c:pt>
                <c:pt idx="1476">
                  <c:v>12</c:v>
                </c:pt>
                <c:pt idx="1477">
                  <c:v>858</c:v>
                </c:pt>
                <c:pt idx="1478">
                  <c:v>265</c:v>
                </c:pt>
                <c:pt idx="1479">
                  <c:v>38</c:v>
                </c:pt>
                <c:pt idx="1480">
                  <c:v>104</c:v>
                </c:pt>
                <c:pt idx="1481">
                  <c:v>3</c:v>
                </c:pt>
                <c:pt idx="1482">
                  <c:v>793</c:v>
                </c:pt>
                <c:pt idx="1483">
                  <c:v>11</c:v>
                </c:pt>
                <c:pt idx="1484">
                  <c:v>102</c:v>
                </c:pt>
                <c:pt idx="1485">
                  <c:v>309</c:v>
                </c:pt>
                <c:pt idx="1486">
                  <c:v>27</c:v>
                </c:pt>
                <c:pt idx="1487">
                  <c:v>158</c:v>
                </c:pt>
                <c:pt idx="1488">
                  <c:v>111</c:v>
                </c:pt>
                <c:pt idx="1489">
                  <c:v>203</c:v>
                </c:pt>
                <c:pt idx="1490">
                  <c:v>20</c:v>
                </c:pt>
                <c:pt idx="1491">
                  <c:v>134</c:v>
                </c:pt>
                <c:pt idx="1492">
                  <c:v>663</c:v>
                </c:pt>
                <c:pt idx="1493">
                  <c:v>35</c:v>
                </c:pt>
                <c:pt idx="1494">
                  <c:v>153</c:v>
                </c:pt>
                <c:pt idx="1495">
                  <c:v>7</c:v>
                </c:pt>
                <c:pt idx="1496">
                  <c:v>10</c:v>
                </c:pt>
                <c:pt idx="1497">
                  <c:v>44</c:v>
                </c:pt>
                <c:pt idx="1498">
                  <c:v>296</c:v>
                </c:pt>
                <c:pt idx="1499">
                  <c:v>707</c:v>
                </c:pt>
                <c:pt idx="1500">
                  <c:v>300</c:v>
                </c:pt>
                <c:pt idx="1501">
                  <c:v>24</c:v>
                </c:pt>
                <c:pt idx="1502">
                  <c:v>5</c:v>
                </c:pt>
                <c:pt idx="1503">
                  <c:v>501</c:v>
                </c:pt>
                <c:pt idx="1504">
                  <c:v>372</c:v>
                </c:pt>
                <c:pt idx="1505">
                  <c:v>57</c:v>
                </c:pt>
                <c:pt idx="1506">
                  <c:v>478</c:v>
                </c:pt>
                <c:pt idx="1507">
                  <c:v>3</c:v>
                </c:pt>
                <c:pt idx="1508">
                  <c:v>140</c:v>
                </c:pt>
                <c:pt idx="1509">
                  <c:v>9</c:v>
                </c:pt>
                <c:pt idx="1510">
                  <c:v>10</c:v>
                </c:pt>
                <c:pt idx="1511">
                  <c:v>85</c:v>
                </c:pt>
                <c:pt idx="1512">
                  <c:v>10</c:v>
                </c:pt>
                <c:pt idx="1513">
                  <c:v>9</c:v>
                </c:pt>
                <c:pt idx="1514">
                  <c:v>18</c:v>
                </c:pt>
                <c:pt idx="1515">
                  <c:v>16</c:v>
                </c:pt>
                <c:pt idx="1516">
                  <c:v>155</c:v>
                </c:pt>
                <c:pt idx="1517">
                  <c:v>10</c:v>
                </c:pt>
                <c:pt idx="1518">
                  <c:v>6</c:v>
                </c:pt>
                <c:pt idx="1519">
                  <c:v>683</c:v>
                </c:pt>
                <c:pt idx="1520">
                  <c:v>18</c:v>
                </c:pt>
                <c:pt idx="1521">
                  <c:v>2</c:v>
                </c:pt>
                <c:pt idx="1522">
                  <c:v>3</c:v>
                </c:pt>
                <c:pt idx="1523">
                  <c:v>75</c:v>
                </c:pt>
                <c:pt idx="1524">
                  <c:v>94</c:v>
                </c:pt>
                <c:pt idx="1525">
                  <c:v>79</c:v>
                </c:pt>
                <c:pt idx="1526">
                  <c:v>193</c:v>
                </c:pt>
                <c:pt idx="1527">
                  <c:v>164</c:v>
                </c:pt>
                <c:pt idx="1528">
                  <c:v>4</c:v>
                </c:pt>
                <c:pt idx="1529">
                  <c:v>11</c:v>
                </c:pt>
                <c:pt idx="1530">
                  <c:v>158</c:v>
                </c:pt>
                <c:pt idx="1531">
                  <c:v>279</c:v>
                </c:pt>
                <c:pt idx="1532">
                  <c:v>483</c:v>
                </c:pt>
                <c:pt idx="1533">
                  <c:v>14</c:v>
                </c:pt>
                <c:pt idx="1534">
                  <c:v>26</c:v>
                </c:pt>
                <c:pt idx="1535">
                  <c:v>9</c:v>
                </c:pt>
                <c:pt idx="1536">
                  <c:v>11</c:v>
                </c:pt>
                <c:pt idx="1537">
                  <c:v>221</c:v>
                </c:pt>
                <c:pt idx="1538">
                  <c:v>110</c:v>
                </c:pt>
                <c:pt idx="1539">
                  <c:v>1</c:v>
                </c:pt>
                <c:pt idx="1540">
                  <c:v>144</c:v>
                </c:pt>
                <c:pt idx="1541">
                  <c:v>8</c:v>
                </c:pt>
                <c:pt idx="1542">
                  <c:v>2</c:v>
                </c:pt>
                <c:pt idx="1543">
                  <c:v>138</c:v>
                </c:pt>
                <c:pt idx="1544">
                  <c:v>3</c:v>
                </c:pt>
                <c:pt idx="1545">
                  <c:v>15</c:v>
                </c:pt>
                <c:pt idx="1546">
                  <c:v>523</c:v>
                </c:pt>
                <c:pt idx="1547">
                  <c:v>3</c:v>
                </c:pt>
                <c:pt idx="1548">
                  <c:v>8</c:v>
                </c:pt>
                <c:pt idx="1549">
                  <c:v>203</c:v>
                </c:pt>
                <c:pt idx="1550">
                  <c:v>17</c:v>
                </c:pt>
                <c:pt idx="1551">
                  <c:v>167</c:v>
                </c:pt>
                <c:pt idx="1552">
                  <c:v>8</c:v>
                </c:pt>
                <c:pt idx="1553">
                  <c:v>27</c:v>
                </c:pt>
                <c:pt idx="1554">
                  <c:v>1</c:v>
                </c:pt>
                <c:pt idx="1555">
                  <c:v>2</c:v>
                </c:pt>
                <c:pt idx="1556">
                  <c:v>53</c:v>
                </c:pt>
                <c:pt idx="1557">
                  <c:v>31</c:v>
                </c:pt>
                <c:pt idx="1558">
                  <c:v>626</c:v>
                </c:pt>
                <c:pt idx="1559">
                  <c:v>1</c:v>
                </c:pt>
                <c:pt idx="1560">
                  <c:v>189</c:v>
                </c:pt>
                <c:pt idx="1561" formatCode="#,##0">
                  <c:v>4434</c:v>
                </c:pt>
                <c:pt idx="1562">
                  <c:v>25</c:v>
                </c:pt>
                <c:pt idx="1563">
                  <c:v>134</c:v>
                </c:pt>
                <c:pt idx="1564">
                  <c:v>146</c:v>
                </c:pt>
                <c:pt idx="1565">
                  <c:v>772</c:v>
                </c:pt>
                <c:pt idx="1566">
                  <c:v>15</c:v>
                </c:pt>
                <c:pt idx="1567">
                  <c:v>428</c:v>
                </c:pt>
                <c:pt idx="1568">
                  <c:v>163</c:v>
                </c:pt>
                <c:pt idx="1569">
                  <c:v>1</c:v>
                </c:pt>
                <c:pt idx="1570">
                  <c:v>11</c:v>
                </c:pt>
                <c:pt idx="1571">
                  <c:v>46</c:v>
                </c:pt>
                <c:pt idx="1572">
                  <c:v>304</c:v>
                </c:pt>
                <c:pt idx="1573">
                  <c:v>82</c:v>
                </c:pt>
                <c:pt idx="1574">
                  <c:v>1</c:v>
                </c:pt>
                <c:pt idx="1575">
                  <c:v>29</c:v>
                </c:pt>
                <c:pt idx="1576">
                  <c:v>4</c:v>
                </c:pt>
                <c:pt idx="1577">
                  <c:v>88</c:v>
                </c:pt>
                <c:pt idx="1578">
                  <c:v>700</c:v>
                </c:pt>
                <c:pt idx="1579">
                  <c:v>733</c:v>
                </c:pt>
                <c:pt idx="1580">
                  <c:v>641</c:v>
                </c:pt>
                <c:pt idx="1581">
                  <c:v>86</c:v>
                </c:pt>
                <c:pt idx="1582">
                  <c:v>96</c:v>
                </c:pt>
                <c:pt idx="1583">
                  <c:v>138</c:v>
                </c:pt>
                <c:pt idx="1584">
                  <c:v>114</c:v>
                </c:pt>
                <c:pt idx="1585">
                  <c:v>1</c:v>
                </c:pt>
                <c:pt idx="1586">
                  <c:v>146</c:v>
                </c:pt>
                <c:pt idx="1587">
                  <c:v>447</c:v>
                </c:pt>
                <c:pt idx="1588">
                  <c:v>11</c:v>
                </c:pt>
                <c:pt idx="1589">
                  <c:v>12</c:v>
                </c:pt>
                <c:pt idx="1590" formatCode="#,##0">
                  <c:v>1415</c:v>
                </c:pt>
                <c:pt idx="1591">
                  <c:v>3</c:v>
                </c:pt>
                <c:pt idx="1592">
                  <c:v>334</c:v>
                </c:pt>
                <c:pt idx="1593">
                  <c:v>132</c:v>
                </c:pt>
                <c:pt idx="1594">
                  <c:v>665</c:v>
                </c:pt>
                <c:pt idx="1595">
                  <c:v>122</c:v>
                </c:pt>
                <c:pt idx="1596">
                  <c:v>3</c:v>
                </c:pt>
                <c:pt idx="1597">
                  <c:v>5</c:v>
                </c:pt>
                <c:pt idx="1598">
                  <c:v>27</c:v>
                </c:pt>
                <c:pt idx="1599">
                  <c:v>20</c:v>
                </c:pt>
                <c:pt idx="1600">
                  <c:v>968</c:v>
                </c:pt>
                <c:pt idx="1601">
                  <c:v>317</c:v>
                </c:pt>
                <c:pt idx="1602">
                  <c:v>115</c:v>
                </c:pt>
                <c:pt idx="1603" formatCode="#,##0">
                  <c:v>1380</c:v>
                </c:pt>
                <c:pt idx="1604">
                  <c:v>8</c:v>
                </c:pt>
                <c:pt idx="1605">
                  <c:v>2</c:v>
                </c:pt>
                <c:pt idx="1606">
                  <c:v>1</c:v>
                </c:pt>
                <c:pt idx="1607">
                  <c:v>3</c:v>
                </c:pt>
                <c:pt idx="1608">
                  <c:v>54</c:v>
                </c:pt>
                <c:pt idx="1609">
                  <c:v>12</c:v>
                </c:pt>
                <c:pt idx="1610">
                  <c:v>327</c:v>
                </c:pt>
                <c:pt idx="1611">
                  <c:v>124</c:v>
                </c:pt>
                <c:pt idx="1612">
                  <c:v>306</c:v>
                </c:pt>
                <c:pt idx="1613">
                  <c:v>9</c:v>
                </c:pt>
                <c:pt idx="1614">
                  <c:v>161</c:v>
                </c:pt>
                <c:pt idx="1615">
                  <c:v>23</c:v>
                </c:pt>
                <c:pt idx="1616">
                  <c:v>38</c:v>
                </c:pt>
                <c:pt idx="1617">
                  <c:v>14</c:v>
                </c:pt>
                <c:pt idx="1618">
                  <c:v>9</c:v>
                </c:pt>
                <c:pt idx="1619">
                  <c:v>314</c:v>
                </c:pt>
                <c:pt idx="1620">
                  <c:v>125</c:v>
                </c:pt>
                <c:pt idx="1621">
                  <c:v>7</c:v>
                </c:pt>
                <c:pt idx="1622">
                  <c:v>3</c:v>
                </c:pt>
                <c:pt idx="1623">
                  <c:v>27</c:v>
                </c:pt>
                <c:pt idx="1624">
                  <c:v>11</c:v>
                </c:pt>
                <c:pt idx="1625">
                  <c:v>2</c:v>
                </c:pt>
                <c:pt idx="1626">
                  <c:v>108</c:v>
                </c:pt>
                <c:pt idx="1627">
                  <c:v>770</c:v>
                </c:pt>
                <c:pt idx="1628">
                  <c:v>60</c:v>
                </c:pt>
                <c:pt idx="1629">
                  <c:v>0</c:v>
                </c:pt>
                <c:pt idx="1630">
                  <c:v>88</c:v>
                </c:pt>
                <c:pt idx="1631">
                  <c:v>10</c:v>
                </c:pt>
                <c:pt idx="1632">
                  <c:v>225</c:v>
                </c:pt>
                <c:pt idx="1633">
                  <c:v>19</c:v>
                </c:pt>
                <c:pt idx="1634">
                  <c:v>191</c:v>
                </c:pt>
                <c:pt idx="1635" formatCode="#,##0">
                  <c:v>5433</c:v>
                </c:pt>
                <c:pt idx="1636">
                  <c:v>565</c:v>
                </c:pt>
                <c:pt idx="1637">
                  <c:v>5</c:v>
                </c:pt>
                <c:pt idx="1638">
                  <c:v>367</c:v>
                </c:pt>
                <c:pt idx="1639">
                  <c:v>300</c:v>
                </c:pt>
                <c:pt idx="1640">
                  <c:v>13</c:v>
                </c:pt>
                <c:pt idx="1641">
                  <c:v>165</c:v>
                </c:pt>
                <c:pt idx="1642">
                  <c:v>4</c:v>
                </c:pt>
                <c:pt idx="1643" formatCode="#,##0">
                  <c:v>1492</c:v>
                </c:pt>
                <c:pt idx="1644">
                  <c:v>167</c:v>
                </c:pt>
                <c:pt idx="1645">
                  <c:v>357</c:v>
                </c:pt>
                <c:pt idx="1646">
                  <c:v>684</c:v>
                </c:pt>
                <c:pt idx="1647">
                  <c:v>2</c:v>
                </c:pt>
                <c:pt idx="1648">
                  <c:v>9</c:v>
                </c:pt>
                <c:pt idx="1649">
                  <c:v>64</c:v>
                </c:pt>
                <c:pt idx="1650">
                  <c:v>452</c:v>
                </c:pt>
                <c:pt idx="1651">
                  <c:v>65</c:v>
                </c:pt>
                <c:pt idx="1652">
                  <c:v>2</c:v>
                </c:pt>
                <c:pt idx="1653">
                  <c:v>26</c:v>
                </c:pt>
                <c:pt idx="1654" formatCode="#,##0">
                  <c:v>1478</c:v>
                </c:pt>
                <c:pt idx="1655">
                  <c:v>258</c:v>
                </c:pt>
                <c:pt idx="1656">
                  <c:v>32</c:v>
                </c:pt>
                <c:pt idx="1657">
                  <c:v>645</c:v>
                </c:pt>
                <c:pt idx="1658">
                  <c:v>14</c:v>
                </c:pt>
                <c:pt idx="1659">
                  <c:v>540</c:v>
                </c:pt>
                <c:pt idx="1660">
                  <c:v>245</c:v>
                </c:pt>
                <c:pt idx="1661">
                  <c:v>36</c:v>
                </c:pt>
                <c:pt idx="1662">
                  <c:v>20</c:v>
                </c:pt>
                <c:pt idx="1663">
                  <c:v>32</c:v>
                </c:pt>
                <c:pt idx="1664">
                  <c:v>136</c:v>
                </c:pt>
                <c:pt idx="1665">
                  <c:v>28</c:v>
                </c:pt>
                <c:pt idx="1666">
                  <c:v>8</c:v>
                </c:pt>
                <c:pt idx="1667">
                  <c:v>172</c:v>
                </c:pt>
                <c:pt idx="1668">
                  <c:v>248</c:v>
                </c:pt>
                <c:pt idx="1669">
                  <c:v>43</c:v>
                </c:pt>
                <c:pt idx="1670">
                  <c:v>396</c:v>
                </c:pt>
                <c:pt idx="1671">
                  <c:v>2</c:v>
                </c:pt>
                <c:pt idx="1672">
                  <c:v>24</c:v>
                </c:pt>
                <c:pt idx="1673">
                  <c:v>883</c:v>
                </c:pt>
                <c:pt idx="1674">
                  <c:v>192</c:v>
                </c:pt>
                <c:pt idx="1675">
                  <c:v>50</c:v>
                </c:pt>
                <c:pt idx="1676">
                  <c:v>401</c:v>
                </c:pt>
                <c:pt idx="1677">
                  <c:v>126</c:v>
                </c:pt>
                <c:pt idx="1678">
                  <c:v>20</c:v>
                </c:pt>
                <c:pt idx="1679" formatCode="#,##0">
                  <c:v>10603</c:v>
                </c:pt>
                <c:pt idx="1680">
                  <c:v>21</c:v>
                </c:pt>
                <c:pt idx="1681">
                  <c:v>68</c:v>
                </c:pt>
                <c:pt idx="1682">
                  <c:v>13</c:v>
                </c:pt>
                <c:pt idx="1683">
                  <c:v>177</c:v>
                </c:pt>
                <c:pt idx="1684">
                  <c:v>1</c:v>
                </c:pt>
                <c:pt idx="1685">
                  <c:v>20</c:v>
                </c:pt>
                <c:pt idx="1686">
                  <c:v>76</c:v>
                </c:pt>
                <c:pt idx="1687" formatCode="#,##0">
                  <c:v>1543</c:v>
                </c:pt>
                <c:pt idx="1688">
                  <c:v>139</c:v>
                </c:pt>
                <c:pt idx="1689">
                  <c:v>6</c:v>
                </c:pt>
                <c:pt idx="1690">
                  <c:v>962</c:v>
                </c:pt>
                <c:pt idx="1691">
                  <c:v>57</c:v>
                </c:pt>
                <c:pt idx="1692">
                  <c:v>11</c:v>
                </c:pt>
                <c:pt idx="1693">
                  <c:v>134</c:v>
                </c:pt>
                <c:pt idx="1694">
                  <c:v>142</c:v>
                </c:pt>
                <c:pt idx="1695">
                  <c:v>1</c:v>
                </c:pt>
                <c:pt idx="1696">
                  <c:v>136</c:v>
                </c:pt>
                <c:pt idx="1697">
                  <c:v>165</c:v>
                </c:pt>
                <c:pt idx="1698">
                  <c:v>2</c:v>
                </c:pt>
                <c:pt idx="1699">
                  <c:v>193</c:v>
                </c:pt>
                <c:pt idx="1700">
                  <c:v>9</c:v>
                </c:pt>
                <c:pt idx="1701">
                  <c:v>107</c:v>
                </c:pt>
                <c:pt idx="1702">
                  <c:v>14</c:v>
                </c:pt>
                <c:pt idx="1703">
                  <c:v>1</c:v>
                </c:pt>
                <c:pt idx="1704">
                  <c:v>2</c:v>
                </c:pt>
                <c:pt idx="1705">
                  <c:v>977</c:v>
                </c:pt>
                <c:pt idx="1706">
                  <c:v>70</c:v>
                </c:pt>
                <c:pt idx="1707">
                  <c:v>18</c:v>
                </c:pt>
                <c:pt idx="1708">
                  <c:v>402</c:v>
                </c:pt>
                <c:pt idx="1709">
                  <c:v>120</c:v>
                </c:pt>
                <c:pt idx="1710">
                  <c:v>139</c:v>
                </c:pt>
                <c:pt idx="1711">
                  <c:v>23</c:v>
                </c:pt>
                <c:pt idx="1712">
                  <c:v>9</c:v>
                </c:pt>
                <c:pt idx="1713">
                  <c:v>184</c:v>
                </c:pt>
                <c:pt idx="1714" formatCode="#,##0">
                  <c:v>2379</c:v>
                </c:pt>
                <c:pt idx="1715">
                  <c:v>93</c:v>
                </c:pt>
                <c:pt idx="1716">
                  <c:v>6</c:v>
                </c:pt>
                <c:pt idx="1717">
                  <c:v>21</c:v>
                </c:pt>
                <c:pt idx="1718">
                  <c:v>3</c:v>
                </c:pt>
                <c:pt idx="1719">
                  <c:v>102</c:v>
                </c:pt>
                <c:pt idx="1720">
                  <c:v>100</c:v>
                </c:pt>
                <c:pt idx="1721">
                  <c:v>10</c:v>
                </c:pt>
                <c:pt idx="1722">
                  <c:v>17</c:v>
                </c:pt>
                <c:pt idx="1723">
                  <c:v>801</c:v>
                </c:pt>
                <c:pt idx="1724">
                  <c:v>174</c:v>
                </c:pt>
                <c:pt idx="1725">
                  <c:v>6</c:v>
                </c:pt>
                <c:pt idx="1726">
                  <c:v>33</c:v>
                </c:pt>
                <c:pt idx="1727">
                  <c:v>9</c:v>
                </c:pt>
                <c:pt idx="1728">
                  <c:v>2</c:v>
                </c:pt>
                <c:pt idx="1729">
                  <c:v>97</c:v>
                </c:pt>
                <c:pt idx="1730">
                  <c:v>19</c:v>
                </c:pt>
                <c:pt idx="1731">
                  <c:v>259</c:v>
                </c:pt>
                <c:pt idx="1732">
                  <c:v>10</c:v>
                </c:pt>
                <c:pt idx="1733">
                  <c:v>12</c:v>
                </c:pt>
                <c:pt idx="1734">
                  <c:v>21</c:v>
                </c:pt>
                <c:pt idx="1735">
                  <c:v>10</c:v>
                </c:pt>
                <c:pt idx="1736">
                  <c:v>31</c:v>
                </c:pt>
                <c:pt idx="1737">
                  <c:v>853</c:v>
                </c:pt>
                <c:pt idx="1738">
                  <c:v>57</c:v>
                </c:pt>
                <c:pt idx="1739">
                  <c:v>14</c:v>
                </c:pt>
                <c:pt idx="1740">
                  <c:v>282</c:v>
                </c:pt>
                <c:pt idx="1741">
                  <c:v>18</c:v>
                </c:pt>
                <c:pt idx="1742">
                  <c:v>1</c:v>
                </c:pt>
                <c:pt idx="1743">
                  <c:v>212</c:v>
                </c:pt>
                <c:pt idx="1744">
                  <c:v>1</c:v>
                </c:pt>
                <c:pt idx="1745">
                  <c:v>12</c:v>
                </c:pt>
                <c:pt idx="1746">
                  <c:v>393</c:v>
                </c:pt>
                <c:pt idx="1747">
                  <c:v>41</c:v>
                </c:pt>
                <c:pt idx="1748">
                  <c:v>3</c:v>
                </c:pt>
                <c:pt idx="1749">
                  <c:v>3</c:v>
                </c:pt>
                <c:pt idx="1750">
                  <c:v>151</c:v>
                </c:pt>
                <c:pt idx="1751">
                  <c:v>2</c:v>
                </c:pt>
                <c:pt idx="1752">
                  <c:v>376</c:v>
                </c:pt>
                <c:pt idx="1753">
                  <c:v>4</c:v>
                </c:pt>
                <c:pt idx="1754">
                  <c:v>5</c:v>
                </c:pt>
                <c:pt idx="1755">
                  <c:v>872</c:v>
                </c:pt>
                <c:pt idx="1756">
                  <c:v>2</c:v>
                </c:pt>
                <c:pt idx="1757">
                  <c:v>4</c:v>
                </c:pt>
                <c:pt idx="1758">
                  <c:v>269</c:v>
                </c:pt>
                <c:pt idx="1759">
                  <c:v>7</c:v>
                </c:pt>
                <c:pt idx="1760">
                  <c:v>4</c:v>
                </c:pt>
                <c:pt idx="1761">
                  <c:v>442</c:v>
                </c:pt>
                <c:pt idx="1762">
                  <c:v>4</c:v>
                </c:pt>
                <c:pt idx="1763">
                  <c:v>280</c:v>
                </c:pt>
                <c:pt idx="1764">
                  <c:v>18</c:v>
                </c:pt>
                <c:pt idx="1765">
                  <c:v>417</c:v>
                </c:pt>
                <c:pt idx="1766">
                  <c:v>113</c:v>
                </c:pt>
                <c:pt idx="1767">
                  <c:v>221</c:v>
                </c:pt>
                <c:pt idx="1768">
                  <c:v>128</c:v>
                </c:pt>
                <c:pt idx="1769">
                  <c:v>13</c:v>
                </c:pt>
                <c:pt idx="1770">
                  <c:v>46</c:v>
                </c:pt>
                <c:pt idx="1771">
                  <c:v>115</c:v>
                </c:pt>
                <c:pt idx="1772">
                  <c:v>645</c:v>
                </c:pt>
                <c:pt idx="1773">
                  <c:v>4</c:v>
                </c:pt>
                <c:pt idx="1774">
                  <c:v>31</c:v>
                </c:pt>
                <c:pt idx="1775" formatCode="#,##0">
                  <c:v>2508</c:v>
                </c:pt>
                <c:pt idx="1776">
                  <c:v>249</c:v>
                </c:pt>
                <c:pt idx="1777">
                  <c:v>124</c:v>
                </c:pt>
                <c:pt idx="1778">
                  <c:v>3</c:v>
                </c:pt>
                <c:pt idx="1779">
                  <c:v>337</c:v>
                </c:pt>
                <c:pt idx="1780">
                  <c:v>30</c:v>
                </c:pt>
                <c:pt idx="1781">
                  <c:v>817</c:v>
                </c:pt>
                <c:pt idx="1782">
                  <c:v>2</c:v>
                </c:pt>
                <c:pt idx="1783">
                  <c:v>211</c:v>
                </c:pt>
                <c:pt idx="1784">
                  <c:v>4</c:v>
                </c:pt>
                <c:pt idx="1785">
                  <c:v>5</c:v>
                </c:pt>
                <c:pt idx="1786" formatCode="#,##0">
                  <c:v>8876</c:v>
                </c:pt>
                <c:pt idx="1787">
                  <c:v>19</c:v>
                </c:pt>
                <c:pt idx="1788">
                  <c:v>13</c:v>
                </c:pt>
                <c:pt idx="1789">
                  <c:v>6</c:v>
                </c:pt>
                <c:pt idx="1790">
                  <c:v>426</c:v>
                </c:pt>
                <c:pt idx="1791">
                  <c:v>4</c:v>
                </c:pt>
                <c:pt idx="1792">
                  <c:v>482</c:v>
                </c:pt>
                <c:pt idx="1793">
                  <c:v>535</c:v>
                </c:pt>
                <c:pt idx="1794">
                  <c:v>1</c:v>
                </c:pt>
                <c:pt idx="1795">
                  <c:v>1</c:v>
                </c:pt>
                <c:pt idx="1796">
                  <c:v>172</c:v>
                </c:pt>
                <c:pt idx="1797">
                  <c:v>93</c:v>
                </c:pt>
                <c:pt idx="1798">
                  <c:v>20</c:v>
                </c:pt>
                <c:pt idx="1799">
                  <c:v>19</c:v>
                </c:pt>
                <c:pt idx="1800">
                  <c:v>29</c:v>
                </c:pt>
                <c:pt idx="1801" formatCode="#,##0">
                  <c:v>7287</c:v>
                </c:pt>
                <c:pt idx="1802">
                  <c:v>6</c:v>
                </c:pt>
                <c:pt idx="1803">
                  <c:v>31</c:v>
                </c:pt>
                <c:pt idx="1804">
                  <c:v>32</c:v>
                </c:pt>
                <c:pt idx="1805">
                  <c:v>6</c:v>
                </c:pt>
                <c:pt idx="1806">
                  <c:v>28</c:v>
                </c:pt>
                <c:pt idx="1807">
                  <c:v>3</c:v>
                </c:pt>
                <c:pt idx="1808">
                  <c:v>6</c:v>
                </c:pt>
                <c:pt idx="1809">
                  <c:v>29</c:v>
                </c:pt>
                <c:pt idx="1810">
                  <c:v>5</c:v>
                </c:pt>
                <c:pt idx="1811">
                  <c:v>389</c:v>
                </c:pt>
                <c:pt idx="1812">
                  <c:v>3</c:v>
                </c:pt>
                <c:pt idx="1813">
                  <c:v>21</c:v>
                </c:pt>
                <c:pt idx="1814">
                  <c:v>404</c:v>
                </c:pt>
                <c:pt idx="1815">
                  <c:v>375</c:v>
                </c:pt>
                <c:pt idx="1816">
                  <c:v>20</c:v>
                </c:pt>
                <c:pt idx="1817">
                  <c:v>10</c:v>
                </c:pt>
                <c:pt idx="1818">
                  <c:v>33</c:v>
                </c:pt>
                <c:pt idx="1819">
                  <c:v>3</c:v>
                </c:pt>
                <c:pt idx="1820">
                  <c:v>1</c:v>
                </c:pt>
                <c:pt idx="1821" formatCode="#,##0">
                  <c:v>7747</c:v>
                </c:pt>
                <c:pt idx="1822">
                  <c:v>163</c:v>
                </c:pt>
                <c:pt idx="1823">
                  <c:v>19</c:v>
                </c:pt>
                <c:pt idx="1824">
                  <c:v>1</c:v>
                </c:pt>
                <c:pt idx="1825">
                  <c:v>2</c:v>
                </c:pt>
                <c:pt idx="1826">
                  <c:v>2</c:v>
                </c:pt>
                <c:pt idx="1827">
                  <c:v>45</c:v>
                </c:pt>
                <c:pt idx="1828">
                  <c:v>2</c:v>
                </c:pt>
                <c:pt idx="1829">
                  <c:v>4</c:v>
                </c:pt>
                <c:pt idx="1830">
                  <c:v>3</c:v>
                </c:pt>
                <c:pt idx="1831">
                  <c:v>10</c:v>
                </c:pt>
                <c:pt idx="1832">
                  <c:v>24</c:v>
                </c:pt>
                <c:pt idx="1833">
                  <c:v>400</c:v>
                </c:pt>
                <c:pt idx="1834">
                  <c:v>312</c:v>
                </c:pt>
                <c:pt idx="1835">
                  <c:v>75</c:v>
                </c:pt>
                <c:pt idx="1836">
                  <c:v>39</c:v>
                </c:pt>
                <c:pt idx="1837">
                  <c:v>7</c:v>
                </c:pt>
                <c:pt idx="1838">
                  <c:v>309</c:v>
                </c:pt>
                <c:pt idx="1839">
                  <c:v>6</c:v>
                </c:pt>
                <c:pt idx="1840">
                  <c:v>3</c:v>
                </c:pt>
                <c:pt idx="1841">
                  <c:v>35</c:v>
                </c:pt>
                <c:pt idx="1842">
                  <c:v>84</c:v>
                </c:pt>
                <c:pt idx="1843">
                  <c:v>2</c:v>
                </c:pt>
                <c:pt idx="1844">
                  <c:v>342</c:v>
                </c:pt>
                <c:pt idx="1845">
                  <c:v>355</c:v>
                </c:pt>
                <c:pt idx="1846">
                  <c:v>146</c:v>
                </c:pt>
                <c:pt idx="1847">
                  <c:v>29</c:v>
                </c:pt>
                <c:pt idx="1848">
                  <c:v>57</c:v>
                </c:pt>
                <c:pt idx="1849">
                  <c:v>885</c:v>
                </c:pt>
                <c:pt idx="1850">
                  <c:v>297</c:v>
                </c:pt>
                <c:pt idx="1851">
                  <c:v>1</c:v>
                </c:pt>
                <c:pt idx="1852">
                  <c:v>1</c:v>
                </c:pt>
                <c:pt idx="1853">
                  <c:v>1</c:v>
                </c:pt>
                <c:pt idx="1854">
                  <c:v>405</c:v>
                </c:pt>
                <c:pt idx="1855" formatCode="#,##0">
                  <c:v>3506</c:v>
                </c:pt>
                <c:pt idx="1856">
                  <c:v>165</c:v>
                </c:pt>
                <c:pt idx="1857" formatCode="#,##0">
                  <c:v>1280</c:v>
                </c:pt>
                <c:pt idx="1858">
                  <c:v>1</c:v>
                </c:pt>
                <c:pt idx="1859">
                  <c:v>341</c:v>
                </c:pt>
                <c:pt idx="1860">
                  <c:v>430</c:v>
                </c:pt>
                <c:pt idx="1861">
                  <c:v>75</c:v>
                </c:pt>
                <c:pt idx="1862">
                  <c:v>6</c:v>
                </c:pt>
                <c:pt idx="1863">
                  <c:v>4</c:v>
                </c:pt>
                <c:pt idx="1864">
                  <c:v>1</c:v>
                </c:pt>
                <c:pt idx="1865">
                  <c:v>7</c:v>
                </c:pt>
                <c:pt idx="1866">
                  <c:v>5</c:v>
                </c:pt>
                <c:pt idx="1867">
                  <c:v>155</c:v>
                </c:pt>
                <c:pt idx="1868">
                  <c:v>56</c:v>
                </c:pt>
                <c:pt idx="1869">
                  <c:v>494</c:v>
                </c:pt>
                <c:pt idx="1870">
                  <c:v>430</c:v>
                </c:pt>
                <c:pt idx="1871">
                  <c:v>42</c:v>
                </c:pt>
                <c:pt idx="1872">
                  <c:v>772</c:v>
                </c:pt>
                <c:pt idx="1873">
                  <c:v>10</c:v>
                </c:pt>
                <c:pt idx="1874">
                  <c:v>1</c:v>
                </c:pt>
                <c:pt idx="1875">
                  <c:v>128</c:v>
                </c:pt>
                <c:pt idx="1876">
                  <c:v>15</c:v>
                </c:pt>
                <c:pt idx="1877">
                  <c:v>2</c:v>
                </c:pt>
                <c:pt idx="1878">
                  <c:v>1</c:v>
                </c:pt>
                <c:pt idx="1879">
                  <c:v>83</c:v>
                </c:pt>
                <c:pt idx="1880">
                  <c:v>306</c:v>
                </c:pt>
                <c:pt idx="1881">
                  <c:v>166</c:v>
                </c:pt>
                <c:pt idx="1882">
                  <c:v>229</c:v>
                </c:pt>
                <c:pt idx="1883">
                  <c:v>372</c:v>
                </c:pt>
                <c:pt idx="1884">
                  <c:v>291</c:v>
                </c:pt>
                <c:pt idx="1885">
                  <c:v>411</c:v>
                </c:pt>
                <c:pt idx="1886">
                  <c:v>75</c:v>
                </c:pt>
                <c:pt idx="1887" formatCode="#,##0">
                  <c:v>1464</c:v>
                </c:pt>
                <c:pt idx="1888">
                  <c:v>29</c:v>
                </c:pt>
                <c:pt idx="1889">
                  <c:v>128</c:v>
                </c:pt>
                <c:pt idx="1890">
                  <c:v>189</c:v>
                </c:pt>
                <c:pt idx="1891">
                  <c:v>9</c:v>
                </c:pt>
                <c:pt idx="1892">
                  <c:v>24</c:v>
                </c:pt>
                <c:pt idx="1893">
                  <c:v>320</c:v>
                </c:pt>
                <c:pt idx="1894">
                  <c:v>539</c:v>
                </c:pt>
                <c:pt idx="1895">
                  <c:v>21</c:v>
                </c:pt>
                <c:pt idx="1896">
                  <c:v>299</c:v>
                </c:pt>
                <c:pt idx="1897">
                  <c:v>74</c:v>
                </c:pt>
                <c:pt idx="1898">
                  <c:v>32</c:v>
                </c:pt>
                <c:pt idx="1899">
                  <c:v>6</c:v>
                </c:pt>
                <c:pt idx="1900">
                  <c:v>14</c:v>
                </c:pt>
                <c:pt idx="1901">
                  <c:v>77</c:v>
                </c:pt>
                <c:pt idx="1902">
                  <c:v>100</c:v>
                </c:pt>
                <c:pt idx="1903">
                  <c:v>47</c:v>
                </c:pt>
                <c:pt idx="1904">
                  <c:v>2</c:v>
                </c:pt>
                <c:pt idx="1905">
                  <c:v>9</c:v>
                </c:pt>
                <c:pt idx="1906">
                  <c:v>22</c:v>
                </c:pt>
                <c:pt idx="1907">
                  <c:v>171</c:v>
                </c:pt>
                <c:pt idx="1908">
                  <c:v>1</c:v>
                </c:pt>
                <c:pt idx="1909">
                  <c:v>144</c:v>
                </c:pt>
                <c:pt idx="1910">
                  <c:v>3</c:v>
                </c:pt>
                <c:pt idx="1911">
                  <c:v>7</c:v>
                </c:pt>
                <c:pt idx="1912">
                  <c:v>14</c:v>
                </c:pt>
                <c:pt idx="1913">
                  <c:v>205</c:v>
                </c:pt>
                <c:pt idx="1914">
                  <c:v>406</c:v>
                </c:pt>
                <c:pt idx="1915">
                  <c:v>108</c:v>
                </c:pt>
                <c:pt idx="1916">
                  <c:v>2</c:v>
                </c:pt>
                <c:pt idx="1917">
                  <c:v>96</c:v>
                </c:pt>
                <c:pt idx="1918">
                  <c:v>494</c:v>
                </c:pt>
                <c:pt idx="1919">
                  <c:v>148</c:v>
                </c:pt>
                <c:pt idx="1920">
                  <c:v>2</c:v>
                </c:pt>
                <c:pt idx="1921">
                  <c:v>502</c:v>
                </c:pt>
                <c:pt idx="1922">
                  <c:v>1</c:v>
                </c:pt>
                <c:pt idx="1923">
                  <c:v>53</c:v>
                </c:pt>
                <c:pt idx="1924">
                  <c:v>2</c:v>
                </c:pt>
                <c:pt idx="1925">
                  <c:v>293</c:v>
                </c:pt>
                <c:pt idx="1926">
                  <c:v>32</c:v>
                </c:pt>
                <c:pt idx="1927">
                  <c:v>76</c:v>
                </c:pt>
                <c:pt idx="1928" formatCode="#,##0">
                  <c:v>1471</c:v>
                </c:pt>
                <c:pt idx="1929">
                  <c:v>3</c:v>
                </c:pt>
                <c:pt idx="1930">
                  <c:v>10</c:v>
                </c:pt>
                <c:pt idx="1931">
                  <c:v>5</c:v>
                </c:pt>
                <c:pt idx="1932">
                  <c:v>2</c:v>
                </c:pt>
                <c:pt idx="1933">
                  <c:v>3</c:v>
                </c:pt>
                <c:pt idx="1934">
                  <c:v>9</c:v>
                </c:pt>
                <c:pt idx="1935">
                  <c:v>15</c:v>
                </c:pt>
                <c:pt idx="1936">
                  <c:v>75</c:v>
                </c:pt>
                <c:pt idx="1937">
                  <c:v>124</c:v>
                </c:pt>
                <c:pt idx="1938" formatCode="#,##0">
                  <c:v>1637</c:v>
                </c:pt>
                <c:pt idx="1939">
                  <c:v>17</c:v>
                </c:pt>
                <c:pt idx="1940">
                  <c:v>812</c:v>
                </c:pt>
                <c:pt idx="1941">
                  <c:v>436</c:v>
                </c:pt>
                <c:pt idx="1942">
                  <c:v>11</c:v>
                </c:pt>
                <c:pt idx="1943">
                  <c:v>820</c:v>
                </c:pt>
                <c:pt idx="1944">
                  <c:v>3</c:v>
                </c:pt>
                <c:pt idx="1945">
                  <c:v>1</c:v>
                </c:pt>
                <c:pt idx="1946">
                  <c:v>4</c:v>
                </c:pt>
                <c:pt idx="1947">
                  <c:v>785</c:v>
                </c:pt>
                <c:pt idx="1948">
                  <c:v>4</c:v>
                </c:pt>
                <c:pt idx="1949">
                  <c:v>78</c:v>
                </c:pt>
                <c:pt idx="1950" formatCode="#,##0">
                  <c:v>1163</c:v>
                </c:pt>
                <c:pt idx="1951">
                  <c:v>10</c:v>
                </c:pt>
                <c:pt idx="1952">
                  <c:v>704</c:v>
                </c:pt>
                <c:pt idx="1953">
                  <c:v>9</c:v>
                </c:pt>
                <c:pt idx="1954">
                  <c:v>57</c:v>
                </c:pt>
                <c:pt idx="1955">
                  <c:v>323</c:v>
                </c:pt>
                <c:pt idx="1956">
                  <c:v>124</c:v>
                </c:pt>
                <c:pt idx="1957">
                  <c:v>3</c:v>
                </c:pt>
                <c:pt idx="1958">
                  <c:v>383</c:v>
                </c:pt>
                <c:pt idx="1959">
                  <c:v>11</c:v>
                </c:pt>
                <c:pt idx="1960">
                  <c:v>170</c:v>
                </c:pt>
                <c:pt idx="1961">
                  <c:v>15</c:v>
                </c:pt>
                <c:pt idx="1962">
                  <c:v>14</c:v>
                </c:pt>
                <c:pt idx="1963">
                  <c:v>544</c:v>
                </c:pt>
                <c:pt idx="1964">
                  <c:v>294</c:v>
                </c:pt>
                <c:pt idx="1965">
                  <c:v>61</c:v>
                </c:pt>
                <c:pt idx="1966">
                  <c:v>81</c:v>
                </c:pt>
                <c:pt idx="1967">
                  <c:v>27</c:v>
                </c:pt>
                <c:pt idx="1968">
                  <c:v>5</c:v>
                </c:pt>
                <c:pt idx="1969">
                  <c:v>37</c:v>
                </c:pt>
                <c:pt idx="1970">
                  <c:v>21</c:v>
                </c:pt>
                <c:pt idx="1971">
                  <c:v>3</c:v>
                </c:pt>
                <c:pt idx="1972">
                  <c:v>83</c:v>
                </c:pt>
                <c:pt idx="1973">
                  <c:v>131</c:v>
                </c:pt>
                <c:pt idx="1974">
                  <c:v>488</c:v>
                </c:pt>
                <c:pt idx="1975">
                  <c:v>1</c:v>
                </c:pt>
                <c:pt idx="1976">
                  <c:v>451</c:v>
                </c:pt>
                <c:pt idx="1977">
                  <c:v>182</c:v>
                </c:pt>
                <c:pt idx="1978">
                  <c:v>6</c:v>
                </c:pt>
                <c:pt idx="1979">
                  <c:v>1</c:v>
                </c:pt>
                <c:pt idx="1980">
                  <c:v>7</c:v>
                </c:pt>
                <c:pt idx="1981">
                  <c:v>121</c:v>
                </c:pt>
                <c:pt idx="1982" formatCode="#,##0">
                  <c:v>1692</c:v>
                </c:pt>
                <c:pt idx="1983">
                  <c:v>115</c:v>
                </c:pt>
                <c:pt idx="1984">
                  <c:v>166</c:v>
                </c:pt>
                <c:pt idx="1985">
                  <c:v>97</c:v>
                </c:pt>
                <c:pt idx="1986">
                  <c:v>2</c:v>
                </c:pt>
                <c:pt idx="1987">
                  <c:v>96</c:v>
                </c:pt>
                <c:pt idx="1988">
                  <c:v>2</c:v>
                </c:pt>
                <c:pt idx="1989">
                  <c:v>149</c:v>
                </c:pt>
                <c:pt idx="1990">
                  <c:v>303</c:v>
                </c:pt>
                <c:pt idx="1991">
                  <c:v>144</c:v>
                </c:pt>
                <c:pt idx="1992">
                  <c:v>89</c:v>
                </c:pt>
                <c:pt idx="1993">
                  <c:v>791</c:v>
                </c:pt>
                <c:pt idx="1994">
                  <c:v>6</c:v>
                </c:pt>
                <c:pt idx="1995">
                  <c:v>6</c:v>
                </c:pt>
                <c:pt idx="1996">
                  <c:v>14</c:v>
                </c:pt>
                <c:pt idx="1997">
                  <c:v>1</c:v>
                </c:pt>
                <c:pt idx="1998">
                  <c:v>1</c:v>
                </c:pt>
                <c:pt idx="1999">
                  <c:v>6</c:v>
                </c:pt>
                <c:pt idx="2000">
                  <c:v>10</c:v>
                </c:pt>
                <c:pt idx="2001">
                  <c:v>381</c:v>
                </c:pt>
                <c:pt idx="2002">
                  <c:v>4</c:v>
                </c:pt>
                <c:pt idx="2003" formatCode="#,##0">
                  <c:v>1308</c:v>
                </c:pt>
                <c:pt idx="2004">
                  <c:v>766</c:v>
                </c:pt>
                <c:pt idx="2005">
                  <c:v>308</c:v>
                </c:pt>
                <c:pt idx="2006">
                  <c:v>4</c:v>
                </c:pt>
                <c:pt idx="2007">
                  <c:v>1</c:v>
                </c:pt>
                <c:pt idx="2008">
                  <c:v>5</c:v>
                </c:pt>
                <c:pt idx="2009">
                  <c:v>4</c:v>
                </c:pt>
                <c:pt idx="2010">
                  <c:v>18</c:v>
                </c:pt>
                <c:pt idx="2011">
                  <c:v>28</c:v>
                </c:pt>
                <c:pt idx="2012">
                  <c:v>17</c:v>
                </c:pt>
                <c:pt idx="2013">
                  <c:v>8</c:v>
                </c:pt>
                <c:pt idx="2014">
                  <c:v>13</c:v>
                </c:pt>
                <c:pt idx="2015">
                  <c:v>9</c:v>
                </c:pt>
                <c:pt idx="2016">
                  <c:v>345</c:v>
                </c:pt>
                <c:pt idx="2017">
                  <c:v>335</c:v>
                </c:pt>
                <c:pt idx="2018">
                  <c:v>101</c:v>
                </c:pt>
                <c:pt idx="2019">
                  <c:v>5</c:v>
                </c:pt>
                <c:pt idx="2020">
                  <c:v>62</c:v>
                </c:pt>
                <c:pt idx="2021">
                  <c:v>144</c:v>
                </c:pt>
                <c:pt idx="2022">
                  <c:v>1</c:v>
                </c:pt>
                <c:pt idx="2023" formatCode="#,##0">
                  <c:v>1636</c:v>
                </c:pt>
                <c:pt idx="2024">
                  <c:v>153</c:v>
                </c:pt>
                <c:pt idx="2025">
                  <c:v>3</c:v>
                </c:pt>
                <c:pt idx="2026">
                  <c:v>702</c:v>
                </c:pt>
                <c:pt idx="2027">
                  <c:v>14</c:v>
                </c:pt>
                <c:pt idx="2028">
                  <c:v>2</c:v>
                </c:pt>
                <c:pt idx="2029">
                  <c:v>146</c:v>
                </c:pt>
                <c:pt idx="2030">
                  <c:v>219</c:v>
                </c:pt>
                <c:pt idx="2031">
                  <c:v>6</c:v>
                </c:pt>
                <c:pt idx="2032">
                  <c:v>176</c:v>
                </c:pt>
                <c:pt idx="2033">
                  <c:v>4</c:v>
                </c:pt>
                <c:pt idx="2034">
                  <c:v>2</c:v>
                </c:pt>
                <c:pt idx="2035">
                  <c:v>406</c:v>
                </c:pt>
                <c:pt idx="2036">
                  <c:v>260</c:v>
                </c:pt>
                <c:pt idx="2037">
                  <c:v>66</c:v>
                </c:pt>
                <c:pt idx="2038">
                  <c:v>123</c:v>
                </c:pt>
                <c:pt idx="2039">
                  <c:v>2</c:v>
                </c:pt>
                <c:pt idx="2040">
                  <c:v>3</c:v>
                </c:pt>
                <c:pt idx="2041">
                  <c:v>21</c:v>
                </c:pt>
                <c:pt idx="2042">
                  <c:v>33</c:v>
                </c:pt>
                <c:pt idx="2043">
                  <c:v>24</c:v>
                </c:pt>
                <c:pt idx="2044">
                  <c:v>31</c:v>
                </c:pt>
                <c:pt idx="2045">
                  <c:v>87</c:v>
                </c:pt>
                <c:pt idx="2046">
                  <c:v>234</c:v>
                </c:pt>
                <c:pt idx="2047">
                  <c:v>5</c:v>
                </c:pt>
                <c:pt idx="2048">
                  <c:v>516</c:v>
                </c:pt>
                <c:pt idx="2049">
                  <c:v>165</c:v>
                </c:pt>
                <c:pt idx="2050">
                  <c:v>3</c:v>
                </c:pt>
                <c:pt idx="2051">
                  <c:v>3</c:v>
                </c:pt>
                <c:pt idx="2052">
                  <c:v>155</c:v>
                </c:pt>
                <c:pt idx="2053">
                  <c:v>7</c:v>
                </c:pt>
                <c:pt idx="2054">
                  <c:v>123</c:v>
                </c:pt>
                <c:pt idx="2055">
                  <c:v>14</c:v>
                </c:pt>
                <c:pt idx="2056">
                  <c:v>3</c:v>
                </c:pt>
                <c:pt idx="2057">
                  <c:v>24</c:v>
                </c:pt>
                <c:pt idx="2058">
                  <c:v>2</c:v>
                </c:pt>
                <c:pt idx="2059">
                  <c:v>181</c:v>
                </c:pt>
                <c:pt idx="2060">
                  <c:v>18</c:v>
                </c:pt>
                <c:pt idx="2061">
                  <c:v>238</c:v>
                </c:pt>
                <c:pt idx="2062">
                  <c:v>139</c:v>
                </c:pt>
                <c:pt idx="2063">
                  <c:v>24</c:v>
                </c:pt>
                <c:pt idx="2064">
                  <c:v>3</c:v>
                </c:pt>
                <c:pt idx="2065">
                  <c:v>8</c:v>
                </c:pt>
                <c:pt idx="2066">
                  <c:v>4</c:v>
                </c:pt>
                <c:pt idx="2067">
                  <c:v>293</c:v>
                </c:pt>
                <c:pt idx="2068">
                  <c:v>204</c:v>
                </c:pt>
                <c:pt idx="2069">
                  <c:v>24</c:v>
                </c:pt>
                <c:pt idx="2070">
                  <c:v>169</c:v>
                </c:pt>
                <c:pt idx="2071">
                  <c:v>725</c:v>
                </c:pt>
                <c:pt idx="2072">
                  <c:v>304</c:v>
                </c:pt>
                <c:pt idx="2073">
                  <c:v>74</c:v>
                </c:pt>
                <c:pt idx="2074">
                  <c:v>98</c:v>
                </c:pt>
                <c:pt idx="2075">
                  <c:v>316</c:v>
                </c:pt>
                <c:pt idx="2076">
                  <c:v>3</c:v>
                </c:pt>
                <c:pt idx="2077">
                  <c:v>177</c:v>
                </c:pt>
                <c:pt idx="2078">
                  <c:v>319</c:v>
                </c:pt>
                <c:pt idx="2079">
                  <c:v>26</c:v>
                </c:pt>
                <c:pt idx="2080" formatCode="#,##0">
                  <c:v>3593</c:v>
                </c:pt>
                <c:pt idx="2081">
                  <c:v>8</c:v>
                </c:pt>
                <c:pt idx="2082">
                  <c:v>493</c:v>
                </c:pt>
                <c:pt idx="2083">
                  <c:v>189</c:v>
                </c:pt>
                <c:pt idx="2084">
                  <c:v>125</c:v>
                </c:pt>
                <c:pt idx="2085" formatCode="#,##0">
                  <c:v>8196</c:v>
                </c:pt>
                <c:pt idx="2086">
                  <c:v>9</c:v>
                </c:pt>
                <c:pt idx="2087">
                  <c:v>13</c:v>
                </c:pt>
                <c:pt idx="2088">
                  <c:v>8</c:v>
                </c:pt>
                <c:pt idx="2089">
                  <c:v>9</c:v>
                </c:pt>
                <c:pt idx="2090">
                  <c:v>14</c:v>
                </c:pt>
                <c:pt idx="2091">
                  <c:v>3</c:v>
                </c:pt>
                <c:pt idx="2092">
                  <c:v>4</c:v>
                </c:pt>
                <c:pt idx="2093">
                  <c:v>3</c:v>
                </c:pt>
                <c:pt idx="2094">
                  <c:v>452</c:v>
                </c:pt>
                <c:pt idx="2095">
                  <c:v>208</c:v>
                </c:pt>
                <c:pt idx="2096">
                  <c:v>92</c:v>
                </c:pt>
                <c:pt idx="2097">
                  <c:v>411</c:v>
                </c:pt>
                <c:pt idx="2098">
                  <c:v>48</c:v>
                </c:pt>
                <c:pt idx="2099">
                  <c:v>447</c:v>
                </c:pt>
                <c:pt idx="2100">
                  <c:v>14</c:v>
                </c:pt>
                <c:pt idx="2101">
                  <c:v>127</c:v>
                </c:pt>
                <c:pt idx="2102">
                  <c:v>24</c:v>
                </c:pt>
                <c:pt idx="2103">
                  <c:v>12</c:v>
                </c:pt>
                <c:pt idx="2104">
                  <c:v>133</c:v>
                </c:pt>
                <c:pt idx="2105">
                  <c:v>6</c:v>
                </c:pt>
                <c:pt idx="2106">
                  <c:v>15</c:v>
                </c:pt>
                <c:pt idx="2107">
                  <c:v>120</c:v>
                </c:pt>
                <c:pt idx="2108">
                  <c:v>2</c:v>
                </c:pt>
                <c:pt idx="2109">
                  <c:v>177</c:v>
                </c:pt>
                <c:pt idx="2110">
                  <c:v>300</c:v>
                </c:pt>
                <c:pt idx="2111" formatCode="#,##0">
                  <c:v>1832</c:v>
                </c:pt>
                <c:pt idx="2112">
                  <c:v>8</c:v>
                </c:pt>
                <c:pt idx="2113">
                  <c:v>292</c:v>
                </c:pt>
                <c:pt idx="2114">
                  <c:v>14</c:v>
                </c:pt>
                <c:pt idx="2115">
                  <c:v>793</c:v>
                </c:pt>
                <c:pt idx="2116">
                  <c:v>1</c:v>
                </c:pt>
                <c:pt idx="2117">
                  <c:v>3</c:v>
                </c:pt>
                <c:pt idx="2118">
                  <c:v>67</c:v>
                </c:pt>
                <c:pt idx="2119">
                  <c:v>4</c:v>
                </c:pt>
                <c:pt idx="2120">
                  <c:v>9</c:v>
                </c:pt>
                <c:pt idx="2121">
                  <c:v>6</c:v>
                </c:pt>
                <c:pt idx="2122">
                  <c:v>23</c:v>
                </c:pt>
                <c:pt idx="2123">
                  <c:v>40</c:v>
                </c:pt>
                <c:pt idx="2124">
                  <c:v>782</c:v>
                </c:pt>
                <c:pt idx="2125">
                  <c:v>16</c:v>
                </c:pt>
                <c:pt idx="2126">
                  <c:v>244</c:v>
                </c:pt>
                <c:pt idx="2127">
                  <c:v>26</c:v>
                </c:pt>
                <c:pt idx="2128">
                  <c:v>2</c:v>
                </c:pt>
                <c:pt idx="2129">
                  <c:v>87</c:v>
                </c:pt>
                <c:pt idx="2130">
                  <c:v>966</c:v>
                </c:pt>
                <c:pt idx="2131">
                  <c:v>12</c:v>
                </c:pt>
                <c:pt idx="2132">
                  <c:v>436</c:v>
                </c:pt>
                <c:pt idx="2133">
                  <c:v>92</c:v>
                </c:pt>
                <c:pt idx="2134">
                  <c:v>126</c:v>
                </c:pt>
                <c:pt idx="2135">
                  <c:v>40</c:v>
                </c:pt>
                <c:pt idx="2136">
                  <c:v>37</c:v>
                </c:pt>
                <c:pt idx="2137">
                  <c:v>4</c:v>
                </c:pt>
                <c:pt idx="2138">
                  <c:v>4</c:v>
                </c:pt>
                <c:pt idx="2139">
                  <c:v>20</c:v>
                </c:pt>
                <c:pt idx="2140">
                  <c:v>108</c:v>
                </c:pt>
                <c:pt idx="2141">
                  <c:v>158</c:v>
                </c:pt>
                <c:pt idx="2142">
                  <c:v>41</c:v>
                </c:pt>
                <c:pt idx="2143">
                  <c:v>38</c:v>
                </c:pt>
                <c:pt idx="2144">
                  <c:v>10</c:v>
                </c:pt>
                <c:pt idx="2145">
                  <c:v>4</c:v>
                </c:pt>
                <c:pt idx="2146">
                  <c:v>31</c:v>
                </c:pt>
                <c:pt idx="2147">
                  <c:v>491</c:v>
                </c:pt>
                <c:pt idx="2148">
                  <c:v>139</c:v>
                </c:pt>
                <c:pt idx="2149">
                  <c:v>16</c:v>
                </c:pt>
                <c:pt idx="2150">
                  <c:v>23</c:v>
                </c:pt>
                <c:pt idx="2151">
                  <c:v>393</c:v>
                </c:pt>
                <c:pt idx="2152">
                  <c:v>7</c:v>
                </c:pt>
                <c:pt idx="2153">
                  <c:v>33</c:v>
                </c:pt>
                <c:pt idx="2154">
                  <c:v>405</c:v>
                </c:pt>
                <c:pt idx="2155">
                  <c:v>5</c:v>
                </c:pt>
                <c:pt idx="2156">
                  <c:v>17</c:v>
                </c:pt>
                <c:pt idx="2157">
                  <c:v>13</c:v>
                </c:pt>
                <c:pt idx="2158">
                  <c:v>4</c:v>
                </c:pt>
                <c:pt idx="2159">
                  <c:v>255</c:v>
                </c:pt>
                <c:pt idx="2160">
                  <c:v>8</c:v>
                </c:pt>
                <c:pt idx="2161">
                  <c:v>385</c:v>
                </c:pt>
                <c:pt idx="2162" formatCode="#,##0">
                  <c:v>1165</c:v>
                </c:pt>
                <c:pt idx="2163">
                  <c:v>16</c:v>
                </c:pt>
                <c:pt idx="2164">
                  <c:v>12</c:v>
                </c:pt>
                <c:pt idx="2165">
                  <c:v>17</c:v>
                </c:pt>
                <c:pt idx="2166">
                  <c:v>180</c:v>
                </c:pt>
                <c:pt idx="2167">
                  <c:v>5</c:v>
                </c:pt>
                <c:pt idx="2168">
                  <c:v>5</c:v>
                </c:pt>
                <c:pt idx="2169">
                  <c:v>116</c:v>
                </c:pt>
                <c:pt idx="2170">
                  <c:v>3</c:v>
                </c:pt>
                <c:pt idx="2171">
                  <c:v>14</c:v>
                </c:pt>
                <c:pt idx="2172">
                  <c:v>6</c:v>
                </c:pt>
                <c:pt idx="2173">
                  <c:v>370</c:v>
                </c:pt>
                <c:pt idx="2174">
                  <c:v>25</c:v>
                </c:pt>
                <c:pt idx="2175">
                  <c:v>23</c:v>
                </c:pt>
                <c:pt idx="2176">
                  <c:v>4</c:v>
                </c:pt>
                <c:pt idx="2177">
                  <c:v>28</c:v>
                </c:pt>
                <c:pt idx="2178">
                  <c:v>165</c:v>
                </c:pt>
                <c:pt idx="2179">
                  <c:v>292</c:v>
                </c:pt>
                <c:pt idx="2180">
                  <c:v>92</c:v>
                </c:pt>
                <c:pt idx="2181">
                  <c:v>14</c:v>
                </c:pt>
                <c:pt idx="2182">
                  <c:v>75</c:v>
                </c:pt>
                <c:pt idx="2183">
                  <c:v>638</c:v>
                </c:pt>
                <c:pt idx="2184">
                  <c:v>477</c:v>
                </c:pt>
                <c:pt idx="2185">
                  <c:v>4</c:v>
                </c:pt>
                <c:pt idx="2186">
                  <c:v>289</c:v>
                </c:pt>
                <c:pt idx="2187">
                  <c:v>166</c:v>
                </c:pt>
                <c:pt idx="2188">
                  <c:v>49</c:v>
                </c:pt>
                <c:pt idx="2189">
                  <c:v>4</c:v>
                </c:pt>
                <c:pt idx="2190">
                  <c:v>434</c:v>
                </c:pt>
                <c:pt idx="2191">
                  <c:v>273</c:v>
                </c:pt>
                <c:pt idx="2192" formatCode="#,##0">
                  <c:v>18056</c:v>
                </c:pt>
                <c:pt idx="2193">
                  <c:v>105</c:v>
                </c:pt>
                <c:pt idx="2194">
                  <c:v>80</c:v>
                </c:pt>
                <c:pt idx="2195" formatCode="#,##0">
                  <c:v>100189</c:v>
                </c:pt>
                <c:pt idx="2196">
                  <c:v>6</c:v>
                </c:pt>
                <c:pt idx="2197">
                  <c:v>14</c:v>
                </c:pt>
                <c:pt idx="2198">
                  <c:v>274</c:v>
                </c:pt>
                <c:pt idx="2199">
                  <c:v>281</c:v>
                </c:pt>
                <c:pt idx="2200">
                  <c:v>36</c:v>
                </c:pt>
                <c:pt idx="2201">
                  <c:v>324</c:v>
                </c:pt>
                <c:pt idx="2202">
                  <c:v>152</c:v>
                </c:pt>
                <c:pt idx="2203">
                  <c:v>9</c:v>
                </c:pt>
                <c:pt idx="2204">
                  <c:v>99</c:v>
                </c:pt>
                <c:pt idx="2205">
                  <c:v>25</c:v>
                </c:pt>
                <c:pt idx="2206">
                  <c:v>121</c:v>
                </c:pt>
                <c:pt idx="2207" formatCode="#,##0">
                  <c:v>1037</c:v>
                </c:pt>
                <c:pt idx="2208">
                  <c:v>371</c:v>
                </c:pt>
                <c:pt idx="2209">
                  <c:v>266</c:v>
                </c:pt>
                <c:pt idx="2210">
                  <c:v>187</c:v>
                </c:pt>
                <c:pt idx="2211">
                  <c:v>292</c:v>
                </c:pt>
                <c:pt idx="2212" formatCode="#,##0">
                  <c:v>16867</c:v>
                </c:pt>
                <c:pt idx="2213">
                  <c:v>71</c:v>
                </c:pt>
                <c:pt idx="2214">
                  <c:v>48</c:v>
                </c:pt>
                <c:pt idx="2215">
                  <c:v>9</c:v>
                </c:pt>
                <c:pt idx="2216">
                  <c:v>51</c:v>
                </c:pt>
                <c:pt idx="2217">
                  <c:v>4</c:v>
                </c:pt>
                <c:pt idx="2218">
                  <c:v>354</c:v>
                </c:pt>
                <c:pt idx="2219">
                  <c:v>89</c:v>
                </c:pt>
                <c:pt idx="2220">
                  <c:v>16</c:v>
                </c:pt>
                <c:pt idx="2221">
                  <c:v>4</c:v>
                </c:pt>
                <c:pt idx="2222">
                  <c:v>1</c:v>
                </c:pt>
                <c:pt idx="2223">
                  <c:v>158</c:v>
                </c:pt>
                <c:pt idx="2224">
                  <c:v>16</c:v>
                </c:pt>
                <c:pt idx="2225">
                  <c:v>4</c:v>
                </c:pt>
                <c:pt idx="2226">
                  <c:v>20</c:v>
                </c:pt>
                <c:pt idx="2227">
                  <c:v>210</c:v>
                </c:pt>
                <c:pt idx="2228">
                  <c:v>80</c:v>
                </c:pt>
                <c:pt idx="2229">
                  <c:v>75</c:v>
                </c:pt>
                <c:pt idx="2230">
                  <c:v>15</c:v>
                </c:pt>
                <c:pt idx="2231">
                  <c:v>3</c:v>
                </c:pt>
                <c:pt idx="2232">
                  <c:v>842</c:v>
                </c:pt>
                <c:pt idx="2233">
                  <c:v>40</c:v>
                </c:pt>
                <c:pt idx="2234">
                  <c:v>64</c:v>
                </c:pt>
                <c:pt idx="2235">
                  <c:v>4</c:v>
                </c:pt>
                <c:pt idx="2236">
                  <c:v>39</c:v>
                </c:pt>
                <c:pt idx="2237">
                  <c:v>332</c:v>
                </c:pt>
                <c:pt idx="2238">
                  <c:v>2</c:v>
                </c:pt>
                <c:pt idx="2239">
                  <c:v>481</c:v>
                </c:pt>
                <c:pt idx="2240">
                  <c:v>347</c:v>
                </c:pt>
                <c:pt idx="2241">
                  <c:v>44</c:v>
                </c:pt>
                <c:pt idx="2242">
                  <c:v>1</c:v>
                </c:pt>
                <c:pt idx="2243">
                  <c:v>20</c:v>
                </c:pt>
                <c:pt idx="2244">
                  <c:v>51</c:v>
                </c:pt>
                <c:pt idx="2245">
                  <c:v>4</c:v>
                </c:pt>
                <c:pt idx="2246">
                  <c:v>196</c:v>
                </c:pt>
                <c:pt idx="2247">
                  <c:v>326</c:v>
                </c:pt>
                <c:pt idx="2248">
                  <c:v>78</c:v>
                </c:pt>
                <c:pt idx="2249">
                  <c:v>60</c:v>
                </c:pt>
                <c:pt idx="2250">
                  <c:v>7</c:v>
                </c:pt>
                <c:pt idx="2251">
                  <c:v>206</c:v>
                </c:pt>
                <c:pt idx="2252">
                  <c:v>23</c:v>
                </c:pt>
                <c:pt idx="2253">
                  <c:v>621</c:v>
                </c:pt>
                <c:pt idx="2254">
                  <c:v>79</c:v>
                </c:pt>
                <c:pt idx="2255">
                  <c:v>40</c:v>
                </c:pt>
                <c:pt idx="2256">
                  <c:v>84</c:v>
                </c:pt>
                <c:pt idx="2257">
                  <c:v>1</c:v>
                </c:pt>
                <c:pt idx="2258">
                  <c:v>2</c:v>
                </c:pt>
                <c:pt idx="2259">
                  <c:v>187</c:v>
                </c:pt>
                <c:pt idx="2260">
                  <c:v>3</c:v>
                </c:pt>
                <c:pt idx="2261">
                  <c:v>119</c:v>
                </c:pt>
                <c:pt idx="2262">
                  <c:v>5</c:v>
                </c:pt>
                <c:pt idx="2263">
                  <c:v>24</c:v>
                </c:pt>
                <c:pt idx="2264">
                  <c:v>104</c:v>
                </c:pt>
                <c:pt idx="2265">
                  <c:v>76</c:v>
                </c:pt>
                <c:pt idx="2266">
                  <c:v>43</c:v>
                </c:pt>
                <c:pt idx="2267">
                  <c:v>230</c:v>
                </c:pt>
                <c:pt idx="2268">
                  <c:v>154</c:v>
                </c:pt>
                <c:pt idx="2269">
                  <c:v>195</c:v>
                </c:pt>
                <c:pt idx="2270">
                  <c:v>3</c:v>
                </c:pt>
                <c:pt idx="2271">
                  <c:v>3</c:v>
                </c:pt>
                <c:pt idx="2272">
                  <c:v>18</c:v>
                </c:pt>
                <c:pt idx="2273">
                  <c:v>8</c:v>
                </c:pt>
                <c:pt idx="2274">
                  <c:v>135</c:v>
                </c:pt>
                <c:pt idx="2275">
                  <c:v>262</c:v>
                </c:pt>
                <c:pt idx="2276">
                  <c:v>5</c:v>
                </c:pt>
                <c:pt idx="2277" formatCode="#,##0">
                  <c:v>1027</c:v>
                </c:pt>
                <c:pt idx="2278">
                  <c:v>122</c:v>
                </c:pt>
                <c:pt idx="2279">
                  <c:v>86</c:v>
                </c:pt>
                <c:pt idx="2280">
                  <c:v>4</c:v>
                </c:pt>
                <c:pt idx="2281">
                  <c:v>14</c:v>
                </c:pt>
                <c:pt idx="2282">
                  <c:v>1</c:v>
                </c:pt>
                <c:pt idx="2283">
                  <c:v>5</c:v>
                </c:pt>
                <c:pt idx="2284">
                  <c:v>304</c:v>
                </c:pt>
                <c:pt idx="2285">
                  <c:v>100</c:v>
                </c:pt>
                <c:pt idx="2286">
                  <c:v>93</c:v>
                </c:pt>
                <c:pt idx="2287">
                  <c:v>4</c:v>
                </c:pt>
                <c:pt idx="2288">
                  <c:v>32</c:v>
                </c:pt>
                <c:pt idx="2289">
                  <c:v>118</c:v>
                </c:pt>
                <c:pt idx="2290">
                  <c:v>41</c:v>
                </c:pt>
                <c:pt idx="2291">
                  <c:v>5</c:v>
                </c:pt>
                <c:pt idx="2292">
                  <c:v>388</c:v>
                </c:pt>
                <c:pt idx="2293">
                  <c:v>134</c:v>
                </c:pt>
                <c:pt idx="2294">
                  <c:v>56</c:v>
                </c:pt>
                <c:pt idx="2295">
                  <c:v>12</c:v>
                </c:pt>
                <c:pt idx="2296">
                  <c:v>47</c:v>
                </c:pt>
                <c:pt idx="2297" formatCode="#,##0">
                  <c:v>3233</c:v>
                </c:pt>
                <c:pt idx="2298">
                  <c:v>4</c:v>
                </c:pt>
                <c:pt idx="2299">
                  <c:v>2</c:v>
                </c:pt>
                <c:pt idx="2300" formatCode="#,##0">
                  <c:v>8738</c:v>
                </c:pt>
                <c:pt idx="2301">
                  <c:v>129</c:v>
                </c:pt>
                <c:pt idx="2302">
                  <c:v>6</c:v>
                </c:pt>
                <c:pt idx="2303">
                  <c:v>17</c:v>
                </c:pt>
                <c:pt idx="2304">
                  <c:v>79</c:v>
                </c:pt>
                <c:pt idx="2305">
                  <c:v>362</c:v>
                </c:pt>
                <c:pt idx="2306">
                  <c:v>152</c:v>
                </c:pt>
                <c:pt idx="2307">
                  <c:v>24</c:v>
                </c:pt>
                <c:pt idx="2308">
                  <c:v>231</c:v>
                </c:pt>
                <c:pt idx="2309">
                  <c:v>16</c:v>
                </c:pt>
                <c:pt idx="2310">
                  <c:v>454</c:v>
                </c:pt>
                <c:pt idx="2311">
                  <c:v>6</c:v>
                </c:pt>
                <c:pt idx="2312">
                  <c:v>399</c:v>
                </c:pt>
                <c:pt idx="2313">
                  <c:v>1</c:v>
                </c:pt>
                <c:pt idx="2314">
                  <c:v>215</c:v>
                </c:pt>
                <c:pt idx="2315">
                  <c:v>34</c:v>
                </c:pt>
                <c:pt idx="2316">
                  <c:v>15</c:v>
                </c:pt>
                <c:pt idx="2317">
                  <c:v>545</c:v>
                </c:pt>
                <c:pt idx="2318">
                  <c:v>32</c:v>
                </c:pt>
                <c:pt idx="2319">
                  <c:v>127</c:v>
                </c:pt>
                <c:pt idx="2320">
                  <c:v>69</c:v>
                </c:pt>
                <c:pt idx="2321">
                  <c:v>18</c:v>
                </c:pt>
                <c:pt idx="2322">
                  <c:v>11</c:v>
                </c:pt>
                <c:pt idx="2323">
                  <c:v>5</c:v>
                </c:pt>
                <c:pt idx="2324">
                  <c:v>112</c:v>
                </c:pt>
                <c:pt idx="2325">
                  <c:v>103</c:v>
                </c:pt>
                <c:pt idx="2326">
                  <c:v>3</c:v>
                </c:pt>
                <c:pt idx="2327">
                  <c:v>97</c:v>
                </c:pt>
                <c:pt idx="2328">
                  <c:v>562</c:v>
                </c:pt>
                <c:pt idx="2329">
                  <c:v>94</c:v>
                </c:pt>
                <c:pt idx="2330">
                  <c:v>516</c:v>
                </c:pt>
                <c:pt idx="2331">
                  <c:v>21</c:v>
                </c:pt>
                <c:pt idx="2332">
                  <c:v>43</c:v>
                </c:pt>
                <c:pt idx="2333">
                  <c:v>3</c:v>
                </c:pt>
                <c:pt idx="2334">
                  <c:v>201</c:v>
                </c:pt>
                <c:pt idx="2335">
                  <c:v>619</c:v>
                </c:pt>
                <c:pt idx="2336">
                  <c:v>16</c:v>
                </c:pt>
                <c:pt idx="2337">
                  <c:v>23</c:v>
                </c:pt>
                <c:pt idx="2338">
                  <c:v>29</c:v>
                </c:pt>
                <c:pt idx="2339">
                  <c:v>153</c:v>
                </c:pt>
                <c:pt idx="2340">
                  <c:v>6</c:v>
                </c:pt>
                <c:pt idx="2341">
                  <c:v>13</c:v>
                </c:pt>
                <c:pt idx="2342">
                  <c:v>62</c:v>
                </c:pt>
                <c:pt idx="2343">
                  <c:v>6</c:v>
                </c:pt>
                <c:pt idx="2344" formatCode="#,##0">
                  <c:v>33309</c:v>
                </c:pt>
                <c:pt idx="2345">
                  <c:v>140</c:v>
                </c:pt>
                <c:pt idx="2346">
                  <c:v>20</c:v>
                </c:pt>
                <c:pt idx="2347">
                  <c:v>338</c:v>
                </c:pt>
                <c:pt idx="2348">
                  <c:v>18</c:v>
                </c:pt>
                <c:pt idx="2349">
                  <c:v>120</c:v>
                </c:pt>
                <c:pt idx="2350">
                  <c:v>45</c:v>
                </c:pt>
                <c:pt idx="2351">
                  <c:v>4</c:v>
                </c:pt>
                <c:pt idx="2352">
                  <c:v>18</c:v>
                </c:pt>
                <c:pt idx="2353">
                  <c:v>174</c:v>
                </c:pt>
                <c:pt idx="2354">
                  <c:v>376</c:v>
                </c:pt>
                <c:pt idx="2355">
                  <c:v>421</c:v>
                </c:pt>
                <c:pt idx="2356">
                  <c:v>188</c:v>
                </c:pt>
                <c:pt idx="2357">
                  <c:v>8</c:v>
                </c:pt>
                <c:pt idx="2358">
                  <c:v>142</c:v>
                </c:pt>
                <c:pt idx="2359">
                  <c:v>96</c:v>
                </c:pt>
                <c:pt idx="2360" formatCode="#,##0">
                  <c:v>4317</c:v>
                </c:pt>
                <c:pt idx="2361" formatCode="#,##0">
                  <c:v>1218</c:v>
                </c:pt>
                <c:pt idx="2362">
                  <c:v>11</c:v>
                </c:pt>
                <c:pt idx="2363">
                  <c:v>1</c:v>
                </c:pt>
                <c:pt idx="2364">
                  <c:v>223</c:v>
                </c:pt>
                <c:pt idx="2365">
                  <c:v>13</c:v>
                </c:pt>
                <c:pt idx="2366">
                  <c:v>212</c:v>
                </c:pt>
                <c:pt idx="2367">
                  <c:v>300</c:v>
                </c:pt>
                <c:pt idx="2368">
                  <c:v>21</c:v>
                </c:pt>
                <c:pt idx="2369">
                  <c:v>430</c:v>
                </c:pt>
                <c:pt idx="2370">
                  <c:v>19</c:v>
                </c:pt>
                <c:pt idx="2371">
                  <c:v>18</c:v>
                </c:pt>
                <c:pt idx="2372">
                  <c:v>26</c:v>
                </c:pt>
                <c:pt idx="2373">
                  <c:v>17</c:v>
                </c:pt>
                <c:pt idx="2374">
                  <c:v>106</c:v>
                </c:pt>
                <c:pt idx="2375">
                  <c:v>232</c:v>
                </c:pt>
                <c:pt idx="2376">
                  <c:v>381</c:v>
                </c:pt>
                <c:pt idx="2377">
                  <c:v>859</c:v>
                </c:pt>
                <c:pt idx="2378">
                  <c:v>118</c:v>
                </c:pt>
                <c:pt idx="2379">
                  <c:v>135</c:v>
                </c:pt>
                <c:pt idx="2380">
                  <c:v>239</c:v>
                </c:pt>
                <c:pt idx="2381">
                  <c:v>28</c:v>
                </c:pt>
                <c:pt idx="2382">
                  <c:v>6</c:v>
                </c:pt>
                <c:pt idx="2383">
                  <c:v>27</c:v>
                </c:pt>
                <c:pt idx="2384">
                  <c:v>715</c:v>
                </c:pt>
                <c:pt idx="2385">
                  <c:v>1</c:v>
                </c:pt>
                <c:pt idx="2386">
                  <c:v>173</c:v>
                </c:pt>
                <c:pt idx="2387">
                  <c:v>382</c:v>
                </c:pt>
                <c:pt idx="2388">
                  <c:v>325</c:v>
                </c:pt>
                <c:pt idx="2389">
                  <c:v>27</c:v>
                </c:pt>
                <c:pt idx="2390">
                  <c:v>412</c:v>
                </c:pt>
                <c:pt idx="2391">
                  <c:v>159</c:v>
                </c:pt>
                <c:pt idx="2392">
                  <c:v>3</c:v>
                </c:pt>
                <c:pt idx="2393">
                  <c:v>194</c:v>
                </c:pt>
                <c:pt idx="2394">
                  <c:v>14</c:v>
                </c:pt>
                <c:pt idx="2395">
                  <c:v>146</c:v>
                </c:pt>
                <c:pt idx="2396">
                  <c:v>1</c:v>
                </c:pt>
                <c:pt idx="2397">
                  <c:v>204</c:v>
                </c:pt>
                <c:pt idx="2398">
                  <c:v>8</c:v>
                </c:pt>
                <c:pt idx="2399">
                  <c:v>1</c:v>
                </c:pt>
                <c:pt idx="2400">
                  <c:v>8</c:v>
                </c:pt>
                <c:pt idx="2401">
                  <c:v>17</c:v>
                </c:pt>
                <c:pt idx="2402">
                  <c:v>1</c:v>
                </c:pt>
                <c:pt idx="2403">
                  <c:v>5</c:v>
                </c:pt>
                <c:pt idx="2404">
                  <c:v>580</c:v>
                </c:pt>
                <c:pt idx="2405">
                  <c:v>604</c:v>
                </c:pt>
                <c:pt idx="2406">
                  <c:v>1</c:v>
                </c:pt>
                <c:pt idx="2407">
                  <c:v>6</c:v>
                </c:pt>
                <c:pt idx="2408">
                  <c:v>3</c:v>
                </c:pt>
                <c:pt idx="2409">
                  <c:v>20</c:v>
                </c:pt>
                <c:pt idx="2410">
                  <c:v>3</c:v>
                </c:pt>
                <c:pt idx="2411">
                  <c:v>519</c:v>
                </c:pt>
                <c:pt idx="2412">
                  <c:v>10</c:v>
                </c:pt>
                <c:pt idx="2413" formatCode="#,##0">
                  <c:v>3405</c:v>
                </c:pt>
                <c:pt idx="2414">
                  <c:v>7</c:v>
                </c:pt>
                <c:pt idx="2415">
                  <c:v>20</c:v>
                </c:pt>
                <c:pt idx="2416">
                  <c:v>676</c:v>
                </c:pt>
                <c:pt idx="2417" formatCode="#,##0">
                  <c:v>2031</c:v>
                </c:pt>
                <c:pt idx="2418">
                  <c:v>506</c:v>
                </c:pt>
                <c:pt idx="2419" formatCode="#,##0">
                  <c:v>14065</c:v>
                </c:pt>
                <c:pt idx="2420">
                  <c:v>28</c:v>
                </c:pt>
                <c:pt idx="2421">
                  <c:v>887</c:v>
                </c:pt>
                <c:pt idx="2422">
                  <c:v>190</c:v>
                </c:pt>
                <c:pt idx="2423">
                  <c:v>7</c:v>
                </c:pt>
                <c:pt idx="2424">
                  <c:v>151</c:v>
                </c:pt>
                <c:pt idx="2425">
                  <c:v>215</c:v>
                </c:pt>
                <c:pt idx="2426">
                  <c:v>20</c:v>
                </c:pt>
                <c:pt idx="2427">
                  <c:v>32</c:v>
                </c:pt>
                <c:pt idx="2428">
                  <c:v>488</c:v>
                </c:pt>
                <c:pt idx="2429">
                  <c:v>7</c:v>
                </c:pt>
                <c:pt idx="2430">
                  <c:v>1</c:v>
                </c:pt>
                <c:pt idx="2431">
                  <c:v>1</c:v>
                </c:pt>
                <c:pt idx="2432">
                  <c:v>87</c:v>
                </c:pt>
                <c:pt idx="2433">
                  <c:v>856</c:v>
                </c:pt>
                <c:pt idx="2434">
                  <c:v>392</c:v>
                </c:pt>
                <c:pt idx="2435">
                  <c:v>5</c:v>
                </c:pt>
                <c:pt idx="2436" formatCode="#,##0">
                  <c:v>1210</c:v>
                </c:pt>
                <c:pt idx="2437">
                  <c:v>8</c:v>
                </c:pt>
                <c:pt idx="2438">
                  <c:v>827</c:v>
                </c:pt>
                <c:pt idx="2439">
                  <c:v>15</c:v>
                </c:pt>
                <c:pt idx="2440">
                  <c:v>2</c:v>
                </c:pt>
                <c:pt idx="2441">
                  <c:v>218</c:v>
                </c:pt>
                <c:pt idx="2442">
                  <c:v>4</c:v>
                </c:pt>
                <c:pt idx="2443">
                  <c:v>424</c:v>
                </c:pt>
                <c:pt idx="2444">
                  <c:v>5</c:v>
                </c:pt>
                <c:pt idx="2445">
                  <c:v>131</c:v>
                </c:pt>
                <c:pt idx="2446">
                  <c:v>81</c:v>
                </c:pt>
                <c:pt idx="2447">
                  <c:v>6</c:v>
                </c:pt>
                <c:pt idx="2448">
                  <c:v>8</c:v>
                </c:pt>
                <c:pt idx="2449">
                  <c:v>1</c:v>
                </c:pt>
                <c:pt idx="2450" formatCode="#,##0">
                  <c:v>52601</c:v>
                </c:pt>
                <c:pt idx="2451">
                  <c:v>6</c:v>
                </c:pt>
                <c:pt idx="2452">
                  <c:v>273</c:v>
                </c:pt>
                <c:pt idx="2453">
                  <c:v>469</c:v>
                </c:pt>
                <c:pt idx="2454">
                  <c:v>216</c:v>
                </c:pt>
                <c:pt idx="2455">
                  <c:v>148</c:v>
                </c:pt>
                <c:pt idx="2456">
                  <c:v>15</c:v>
                </c:pt>
                <c:pt idx="2457">
                  <c:v>203</c:v>
                </c:pt>
                <c:pt idx="2458">
                  <c:v>6</c:v>
                </c:pt>
                <c:pt idx="2459">
                  <c:v>10</c:v>
                </c:pt>
                <c:pt idx="2460">
                  <c:v>12</c:v>
                </c:pt>
                <c:pt idx="2461">
                  <c:v>22</c:v>
                </c:pt>
                <c:pt idx="2462">
                  <c:v>6</c:v>
                </c:pt>
                <c:pt idx="2463">
                  <c:v>32</c:v>
                </c:pt>
                <c:pt idx="2464">
                  <c:v>540</c:v>
                </c:pt>
                <c:pt idx="2465">
                  <c:v>4</c:v>
                </c:pt>
                <c:pt idx="2466">
                  <c:v>164</c:v>
                </c:pt>
                <c:pt idx="2467" formatCode="#,##0">
                  <c:v>2695</c:v>
                </c:pt>
                <c:pt idx="2468">
                  <c:v>306</c:v>
                </c:pt>
                <c:pt idx="2469">
                  <c:v>31</c:v>
                </c:pt>
                <c:pt idx="2470">
                  <c:v>8</c:v>
                </c:pt>
                <c:pt idx="2471">
                  <c:v>1</c:v>
                </c:pt>
                <c:pt idx="2472">
                  <c:v>193</c:v>
                </c:pt>
                <c:pt idx="2473">
                  <c:v>6</c:v>
                </c:pt>
                <c:pt idx="2474">
                  <c:v>47</c:v>
                </c:pt>
                <c:pt idx="2475">
                  <c:v>980</c:v>
                </c:pt>
                <c:pt idx="2476">
                  <c:v>1</c:v>
                </c:pt>
                <c:pt idx="2477">
                  <c:v>11</c:v>
                </c:pt>
                <c:pt idx="2478" formatCode="#,##0">
                  <c:v>3643</c:v>
                </c:pt>
                <c:pt idx="2479">
                  <c:v>20</c:v>
                </c:pt>
                <c:pt idx="2480">
                  <c:v>179</c:v>
                </c:pt>
                <c:pt idx="2481" formatCode="#,##0">
                  <c:v>1143</c:v>
                </c:pt>
                <c:pt idx="2482">
                  <c:v>9</c:v>
                </c:pt>
                <c:pt idx="2483">
                  <c:v>155</c:v>
                </c:pt>
                <c:pt idx="2484">
                  <c:v>4</c:v>
                </c:pt>
                <c:pt idx="2485">
                  <c:v>2</c:v>
                </c:pt>
                <c:pt idx="2486">
                  <c:v>1</c:v>
                </c:pt>
                <c:pt idx="2487">
                  <c:v>27</c:v>
                </c:pt>
                <c:pt idx="2488">
                  <c:v>8</c:v>
                </c:pt>
                <c:pt idx="2489">
                  <c:v>337</c:v>
                </c:pt>
                <c:pt idx="2490">
                  <c:v>351</c:v>
                </c:pt>
                <c:pt idx="2491">
                  <c:v>165</c:v>
                </c:pt>
                <c:pt idx="2492">
                  <c:v>15</c:v>
                </c:pt>
                <c:pt idx="2493">
                  <c:v>85</c:v>
                </c:pt>
                <c:pt idx="2494">
                  <c:v>46</c:v>
                </c:pt>
                <c:pt idx="2495">
                  <c:v>11</c:v>
                </c:pt>
                <c:pt idx="2496">
                  <c:v>1</c:v>
                </c:pt>
                <c:pt idx="2497">
                  <c:v>6</c:v>
                </c:pt>
                <c:pt idx="2498">
                  <c:v>329</c:v>
                </c:pt>
                <c:pt idx="2499">
                  <c:v>841</c:v>
                </c:pt>
                <c:pt idx="2500">
                  <c:v>15</c:v>
                </c:pt>
                <c:pt idx="2501">
                  <c:v>124</c:v>
                </c:pt>
                <c:pt idx="2502">
                  <c:v>18</c:v>
                </c:pt>
                <c:pt idx="2503">
                  <c:v>22</c:v>
                </c:pt>
                <c:pt idx="2504">
                  <c:v>2</c:v>
                </c:pt>
                <c:pt idx="2505">
                  <c:v>223</c:v>
                </c:pt>
                <c:pt idx="2506">
                  <c:v>45</c:v>
                </c:pt>
                <c:pt idx="2507">
                  <c:v>19</c:v>
                </c:pt>
                <c:pt idx="2508">
                  <c:v>6</c:v>
                </c:pt>
                <c:pt idx="2509">
                  <c:v>4</c:v>
                </c:pt>
                <c:pt idx="2510">
                  <c:v>189</c:v>
                </c:pt>
                <c:pt idx="2511">
                  <c:v>944</c:v>
                </c:pt>
                <c:pt idx="2512">
                  <c:v>65</c:v>
                </c:pt>
                <c:pt idx="2513">
                  <c:v>10</c:v>
                </c:pt>
                <c:pt idx="2514">
                  <c:v>186</c:v>
                </c:pt>
                <c:pt idx="2515">
                  <c:v>8</c:v>
                </c:pt>
                <c:pt idx="2516">
                  <c:v>16</c:v>
                </c:pt>
                <c:pt idx="2517">
                  <c:v>93</c:v>
                </c:pt>
                <c:pt idx="2518">
                  <c:v>778</c:v>
                </c:pt>
                <c:pt idx="2519">
                  <c:v>181</c:v>
                </c:pt>
                <c:pt idx="2520">
                  <c:v>106</c:v>
                </c:pt>
                <c:pt idx="2521">
                  <c:v>2</c:v>
                </c:pt>
                <c:pt idx="2522">
                  <c:v>8</c:v>
                </c:pt>
                <c:pt idx="2523">
                  <c:v>17</c:v>
                </c:pt>
                <c:pt idx="2524">
                  <c:v>66</c:v>
                </c:pt>
                <c:pt idx="2525">
                  <c:v>10</c:v>
                </c:pt>
                <c:pt idx="2526">
                  <c:v>34</c:v>
                </c:pt>
                <c:pt idx="2527">
                  <c:v>614</c:v>
                </c:pt>
                <c:pt idx="2528">
                  <c:v>480</c:v>
                </c:pt>
                <c:pt idx="2529">
                  <c:v>92</c:v>
                </c:pt>
                <c:pt idx="2530">
                  <c:v>2</c:v>
                </c:pt>
                <c:pt idx="2531">
                  <c:v>53</c:v>
                </c:pt>
                <c:pt idx="2532">
                  <c:v>40</c:v>
                </c:pt>
                <c:pt idx="2533">
                  <c:v>210</c:v>
                </c:pt>
                <c:pt idx="2534">
                  <c:v>10</c:v>
                </c:pt>
                <c:pt idx="2535">
                  <c:v>976</c:v>
                </c:pt>
                <c:pt idx="2536">
                  <c:v>287</c:v>
                </c:pt>
                <c:pt idx="2537">
                  <c:v>180</c:v>
                </c:pt>
                <c:pt idx="2538" formatCode="#,##0">
                  <c:v>1222</c:v>
                </c:pt>
                <c:pt idx="2539">
                  <c:v>582</c:v>
                </c:pt>
                <c:pt idx="2540">
                  <c:v>115</c:v>
                </c:pt>
                <c:pt idx="2541">
                  <c:v>737</c:v>
                </c:pt>
                <c:pt idx="2542">
                  <c:v>81</c:v>
                </c:pt>
                <c:pt idx="2543">
                  <c:v>78</c:v>
                </c:pt>
                <c:pt idx="2544">
                  <c:v>425</c:v>
                </c:pt>
                <c:pt idx="2545">
                  <c:v>1</c:v>
                </c:pt>
                <c:pt idx="2546">
                  <c:v>7</c:v>
                </c:pt>
                <c:pt idx="2547">
                  <c:v>9</c:v>
                </c:pt>
                <c:pt idx="2548">
                  <c:v>124</c:v>
                </c:pt>
                <c:pt idx="2549">
                  <c:v>7</c:v>
                </c:pt>
                <c:pt idx="2550">
                  <c:v>67</c:v>
                </c:pt>
                <c:pt idx="2551">
                  <c:v>295</c:v>
                </c:pt>
                <c:pt idx="2552" formatCode="#,##0">
                  <c:v>1313</c:v>
                </c:pt>
                <c:pt idx="2553">
                  <c:v>270</c:v>
                </c:pt>
                <c:pt idx="2554">
                  <c:v>747</c:v>
                </c:pt>
                <c:pt idx="2555">
                  <c:v>25</c:v>
                </c:pt>
                <c:pt idx="2556">
                  <c:v>2</c:v>
                </c:pt>
                <c:pt idx="2557">
                  <c:v>15</c:v>
                </c:pt>
                <c:pt idx="2558">
                  <c:v>104</c:v>
                </c:pt>
                <c:pt idx="2559">
                  <c:v>126</c:v>
                </c:pt>
                <c:pt idx="2560">
                  <c:v>5</c:v>
                </c:pt>
                <c:pt idx="2561">
                  <c:v>11</c:v>
                </c:pt>
                <c:pt idx="2562">
                  <c:v>9</c:v>
                </c:pt>
                <c:pt idx="2563">
                  <c:v>400</c:v>
                </c:pt>
                <c:pt idx="2564">
                  <c:v>16</c:v>
                </c:pt>
                <c:pt idx="2565">
                  <c:v>124</c:v>
                </c:pt>
                <c:pt idx="2566">
                  <c:v>2</c:v>
                </c:pt>
                <c:pt idx="2567">
                  <c:v>199</c:v>
                </c:pt>
                <c:pt idx="2568">
                  <c:v>40</c:v>
                </c:pt>
                <c:pt idx="2569">
                  <c:v>508</c:v>
                </c:pt>
                <c:pt idx="2570">
                  <c:v>19</c:v>
                </c:pt>
                <c:pt idx="2571">
                  <c:v>35</c:v>
                </c:pt>
                <c:pt idx="2572">
                  <c:v>851</c:v>
                </c:pt>
                <c:pt idx="2573">
                  <c:v>151</c:v>
                </c:pt>
                <c:pt idx="2574">
                  <c:v>98</c:v>
                </c:pt>
                <c:pt idx="2575">
                  <c:v>1</c:v>
                </c:pt>
                <c:pt idx="2576">
                  <c:v>3</c:v>
                </c:pt>
                <c:pt idx="2577">
                  <c:v>124</c:v>
                </c:pt>
                <c:pt idx="2578">
                  <c:v>7</c:v>
                </c:pt>
                <c:pt idx="2579">
                  <c:v>28</c:v>
                </c:pt>
                <c:pt idx="2580">
                  <c:v>21</c:v>
                </c:pt>
                <c:pt idx="2581">
                  <c:v>11</c:v>
                </c:pt>
                <c:pt idx="2582">
                  <c:v>116</c:v>
                </c:pt>
                <c:pt idx="2583">
                  <c:v>104</c:v>
                </c:pt>
                <c:pt idx="2584">
                  <c:v>1</c:v>
                </c:pt>
                <c:pt idx="2585">
                  <c:v>71</c:v>
                </c:pt>
                <c:pt idx="2586" formatCode="#,##0">
                  <c:v>2357</c:v>
                </c:pt>
                <c:pt idx="2587">
                  <c:v>22</c:v>
                </c:pt>
                <c:pt idx="2588">
                  <c:v>291</c:v>
                </c:pt>
                <c:pt idx="2589">
                  <c:v>4</c:v>
                </c:pt>
                <c:pt idx="2590">
                  <c:v>4</c:v>
                </c:pt>
                <c:pt idx="2591">
                  <c:v>572</c:v>
                </c:pt>
                <c:pt idx="2592">
                  <c:v>487</c:v>
                </c:pt>
                <c:pt idx="2593">
                  <c:v>237</c:v>
                </c:pt>
                <c:pt idx="2594">
                  <c:v>1</c:v>
                </c:pt>
                <c:pt idx="2595">
                  <c:v>118</c:v>
                </c:pt>
                <c:pt idx="2596">
                  <c:v>7</c:v>
                </c:pt>
                <c:pt idx="2597">
                  <c:v>4</c:v>
                </c:pt>
                <c:pt idx="2598">
                  <c:v>4</c:v>
                </c:pt>
                <c:pt idx="2599">
                  <c:v>11</c:v>
                </c:pt>
                <c:pt idx="2600">
                  <c:v>317</c:v>
                </c:pt>
                <c:pt idx="2601">
                  <c:v>109</c:v>
                </c:pt>
                <c:pt idx="2602">
                  <c:v>184</c:v>
                </c:pt>
                <c:pt idx="2603">
                  <c:v>2</c:v>
                </c:pt>
                <c:pt idx="2604">
                  <c:v>188</c:v>
                </c:pt>
                <c:pt idx="2605">
                  <c:v>3</c:v>
                </c:pt>
                <c:pt idx="2606">
                  <c:v>1</c:v>
                </c:pt>
                <c:pt idx="2607">
                  <c:v>161</c:v>
                </c:pt>
                <c:pt idx="2608">
                  <c:v>272</c:v>
                </c:pt>
                <c:pt idx="2609">
                  <c:v>100</c:v>
                </c:pt>
                <c:pt idx="2610">
                  <c:v>110</c:v>
                </c:pt>
                <c:pt idx="2611">
                  <c:v>3</c:v>
                </c:pt>
                <c:pt idx="2612">
                  <c:v>295</c:v>
                </c:pt>
                <c:pt idx="2613">
                  <c:v>87</c:v>
                </c:pt>
                <c:pt idx="2614">
                  <c:v>563</c:v>
                </c:pt>
                <c:pt idx="2615">
                  <c:v>109</c:v>
                </c:pt>
                <c:pt idx="2616">
                  <c:v>207</c:v>
                </c:pt>
                <c:pt idx="2617">
                  <c:v>6</c:v>
                </c:pt>
                <c:pt idx="2618">
                  <c:v>10</c:v>
                </c:pt>
                <c:pt idx="2619">
                  <c:v>371</c:v>
                </c:pt>
                <c:pt idx="2620">
                  <c:v>682</c:v>
                </c:pt>
                <c:pt idx="2621">
                  <c:v>125</c:v>
                </c:pt>
                <c:pt idx="2622" formatCode="#,##0">
                  <c:v>49392</c:v>
                </c:pt>
                <c:pt idx="2623">
                  <c:v>401</c:v>
                </c:pt>
                <c:pt idx="2624">
                  <c:v>2</c:v>
                </c:pt>
                <c:pt idx="2625">
                  <c:v>305</c:v>
                </c:pt>
                <c:pt idx="2626">
                  <c:v>793</c:v>
                </c:pt>
                <c:pt idx="2627">
                  <c:v>1</c:v>
                </c:pt>
                <c:pt idx="2628">
                  <c:v>16</c:v>
                </c:pt>
                <c:pt idx="2629">
                  <c:v>1</c:v>
                </c:pt>
                <c:pt idx="2630">
                  <c:v>17</c:v>
                </c:pt>
                <c:pt idx="2631">
                  <c:v>7</c:v>
                </c:pt>
                <c:pt idx="2632">
                  <c:v>105</c:v>
                </c:pt>
                <c:pt idx="2633">
                  <c:v>3</c:v>
                </c:pt>
                <c:pt idx="2634">
                  <c:v>25</c:v>
                </c:pt>
                <c:pt idx="2635">
                  <c:v>4</c:v>
                </c:pt>
                <c:pt idx="2636">
                  <c:v>9</c:v>
                </c:pt>
                <c:pt idx="2637">
                  <c:v>412</c:v>
                </c:pt>
                <c:pt idx="2638">
                  <c:v>32</c:v>
                </c:pt>
                <c:pt idx="2639">
                  <c:v>56</c:v>
                </c:pt>
                <c:pt idx="2640">
                  <c:v>87</c:v>
                </c:pt>
                <c:pt idx="2641">
                  <c:v>6</c:v>
                </c:pt>
                <c:pt idx="2642">
                  <c:v>265</c:v>
                </c:pt>
                <c:pt idx="2643" formatCode="#,##0">
                  <c:v>1221</c:v>
                </c:pt>
                <c:pt idx="2644">
                  <c:v>1</c:v>
                </c:pt>
                <c:pt idx="2645">
                  <c:v>22</c:v>
                </c:pt>
                <c:pt idx="2646">
                  <c:v>136</c:v>
                </c:pt>
                <c:pt idx="2647">
                  <c:v>848</c:v>
                </c:pt>
                <c:pt idx="2648">
                  <c:v>0</c:v>
                </c:pt>
                <c:pt idx="2649">
                  <c:v>165</c:v>
                </c:pt>
                <c:pt idx="2650">
                  <c:v>12</c:v>
                </c:pt>
                <c:pt idx="2651">
                  <c:v>134</c:v>
                </c:pt>
                <c:pt idx="2652">
                  <c:v>7</c:v>
                </c:pt>
                <c:pt idx="2653">
                  <c:v>113</c:v>
                </c:pt>
                <c:pt idx="2654" formatCode="#,##0">
                  <c:v>3507</c:v>
                </c:pt>
                <c:pt idx="2655">
                  <c:v>8</c:v>
                </c:pt>
                <c:pt idx="2656">
                  <c:v>124</c:v>
                </c:pt>
                <c:pt idx="2657" formatCode="#,##0">
                  <c:v>1182</c:v>
                </c:pt>
                <c:pt idx="2658">
                  <c:v>8</c:v>
                </c:pt>
                <c:pt idx="2659" formatCode="#,##0">
                  <c:v>3550</c:v>
                </c:pt>
                <c:pt idx="2660">
                  <c:v>866</c:v>
                </c:pt>
                <c:pt idx="2661">
                  <c:v>89</c:v>
                </c:pt>
                <c:pt idx="2662">
                  <c:v>20</c:v>
                </c:pt>
                <c:pt idx="2663">
                  <c:v>8</c:v>
                </c:pt>
                <c:pt idx="2664">
                  <c:v>554</c:v>
                </c:pt>
                <c:pt idx="2665">
                  <c:v>33</c:v>
                </c:pt>
                <c:pt idx="2666">
                  <c:v>9</c:v>
                </c:pt>
                <c:pt idx="2667">
                  <c:v>69</c:v>
                </c:pt>
                <c:pt idx="2668">
                  <c:v>74</c:v>
                </c:pt>
                <c:pt idx="2669">
                  <c:v>7</c:v>
                </c:pt>
                <c:pt idx="2670">
                  <c:v>14</c:v>
                </c:pt>
                <c:pt idx="2671" formatCode="#,##0">
                  <c:v>1807</c:v>
                </c:pt>
                <c:pt idx="2672">
                  <c:v>1</c:v>
                </c:pt>
                <c:pt idx="2673">
                  <c:v>300</c:v>
                </c:pt>
                <c:pt idx="2674">
                  <c:v>2</c:v>
                </c:pt>
                <c:pt idx="2675">
                  <c:v>2</c:v>
                </c:pt>
                <c:pt idx="2676">
                  <c:v>9</c:v>
                </c:pt>
                <c:pt idx="2677">
                  <c:v>118</c:v>
                </c:pt>
                <c:pt idx="2678">
                  <c:v>133</c:v>
                </c:pt>
                <c:pt idx="2679">
                  <c:v>38</c:v>
                </c:pt>
                <c:pt idx="2680">
                  <c:v>313</c:v>
                </c:pt>
                <c:pt idx="2681">
                  <c:v>2</c:v>
                </c:pt>
                <c:pt idx="2682">
                  <c:v>91</c:v>
                </c:pt>
                <c:pt idx="2683">
                  <c:v>11</c:v>
                </c:pt>
                <c:pt idx="2684">
                  <c:v>349</c:v>
                </c:pt>
                <c:pt idx="2685">
                  <c:v>30</c:v>
                </c:pt>
                <c:pt idx="2686">
                  <c:v>275</c:v>
                </c:pt>
                <c:pt idx="2687">
                  <c:v>267</c:v>
                </c:pt>
                <c:pt idx="2688">
                  <c:v>210</c:v>
                </c:pt>
                <c:pt idx="2689">
                  <c:v>288</c:v>
                </c:pt>
                <c:pt idx="2690">
                  <c:v>886</c:v>
                </c:pt>
                <c:pt idx="2691">
                  <c:v>3</c:v>
                </c:pt>
                <c:pt idx="2692">
                  <c:v>439</c:v>
                </c:pt>
                <c:pt idx="2693">
                  <c:v>71</c:v>
                </c:pt>
                <c:pt idx="2694">
                  <c:v>143</c:v>
                </c:pt>
                <c:pt idx="2695">
                  <c:v>30</c:v>
                </c:pt>
                <c:pt idx="2696">
                  <c:v>13</c:v>
                </c:pt>
                <c:pt idx="2697">
                  <c:v>15</c:v>
                </c:pt>
                <c:pt idx="2698">
                  <c:v>2</c:v>
                </c:pt>
                <c:pt idx="2699">
                  <c:v>6</c:v>
                </c:pt>
                <c:pt idx="2700">
                  <c:v>4</c:v>
                </c:pt>
                <c:pt idx="2701">
                  <c:v>6</c:v>
                </c:pt>
                <c:pt idx="2702">
                  <c:v>5</c:v>
                </c:pt>
                <c:pt idx="2703">
                  <c:v>2</c:v>
                </c:pt>
                <c:pt idx="2704">
                  <c:v>209</c:v>
                </c:pt>
                <c:pt idx="2705">
                  <c:v>728</c:v>
                </c:pt>
                <c:pt idx="2706">
                  <c:v>19</c:v>
                </c:pt>
                <c:pt idx="2707">
                  <c:v>274</c:v>
                </c:pt>
                <c:pt idx="2708">
                  <c:v>837</c:v>
                </c:pt>
                <c:pt idx="2709">
                  <c:v>419</c:v>
                </c:pt>
                <c:pt idx="2710">
                  <c:v>737</c:v>
                </c:pt>
                <c:pt idx="2711">
                  <c:v>632</c:v>
                </c:pt>
                <c:pt idx="2712">
                  <c:v>16</c:v>
                </c:pt>
                <c:pt idx="2713">
                  <c:v>7</c:v>
                </c:pt>
                <c:pt idx="2714">
                  <c:v>49</c:v>
                </c:pt>
                <c:pt idx="2715">
                  <c:v>3</c:v>
                </c:pt>
                <c:pt idx="2716">
                  <c:v>276</c:v>
                </c:pt>
                <c:pt idx="2717">
                  <c:v>4</c:v>
                </c:pt>
                <c:pt idx="2718">
                  <c:v>1</c:v>
                </c:pt>
                <c:pt idx="2719">
                  <c:v>117</c:v>
                </c:pt>
                <c:pt idx="2720">
                  <c:v>2</c:v>
                </c:pt>
                <c:pt idx="2721">
                  <c:v>757</c:v>
                </c:pt>
                <c:pt idx="2722">
                  <c:v>1</c:v>
                </c:pt>
                <c:pt idx="2723">
                  <c:v>469</c:v>
                </c:pt>
                <c:pt idx="2724">
                  <c:v>340</c:v>
                </c:pt>
                <c:pt idx="2725">
                  <c:v>407</c:v>
                </c:pt>
                <c:pt idx="2726">
                  <c:v>46</c:v>
                </c:pt>
                <c:pt idx="2727">
                  <c:v>158</c:v>
                </c:pt>
                <c:pt idx="2728">
                  <c:v>3</c:v>
                </c:pt>
                <c:pt idx="2729">
                  <c:v>152</c:v>
                </c:pt>
                <c:pt idx="2730">
                  <c:v>34</c:v>
                </c:pt>
                <c:pt idx="2731">
                  <c:v>197</c:v>
                </c:pt>
                <c:pt idx="2732">
                  <c:v>3</c:v>
                </c:pt>
                <c:pt idx="2733">
                  <c:v>25</c:v>
                </c:pt>
                <c:pt idx="2734">
                  <c:v>225</c:v>
                </c:pt>
                <c:pt idx="2735">
                  <c:v>15</c:v>
                </c:pt>
                <c:pt idx="2736">
                  <c:v>244</c:v>
                </c:pt>
                <c:pt idx="2737">
                  <c:v>13</c:v>
                </c:pt>
                <c:pt idx="2738">
                  <c:v>13</c:v>
                </c:pt>
                <c:pt idx="2739">
                  <c:v>2</c:v>
                </c:pt>
                <c:pt idx="2740">
                  <c:v>5</c:v>
                </c:pt>
                <c:pt idx="2741">
                  <c:v>7</c:v>
                </c:pt>
                <c:pt idx="2742">
                  <c:v>136</c:v>
                </c:pt>
                <c:pt idx="2743">
                  <c:v>169</c:v>
                </c:pt>
                <c:pt idx="2744">
                  <c:v>11</c:v>
                </c:pt>
                <c:pt idx="2745">
                  <c:v>291</c:v>
                </c:pt>
                <c:pt idx="2746">
                  <c:v>821</c:v>
                </c:pt>
                <c:pt idx="2747">
                  <c:v>1</c:v>
                </c:pt>
                <c:pt idx="2748">
                  <c:v>0</c:v>
                </c:pt>
                <c:pt idx="2749">
                  <c:v>27</c:v>
                </c:pt>
                <c:pt idx="2750">
                  <c:v>0</c:v>
                </c:pt>
                <c:pt idx="2751">
                  <c:v>373</c:v>
                </c:pt>
                <c:pt idx="2752">
                  <c:v>2</c:v>
                </c:pt>
                <c:pt idx="2753">
                  <c:v>5</c:v>
                </c:pt>
                <c:pt idx="2754">
                  <c:v>1</c:v>
                </c:pt>
                <c:pt idx="2755">
                  <c:v>246</c:v>
                </c:pt>
                <c:pt idx="2756">
                  <c:v>1</c:v>
                </c:pt>
                <c:pt idx="2757">
                  <c:v>222</c:v>
                </c:pt>
                <c:pt idx="2758" formatCode="#,##0">
                  <c:v>882094</c:v>
                </c:pt>
                <c:pt idx="2759">
                  <c:v>7</c:v>
                </c:pt>
                <c:pt idx="2760">
                  <c:v>6</c:v>
                </c:pt>
                <c:pt idx="2761">
                  <c:v>343</c:v>
                </c:pt>
                <c:pt idx="2762">
                  <c:v>33</c:v>
                </c:pt>
                <c:pt idx="2763" formatCode="#,##0">
                  <c:v>1348</c:v>
                </c:pt>
                <c:pt idx="2764">
                  <c:v>32</c:v>
                </c:pt>
                <c:pt idx="2765">
                  <c:v>2</c:v>
                </c:pt>
                <c:pt idx="2766">
                  <c:v>157</c:v>
                </c:pt>
                <c:pt idx="2767">
                  <c:v>26</c:v>
                </c:pt>
                <c:pt idx="2768">
                  <c:v>10</c:v>
                </c:pt>
                <c:pt idx="2769">
                  <c:v>8</c:v>
                </c:pt>
                <c:pt idx="2770">
                  <c:v>25</c:v>
                </c:pt>
                <c:pt idx="2771">
                  <c:v>9</c:v>
                </c:pt>
                <c:pt idx="2772">
                  <c:v>11</c:v>
                </c:pt>
                <c:pt idx="2773">
                  <c:v>177</c:v>
                </c:pt>
                <c:pt idx="2774">
                  <c:v>483</c:v>
                </c:pt>
                <c:pt idx="2775">
                  <c:v>5</c:v>
                </c:pt>
                <c:pt idx="2776">
                  <c:v>32</c:v>
                </c:pt>
                <c:pt idx="2777">
                  <c:v>17</c:v>
                </c:pt>
                <c:pt idx="2778">
                  <c:v>152</c:v>
                </c:pt>
                <c:pt idx="2779">
                  <c:v>134</c:v>
                </c:pt>
                <c:pt idx="2780">
                  <c:v>420</c:v>
                </c:pt>
                <c:pt idx="2781">
                  <c:v>10</c:v>
                </c:pt>
                <c:pt idx="2782" formatCode="#,##0">
                  <c:v>1343</c:v>
                </c:pt>
                <c:pt idx="2783">
                  <c:v>4</c:v>
                </c:pt>
                <c:pt idx="2784">
                  <c:v>236</c:v>
                </c:pt>
                <c:pt idx="2785">
                  <c:v>36</c:v>
                </c:pt>
                <c:pt idx="2786">
                  <c:v>5</c:v>
                </c:pt>
                <c:pt idx="2787">
                  <c:v>515</c:v>
                </c:pt>
                <c:pt idx="2788">
                  <c:v>27</c:v>
                </c:pt>
                <c:pt idx="2789">
                  <c:v>2</c:v>
                </c:pt>
                <c:pt idx="2790">
                  <c:v>0</c:v>
                </c:pt>
                <c:pt idx="2791">
                  <c:v>22</c:v>
                </c:pt>
                <c:pt idx="2792">
                  <c:v>29</c:v>
                </c:pt>
                <c:pt idx="2793">
                  <c:v>156</c:v>
                </c:pt>
                <c:pt idx="2794">
                  <c:v>11</c:v>
                </c:pt>
                <c:pt idx="2795">
                  <c:v>4</c:v>
                </c:pt>
                <c:pt idx="2796">
                  <c:v>603</c:v>
                </c:pt>
                <c:pt idx="2797">
                  <c:v>9</c:v>
                </c:pt>
                <c:pt idx="2798">
                  <c:v>3</c:v>
                </c:pt>
                <c:pt idx="2799">
                  <c:v>13</c:v>
                </c:pt>
                <c:pt idx="2800">
                  <c:v>181</c:v>
                </c:pt>
                <c:pt idx="2801">
                  <c:v>316</c:v>
                </c:pt>
                <c:pt idx="2802">
                  <c:v>3</c:v>
                </c:pt>
                <c:pt idx="2803">
                  <c:v>2</c:v>
                </c:pt>
                <c:pt idx="2804">
                  <c:v>927</c:v>
                </c:pt>
                <c:pt idx="2805">
                  <c:v>51</c:v>
                </c:pt>
                <c:pt idx="2806">
                  <c:v>55</c:v>
                </c:pt>
                <c:pt idx="2807">
                  <c:v>7</c:v>
                </c:pt>
                <c:pt idx="2808">
                  <c:v>88</c:v>
                </c:pt>
                <c:pt idx="2809">
                  <c:v>139</c:v>
                </c:pt>
                <c:pt idx="2810">
                  <c:v>162</c:v>
                </c:pt>
                <c:pt idx="2811">
                  <c:v>5</c:v>
                </c:pt>
                <c:pt idx="2812">
                  <c:v>213</c:v>
                </c:pt>
                <c:pt idx="2813">
                  <c:v>5</c:v>
                </c:pt>
                <c:pt idx="2814">
                  <c:v>1</c:v>
                </c:pt>
                <c:pt idx="2815">
                  <c:v>130</c:v>
                </c:pt>
                <c:pt idx="2816">
                  <c:v>131</c:v>
                </c:pt>
                <c:pt idx="2817">
                  <c:v>116</c:v>
                </c:pt>
                <c:pt idx="2818">
                  <c:v>103</c:v>
                </c:pt>
                <c:pt idx="2819">
                  <c:v>245</c:v>
                </c:pt>
                <c:pt idx="2820">
                  <c:v>1</c:v>
                </c:pt>
                <c:pt idx="2821">
                  <c:v>14</c:v>
                </c:pt>
                <c:pt idx="2822">
                  <c:v>19</c:v>
                </c:pt>
                <c:pt idx="2823">
                  <c:v>7</c:v>
                </c:pt>
                <c:pt idx="2824">
                  <c:v>8</c:v>
                </c:pt>
                <c:pt idx="2825">
                  <c:v>10</c:v>
                </c:pt>
                <c:pt idx="2826">
                  <c:v>218</c:v>
                </c:pt>
                <c:pt idx="2827">
                  <c:v>255</c:v>
                </c:pt>
                <c:pt idx="2828">
                  <c:v>479</c:v>
                </c:pt>
                <c:pt idx="2829" formatCode="#,##0">
                  <c:v>1033</c:v>
                </c:pt>
                <c:pt idx="2830">
                  <c:v>60</c:v>
                </c:pt>
                <c:pt idx="2831">
                  <c:v>5</c:v>
                </c:pt>
                <c:pt idx="2832">
                  <c:v>2</c:v>
                </c:pt>
                <c:pt idx="2833">
                  <c:v>20</c:v>
                </c:pt>
                <c:pt idx="2834">
                  <c:v>157</c:v>
                </c:pt>
                <c:pt idx="2835">
                  <c:v>98</c:v>
                </c:pt>
                <c:pt idx="2836">
                  <c:v>5</c:v>
                </c:pt>
                <c:pt idx="2837">
                  <c:v>178</c:v>
                </c:pt>
                <c:pt idx="2838">
                  <c:v>46</c:v>
                </c:pt>
                <c:pt idx="2839">
                  <c:v>410</c:v>
                </c:pt>
                <c:pt idx="2840">
                  <c:v>142</c:v>
                </c:pt>
                <c:pt idx="2841">
                  <c:v>14</c:v>
                </c:pt>
                <c:pt idx="2842">
                  <c:v>71</c:v>
                </c:pt>
                <c:pt idx="2843">
                  <c:v>416</c:v>
                </c:pt>
                <c:pt idx="2844">
                  <c:v>63</c:v>
                </c:pt>
                <c:pt idx="2845">
                  <c:v>3</c:v>
                </c:pt>
                <c:pt idx="2846">
                  <c:v>458</c:v>
                </c:pt>
                <c:pt idx="2847">
                  <c:v>26</c:v>
                </c:pt>
                <c:pt idx="2848">
                  <c:v>1</c:v>
                </c:pt>
                <c:pt idx="2849">
                  <c:v>23</c:v>
                </c:pt>
                <c:pt idx="2850">
                  <c:v>32</c:v>
                </c:pt>
                <c:pt idx="2851">
                  <c:v>89</c:v>
                </c:pt>
                <c:pt idx="2852">
                  <c:v>276</c:v>
                </c:pt>
                <c:pt idx="2853">
                  <c:v>174</c:v>
                </c:pt>
                <c:pt idx="2854">
                  <c:v>156</c:v>
                </c:pt>
                <c:pt idx="2855">
                  <c:v>12</c:v>
                </c:pt>
                <c:pt idx="2856">
                  <c:v>120</c:v>
                </c:pt>
                <c:pt idx="2857">
                  <c:v>34</c:v>
                </c:pt>
                <c:pt idx="2858">
                  <c:v>902</c:v>
                </c:pt>
                <c:pt idx="2859">
                  <c:v>346</c:v>
                </c:pt>
                <c:pt idx="2860">
                  <c:v>166</c:v>
                </c:pt>
                <c:pt idx="2861">
                  <c:v>5</c:v>
                </c:pt>
                <c:pt idx="2862">
                  <c:v>153</c:v>
                </c:pt>
                <c:pt idx="2863">
                  <c:v>767</c:v>
                </c:pt>
                <c:pt idx="2864">
                  <c:v>17</c:v>
                </c:pt>
                <c:pt idx="2865">
                  <c:v>144</c:v>
                </c:pt>
                <c:pt idx="2866">
                  <c:v>338</c:v>
                </c:pt>
                <c:pt idx="2867">
                  <c:v>123</c:v>
                </c:pt>
                <c:pt idx="2868">
                  <c:v>110</c:v>
                </c:pt>
                <c:pt idx="2869">
                  <c:v>31</c:v>
                </c:pt>
                <c:pt idx="2870">
                  <c:v>13</c:v>
                </c:pt>
                <c:pt idx="2871">
                  <c:v>15</c:v>
                </c:pt>
                <c:pt idx="2872">
                  <c:v>6</c:v>
                </c:pt>
                <c:pt idx="2873">
                  <c:v>5</c:v>
                </c:pt>
                <c:pt idx="2874" formatCode="#,##0">
                  <c:v>2077</c:v>
                </c:pt>
                <c:pt idx="2875">
                  <c:v>9</c:v>
                </c:pt>
                <c:pt idx="2876">
                  <c:v>789</c:v>
                </c:pt>
                <c:pt idx="2877">
                  <c:v>230</c:v>
                </c:pt>
                <c:pt idx="2878">
                  <c:v>666</c:v>
                </c:pt>
                <c:pt idx="2879">
                  <c:v>12</c:v>
                </c:pt>
                <c:pt idx="2880">
                  <c:v>5</c:v>
                </c:pt>
                <c:pt idx="2881">
                  <c:v>519</c:v>
                </c:pt>
                <c:pt idx="2882">
                  <c:v>19</c:v>
                </c:pt>
                <c:pt idx="2883">
                  <c:v>9</c:v>
                </c:pt>
                <c:pt idx="2884">
                  <c:v>98</c:v>
                </c:pt>
                <c:pt idx="2885">
                  <c:v>670</c:v>
                </c:pt>
                <c:pt idx="2886">
                  <c:v>17</c:v>
                </c:pt>
                <c:pt idx="2887">
                  <c:v>5</c:v>
                </c:pt>
                <c:pt idx="2888">
                  <c:v>410</c:v>
                </c:pt>
                <c:pt idx="2889" formatCode="#,##0">
                  <c:v>1718</c:v>
                </c:pt>
                <c:pt idx="2890">
                  <c:v>117</c:v>
                </c:pt>
                <c:pt idx="2891">
                  <c:v>407</c:v>
                </c:pt>
                <c:pt idx="2892">
                  <c:v>1</c:v>
                </c:pt>
                <c:pt idx="2893">
                  <c:v>196</c:v>
                </c:pt>
                <c:pt idx="2894">
                  <c:v>811</c:v>
                </c:pt>
                <c:pt idx="2895">
                  <c:v>855</c:v>
                </c:pt>
                <c:pt idx="2896">
                  <c:v>6</c:v>
                </c:pt>
                <c:pt idx="2897">
                  <c:v>616</c:v>
                </c:pt>
                <c:pt idx="2898">
                  <c:v>74</c:v>
                </c:pt>
                <c:pt idx="2899">
                  <c:v>13</c:v>
                </c:pt>
                <c:pt idx="2900">
                  <c:v>160</c:v>
                </c:pt>
                <c:pt idx="2901">
                  <c:v>113</c:v>
                </c:pt>
                <c:pt idx="2902">
                  <c:v>152</c:v>
                </c:pt>
                <c:pt idx="2903">
                  <c:v>19</c:v>
                </c:pt>
                <c:pt idx="2904">
                  <c:v>369</c:v>
                </c:pt>
                <c:pt idx="2905">
                  <c:v>518</c:v>
                </c:pt>
                <c:pt idx="2906">
                  <c:v>5</c:v>
                </c:pt>
                <c:pt idx="2907">
                  <c:v>198</c:v>
                </c:pt>
                <c:pt idx="2908">
                  <c:v>12</c:v>
                </c:pt>
                <c:pt idx="2909">
                  <c:v>115</c:v>
                </c:pt>
                <c:pt idx="2910">
                  <c:v>4</c:v>
                </c:pt>
                <c:pt idx="2911">
                  <c:v>6</c:v>
                </c:pt>
                <c:pt idx="2912">
                  <c:v>151</c:v>
                </c:pt>
                <c:pt idx="2913">
                  <c:v>797</c:v>
                </c:pt>
                <c:pt idx="2914">
                  <c:v>356</c:v>
                </c:pt>
                <c:pt idx="2915">
                  <c:v>25</c:v>
                </c:pt>
                <c:pt idx="2916">
                  <c:v>7</c:v>
                </c:pt>
                <c:pt idx="2917">
                  <c:v>8</c:v>
                </c:pt>
                <c:pt idx="2918">
                  <c:v>118</c:v>
                </c:pt>
                <c:pt idx="2919">
                  <c:v>5</c:v>
                </c:pt>
                <c:pt idx="2920">
                  <c:v>111</c:v>
                </c:pt>
                <c:pt idx="2921">
                  <c:v>153</c:v>
                </c:pt>
                <c:pt idx="2922" formatCode="#,##0">
                  <c:v>1118</c:v>
                </c:pt>
                <c:pt idx="2923">
                  <c:v>5</c:v>
                </c:pt>
                <c:pt idx="2924">
                  <c:v>10</c:v>
                </c:pt>
                <c:pt idx="2925">
                  <c:v>92</c:v>
                </c:pt>
                <c:pt idx="2926">
                  <c:v>3</c:v>
                </c:pt>
                <c:pt idx="2927">
                  <c:v>138</c:v>
                </c:pt>
                <c:pt idx="2928">
                  <c:v>1</c:v>
                </c:pt>
                <c:pt idx="2929">
                  <c:v>21</c:v>
                </c:pt>
                <c:pt idx="2930">
                  <c:v>15</c:v>
                </c:pt>
                <c:pt idx="2931">
                  <c:v>1</c:v>
                </c:pt>
                <c:pt idx="2932">
                  <c:v>1</c:v>
                </c:pt>
                <c:pt idx="2933">
                  <c:v>196</c:v>
                </c:pt>
                <c:pt idx="2934">
                  <c:v>1</c:v>
                </c:pt>
                <c:pt idx="2935">
                  <c:v>9</c:v>
                </c:pt>
                <c:pt idx="2936">
                  <c:v>39</c:v>
                </c:pt>
                <c:pt idx="2937">
                  <c:v>119</c:v>
                </c:pt>
                <c:pt idx="2938">
                  <c:v>1</c:v>
                </c:pt>
                <c:pt idx="2939">
                  <c:v>105</c:v>
                </c:pt>
                <c:pt idx="2940">
                  <c:v>22</c:v>
                </c:pt>
                <c:pt idx="2941">
                  <c:v>300</c:v>
                </c:pt>
                <c:pt idx="2942">
                  <c:v>483</c:v>
                </c:pt>
                <c:pt idx="2943">
                  <c:v>1</c:v>
                </c:pt>
                <c:pt idx="2944">
                  <c:v>108</c:v>
                </c:pt>
                <c:pt idx="2945">
                  <c:v>425</c:v>
                </c:pt>
                <c:pt idx="2946">
                  <c:v>1</c:v>
                </c:pt>
                <c:pt idx="2947">
                  <c:v>1</c:v>
                </c:pt>
                <c:pt idx="2948">
                  <c:v>197</c:v>
                </c:pt>
                <c:pt idx="2949">
                  <c:v>541</c:v>
                </c:pt>
                <c:pt idx="2950">
                  <c:v>8</c:v>
                </c:pt>
                <c:pt idx="2951">
                  <c:v>9</c:v>
                </c:pt>
                <c:pt idx="2952">
                  <c:v>268</c:v>
                </c:pt>
                <c:pt idx="2953">
                  <c:v>22</c:v>
                </c:pt>
                <c:pt idx="2954">
                  <c:v>41</c:v>
                </c:pt>
                <c:pt idx="2955">
                  <c:v>56</c:v>
                </c:pt>
                <c:pt idx="2956">
                  <c:v>13</c:v>
                </c:pt>
                <c:pt idx="2957">
                  <c:v>397</c:v>
                </c:pt>
                <c:pt idx="2958">
                  <c:v>367</c:v>
                </c:pt>
                <c:pt idx="2959">
                  <c:v>440</c:v>
                </c:pt>
                <c:pt idx="2960">
                  <c:v>127</c:v>
                </c:pt>
                <c:pt idx="2961">
                  <c:v>137</c:v>
                </c:pt>
                <c:pt idx="2962">
                  <c:v>27</c:v>
                </c:pt>
                <c:pt idx="2963">
                  <c:v>87</c:v>
                </c:pt>
                <c:pt idx="2964">
                  <c:v>5</c:v>
                </c:pt>
                <c:pt idx="2965">
                  <c:v>17</c:v>
                </c:pt>
                <c:pt idx="2966">
                  <c:v>100</c:v>
                </c:pt>
                <c:pt idx="2967">
                  <c:v>128</c:v>
                </c:pt>
                <c:pt idx="2968">
                  <c:v>150</c:v>
                </c:pt>
                <c:pt idx="2969">
                  <c:v>0</c:v>
                </c:pt>
                <c:pt idx="2970">
                  <c:v>161</c:v>
                </c:pt>
                <c:pt idx="2971">
                  <c:v>297</c:v>
                </c:pt>
                <c:pt idx="2972">
                  <c:v>150</c:v>
                </c:pt>
                <c:pt idx="2973">
                  <c:v>35</c:v>
                </c:pt>
                <c:pt idx="2974">
                  <c:v>178</c:v>
                </c:pt>
                <c:pt idx="2975">
                  <c:v>240</c:v>
                </c:pt>
                <c:pt idx="2976">
                  <c:v>368</c:v>
                </c:pt>
                <c:pt idx="2977">
                  <c:v>15</c:v>
                </c:pt>
                <c:pt idx="2978">
                  <c:v>397</c:v>
                </c:pt>
                <c:pt idx="2979">
                  <c:v>200</c:v>
                </c:pt>
                <c:pt idx="2980">
                  <c:v>2</c:v>
                </c:pt>
                <c:pt idx="2981">
                  <c:v>44</c:v>
                </c:pt>
                <c:pt idx="2982">
                  <c:v>4</c:v>
                </c:pt>
                <c:pt idx="2983">
                  <c:v>7</c:v>
                </c:pt>
                <c:pt idx="2984">
                  <c:v>5</c:v>
                </c:pt>
                <c:pt idx="2985">
                  <c:v>176</c:v>
                </c:pt>
                <c:pt idx="2986">
                  <c:v>17</c:v>
                </c:pt>
                <c:pt idx="2987">
                  <c:v>3</c:v>
                </c:pt>
                <c:pt idx="2988">
                  <c:v>4</c:v>
                </c:pt>
                <c:pt idx="2989">
                  <c:v>2</c:v>
                </c:pt>
                <c:pt idx="2990">
                  <c:v>2</c:v>
                </c:pt>
                <c:pt idx="2991">
                  <c:v>660</c:v>
                </c:pt>
                <c:pt idx="2992">
                  <c:v>3</c:v>
                </c:pt>
                <c:pt idx="2993">
                  <c:v>8</c:v>
                </c:pt>
                <c:pt idx="2994">
                  <c:v>819</c:v>
                </c:pt>
                <c:pt idx="2995">
                  <c:v>23</c:v>
                </c:pt>
                <c:pt idx="2996">
                  <c:v>32</c:v>
                </c:pt>
                <c:pt idx="2997">
                  <c:v>2</c:v>
                </c:pt>
                <c:pt idx="2998">
                  <c:v>8</c:v>
                </c:pt>
                <c:pt idx="2999">
                  <c:v>339</c:v>
                </c:pt>
                <c:pt idx="3000">
                  <c:v>129</c:v>
                </c:pt>
                <c:pt idx="3001">
                  <c:v>147</c:v>
                </c:pt>
                <c:pt idx="3002">
                  <c:v>1</c:v>
                </c:pt>
                <c:pt idx="3003">
                  <c:v>744</c:v>
                </c:pt>
                <c:pt idx="3004">
                  <c:v>737</c:v>
                </c:pt>
                <c:pt idx="3005">
                  <c:v>74</c:v>
                </c:pt>
                <c:pt idx="3006">
                  <c:v>1</c:v>
                </c:pt>
                <c:pt idx="3007">
                  <c:v>3</c:v>
                </c:pt>
                <c:pt idx="3008">
                  <c:v>95</c:v>
                </c:pt>
                <c:pt idx="3009">
                  <c:v>393</c:v>
                </c:pt>
                <c:pt idx="3010">
                  <c:v>331</c:v>
                </c:pt>
                <c:pt idx="3011">
                  <c:v>1</c:v>
                </c:pt>
                <c:pt idx="3012">
                  <c:v>53</c:v>
                </c:pt>
                <c:pt idx="3013">
                  <c:v>185</c:v>
                </c:pt>
                <c:pt idx="3014">
                  <c:v>22</c:v>
                </c:pt>
                <c:pt idx="3015">
                  <c:v>117</c:v>
                </c:pt>
                <c:pt idx="3016">
                  <c:v>182</c:v>
                </c:pt>
                <c:pt idx="3017">
                  <c:v>9</c:v>
                </c:pt>
                <c:pt idx="3018">
                  <c:v>28</c:v>
                </c:pt>
                <c:pt idx="3019">
                  <c:v>5</c:v>
                </c:pt>
                <c:pt idx="3020">
                  <c:v>3</c:v>
                </c:pt>
                <c:pt idx="3021">
                  <c:v>6</c:v>
                </c:pt>
                <c:pt idx="3022">
                  <c:v>1</c:v>
                </c:pt>
                <c:pt idx="3023">
                  <c:v>10</c:v>
                </c:pt>
                <c:pt idx="3024">
                  <c:v>137</c:v>
                </c:pt>
                <c:pt idx="3025">
                  <c:v>313</c:v>
                </c:pt>
                <c:pt idx="3026">
                  <c:v>2</c:v>
                </c:pt>
                <c:pt idx="3027">
                  <c:v>168</c:v>
                </c:pt>
                <c:pt idx="3028">
                  <c:v>21</c:v>
                </c:pt>
                <c:pt idx="3029">
                  <c:v>9</c:v>
                </c:pt>
                <c:pt idx="3030">
                  <c:v>141</c:v>
                </c:pt>
                <c:pt idx="3031">
                  <c:v>0</c:v>
                </c:pt>
                <c:pt idx="3032">
                  <c:v>346</c:v>
                </c:pt>
                <c:pt idx="3033">
                  <c:v>228</c:v>
                </c:pt>
                <c:pt idx="3034">
                  <c:v>388</c:v>
                </c:pt>
                <c:pt idx="3035">
                  <c:v>837</c:v>
                </c:pt>
                <c:pt idx="3036">
                  <c:v>718</c:v>
                </c:pt>
                <c:pt idx="3037">
                  <c:v>297</c:v>
                </c:pt>
                <c:pt idx="3038">
                  <c:v>260</c:v>
                </c:pt>
                <c:pt idx="3039">
                  <c:v>71</c:v>
                </c:pt>
                <c:pt idx="3040">
                  <c:v>198</c:v>
                </c:pt>
                <c:pt idx="3041">
                  <c:v>98</c:v>
                </c:pt>
                <c:pt idx="3042">
                  <c:v>13</c:v>
                </c:pt>
                <c:pt idx="3043">
                  <c:v>2</c:v>
                </c:pt>
                <c:pt idx="3044">
                  <c:v>64</c:v>
                </c:pt>
                <c:pt idx="3045" formatCode="#,##0">
                  <c:v>1558</c:v>
                </c:pt>
                <c:pt idx="3046">
                  <c:v>154</c:v>
                </c:pt>
                <c:pt idx="3047">
                  <c:v>143</c:v>
                </c:pt>
                <c:pt idx="3048">
                  <c:v>6</c:v>
                </c:pt>
                <c:pt idx="3049">
                  <c:v>38</c:v>
                </c:pt>
                <c:pt idx="3050">
                  <c:v>25</c:v>
                </c:pt>
                <c:pt idx="3051">
                  <c:v>286</c:v>
                </c:pt>
                <c:pt idx="3052">
                  <c:v>851</c:v>
                </c:pt>
                <c:pt idx="3053">
                  <c:v>1</c:v>
                </c:pt>
                <c:pt idx="3054">
                  <c:v>19</c:v>
                </c:pt>
                <c:pt idx="3055">
                  <c:v>130</c:v>
                </c:pt>
                <c:pt idx="3056">
                  <c:v>147</c:v>
                </c:pt>
                <c:pt idx="3057">
                  <c:v>285</c:v>
                </c:pt>
                <c:pt idx="3058">
                  <c:v>8</c:v>
                </c:pt>
                <c:pt idx="3059">
                  <c:v>11</c:v>
                </c:pt>
                <c:pt idx="3060">
                  <c:v>8</c:v>
                </c:pt>
                <c:pt idx="3061">
                  <c:v>103</c:v>
                </c:pt>
                <c:pt idx="3062">
                  <c:v>537</c:v>
                </c:pt>
                <c:pt idx="3063" formatCode="#,##0">
                  <c:v>1448</c:v>
                </c:pt>
                <c:pt idx="3064">
                  <c:v>121</c:v>
                </c:pt>
                <c:pt idx="3065">
                  <c:v>127</c:v>
                </c:pt>
                <c:pt idx="3066">
                  <c:v>194</c:v>
                </c:pt>
                <c:pt idx="3067">
                  <c:v>10</c:v>
                </c:pt>
                <c:pt idx="3068">
                  <c:v>23</c:v>
                </c:pt>
                <c:pt idx="3069">
                  <c:v>12</c:v>
                </c:pt>
                <c:pt idx="3070">
                  <c:v>18</c:v>
                </c:pt>
                <c:pt idx="3071">
                  <c:v>57</c:v>
                </c:pt>
                <c:pt idx="3072">
                  <c:v>153</c:v>
                </c:pt>
                <c:pt idx="3073">
                  <c:v>360</c:v>
                </c:pt>
                <c:pt idx="3074">
                  <c:v>210</c:v>
                </c:pt>
                <c:pt idx="3075">
                  <c:v>99</c:v>
                </c:pt>
                <c:pt idx="3076" formatCode="#,##0">
                  <c:v>19527</c:v>
                </c:pt>
                <c:pt idx="3077">
                  <c:v>1</c:v>
                </c:pt>
                <c:pt idx="3078">
                  <c:v>335</c:v>
                </c:pt>
                <c:pt idx="3079">
                  <c:v>106</c:v>
                </c:pt>
                <c:pt idx="3080">
                  <c:v>119</c:v>
                </c:pt>
                <c:pt idx="3081">
                  <c:v>125</c:v>
                </c:pt>
                <c:pt idx="3082">
                  <c:v>17</c:v>
                </c:pt>
                <c:pt idx="3083">
                  <c:v>75</c:v>
                </c:pt>
                <c:pt idx="3084">
                  <c:v>707</c:v>
                </c:pt>
                <c:pt idx="3085">
                  <c:v>827</c:v>
                </c:pt>
                <c:pt idx="3086">
                  <c:v>2</c:v>
                </c:pt>
                <c:pt idx="3087">
                  <c:v>10</c:v>
                </c:pt>
                <c:pt idx="3088">
                  <c:v>124</c:v>
                </c:pt>
                <c:pt idx="3089">
                  <c:v>6</c:v>
                </c:pt>
                <c:pt idx="3090">
                  <c:v>380</c:v>
                </c:pt>
                <c:pt idx="3091">
                  <c:v>5</c:v>
                </c:pt>
                <c:pt idx="3092">
                  <c:v>1</c:v>
                </c:pt>
                <c:pt idx="3093">
                  <c:v>16</c:v>
                </c:pt>
                <c:pt idx="3094">
                  <c:v>1</c:v>
                </c:pt>
                <c:pt idx="3095">
                  <c:v>134</c:v>
                </c:pt>
                <c:pt idx="3096">
                  <c:v>1</c:v>
                </c:pt>
                <c:pt idx="3097">
                  <c:v>85</c:v>
                </c:pt>
                <c:pt idx="3098">
                  <c:v>701</c:v>
                </c:pt>
                <c:pt idx="3099">
                  <c:v>3</c:v>
                </c:pt>
                <c:pt idx="3100">
                  <c:v>11</c:v>
                </c:pt>
                <c:pt idx="3101">
                  <c:v>1</c:v>
                </c:pt>
                <c:pt idx="3102">
                  <c:v>7</c:v>
                </c:pt>
                <c:pt idx="3103">
                  <c:v>256</c:v>
                </c:pt>
                <c:pt idx="3104">
                  <c:v>2</c:v>
                </c:pt>
                <c:pt idx="3105">
                  <c:v>1</c:v>
                </c:pt>
                <c:pt idx="3106">
                  <c:v>34</c:v>
                </c:pt>
                <c:pt idx="3107">
                  <c:v>264</c:v>
                </c:pt>
                <c:pt idx="3108">
                  <c:v>169</c:v>
                </c:pt>
                <c:pt idx="3109">
                  <c:v>18</c:v>
                </c:pt>
                <c:pt idx="3110">
                  <c:v>1</c:v>
                </c:pt>
                <c:pt idx="3111">
                  <c:v>215</c:v>
                </c:pt>
                <c:pt idx="3112">
                  <c:v>2</c:v>
                </c:pt>
                <c:pt idx="3113">
                  <c:v>148</c:v>
                </c:pt>
                <c:pt idx="3114">
                  <c:v>187</c:v>
                </c:pt>
                <c:pt idx="3115">
                  <c:v>11</c:v>
                </c:pt>
                <c:pt idx="3116">
                  <c:v>166</c:v>
                </c:pt>
                <c:pt idx="3117">
                  <c:v>404</c:v>
                </c:pt>
                <c:pt idx="3118">
                  <c:v>1</c:v>
                </c:pt>
                <c:pt idx="3119">
                  <c:v>807</c:v>
                </c:pt>
                <c:pt idx="3120">
                  <c:v>6</c:v>
                </c:pt>
                <c:pt idx="3121">
                  <c:v>272</c:v>
                </c:pt>
                <c:pt idx="3122">
                  <c:v>62</c:v>
                </c:pt>
                <c:pt idx="3123">
                  <c:v>229</c:v>
                </c:pt>
                <c:pt idx="3124">
                  <c:v>16</c:v>
                </c:pt>
                <c:pt idx="3125">
                  <c:v>913</c:v>
                </c:pt>
                <c:pt idx="3126" formatCode="#,##0">
                  <c:v>2427</c:v>
                </c:pt>
                <c:pt idx="3127">
                  <c:v>38</c:v>
                </c:pt>
                <c:pt idx="3128">
                  <c:v>419</c:v>
                </c:pt>
                <c:pt idx="3129">
                  <c:v>215</c:v>
                </c:pt>
                <c:pt idx="3130">
                  <c:v>18</c:v>
                </c:pt>
                <c:pt idx="3131" formatCode="#,##0">
                  <c:v>121493</c:v>
                </c:pt>
                <c:pt idx="3132">
                  <c:v>525</c:v>
                </c:pt>
                <c:pt idx="3133">
                  <c:v>13</c:v>
                </c:pt>
                <c:pt idx="3134">
                  <c:v>13</c:v>
                </c:pt>
                <c:pt idx="3135">
                  <c:v>2</c:v>
                </c:pt>
                <c:pt idx="3136" formatCode="#,##0">
                  <c:v>1003</c:v>
                </c:pt>
                <c:pt idx="3137">
                  <c:v>453</c:v>
                </c:pt>
                <c:pt idx="3138">
                  <c:v>1</c:v>
                </c:pt>
                <c:pt idx="3139">
                  <c:v>479</c:v>
                </c:pt>
                <c:pt idx="3140">
                  <c:v>13</c:v>
                </c:pt>
                <c:pt idx="3141">
                  <c:v>12</c:v>
                </c:pt>
                <c:pt idx="3142">
                  <c:v>11</c:v>
                </c:pt>
                <c:pt idx="3143">
                  <c:v>15</c:v>
                </c:pt>
                <c:pt idx="3144">
                  <c:v>783</c:v>
                </c:pt>
                <c:pt idx="3145">
                  <c:v>1</c:v>
                </c:pt>
                <c:pt idx="3146">
                  <c:v>18</c:v>
                </c:pt>
                <c:pt idx="3147">
                  <c:v>716</c:v>
                </c:pt>
                <c:pt idx="3148">
                  <c:v>19</c:v>
                </c:pt>
                <c:pt idx="3149">
                  <c:v>13</c:v>
                </c:pt>
                <c:pt idx="3150">
                  <c:v>378</c:v>
                </c:pt>
                <c:pt idx="3151">
                  <c:v>28</c:v>
                </c:pt>
                <c:pt idx="3152">
                  <c:v>18</c:v>
                </c:pt>
                <c:pt idx="3153">
                  <c:v>3</c:v>
                </c:pt>
                <c:pt idx="3154">
                  <c:v>10</c:v>
                </c:pt>
                <c:pt idx="3155">
                  <c:v>1</c:v>
                </c:pt>
                <c:pt idx="3156">
                  <c:v>20</c:v>
                </c:pt>
                <c:pt idx="3157">
                  <c:v>15</c:v>
                </c:pt>
                <c:pt idx="3158">
                  <c:v>771</c:v>
                </c:pt>
                <c:pt idx="3159">
                  <c:v>121</c:v>
                </c:pt>
                <c:pt idx="3160">
                  <c:v>217</c:v>
                </c:pt>
                <c:pt idx="3161">
                  <c:v>24</c:v>
                </c:pt>
                <c:pt idx="3162">
                  <c:v>3</c:v>
                </c:pt>
                <c:pt idx="3163">
                  <c:v>18</c:v>
                </c:pt>
                <c:pt idx="3164">
                  <c:v>793</c:v>
                </c:pt>
                <c:pt idx="3165" formatCode="#,##0">
                  <c:v>1681</c:v>
                </c:pt>
                <c:pt idx="3166">
                  <c:v>5</c:v>
                </c:pt>
                <c:pt idx="3167">
                  <c:v>756</c:v>
                </c:pt>
                <c:pt idx="3168">
                  <c:v>587</c:v>
                </c:pt>
                <c:pt idx="3169">
                  <c:v>23</c:v>
                </c:pt>
                <c:pt idx="3170">
                  <c:v>16</c:v>
                </c:pt>
                <c:pt idx="3171">
                  <c:v>413</c:v>
                </c:pt>
                <c:pt idx="3172">
                  <c:v>8</c:v>
                </c:pt>
                <c:pt idx="3173">
                  <c:v>122</c:v>
                </c:pt>
                <c:pt idx="3174">
                  <c:v>21</c:v>
                </c:pt>
                <c:pt idx="3175">
                  <c:v>158</c:v>
                </c:pt>
                <c:pt idx="3176">
                  <c:v>102</c:v>
                </c:pt>
                <c:pt idx="3177">
                  <c:v>14</c:v>
                </c:pt>
                <c:pt idx="3178">
                  <c:v>1</c:v>
                </c:pt>
                <c:pt idx="3179">
                  <c:v>243</c:v>
                </c:pt>
                <c:pt idx="3180">
                  <c:v>49</c:v>
                </c:pt>
                <c:pt idx="3181">
                  <c:v>32</c:v>
                </c:pt>
                <c:pt idx="3182">
                  <c:v>1</c:v>
                </c:pt>
                <c:pt idx="3183">
                  <c:v>1</c:v>
                </c:pt>
                <c:pt idx="3184">
                  <c:v>312</c:v>
                </c:pt>
                <c:pt idx="3185">
                  <c:v>11</c:v>
                </c:pt>
                <c:pt idx="3186">
                  <c:v>1</c:v>
                </c:pt>
                <c:pt idx="3187">
                  <c:v>1</c:v>
                </c:pt>
                <c:pt idx="3188">
                  <c:v>18</c:v>
                </c:pt>
                <c:pt idx="3189">
                  <c:v>42</c:v>
                </c:pt>
                <c:pt idx="3190">
                  <c:v>23</c:v>
                </c:pt>
                <c:pt idx="3191">
                  <c:v>837</c:v>
                </c:pt>
                <c:pt idx="3192">
                  <c:v>168</c:v>
                </c:pt>
                <c:pt idx="3193">
                  <c:v>2</c:v>
                </c:pt>
                <c:pt idx="3194">
                  <c:v>129</c:v>
                </c:pt>
                <c:pt idx="3195">
                  <c:v>17</c:v>
                </c:pt>
                <c:pt idx="3196">
                  <c:v>129</c:v>
                </c:pt>
                <c:pt idx="3197">
                  <c:v>323</c:v>
                </c:pt>
                <c:pt idx="3198">
                  <c:v>346</c:v>
                </c:pt>
                <c:pt idx="3199">
                  <c:v>11</c:v>
                </c:pt>
                <c:pt idx="3200">
                  <c:v>4</c:v>
                </c:pt>
                <c:pt idx="3201">
                  <c:v>635</c:v>
                </c:pt>
                <c:pt idx="3202">
                  <c:v>10</c:v>
                </c:pt>
                <c:pt idx="3203">
                  <c:v>200</c:v>
                </c:pt>
                <c:pt idx="3204">
                  <c:v>1</c:v>
                </c:pt>
                <c:pt idx="3205">
                  <c:v>4</c:v>
                </c:pt>
                <c:pt idx="3206">
                  <c:v>668</c:v>
                </c:pt>
                <c:pt idx="3207">
                  <c:v>2</c:v>
                </c:pt>
                <c:pt idx="3208">
                  <c:v>15</c:v>
                </c:pt>
                <c:pt idx="3209">
                  <c:v>27</c:v>
                </c:pt>
                <c:pt idx="3210">
                  <c:v>2</c:v>
                </c:pt>
                <c:pt idx="3211">
                  <c:v>1</c:v>
                </c:pt>
                <c:pt idx="3212">
                  <c:v>16</c:v>
                </c:pt>
                <c:pt idx="3213" formatCode="#,##0">
                  <c:v>2741</c:v>
                </c:pt>
                <c:pt idx="3214">
                  <c:v>165</c:v>
                </c:pt>
                <c:pt idx="3215">
                  <c:v>11</c:v>
                </c:pt>
                <c:pt idx="3216">
                  <c:v>802</c:v>
                </c:pt>
                <c:pt idx="3217">
                  <c:v>817</c:v>
                </c:pt>
                <c:pt idx="3218">
                  <c:v>267</c:v>
                </c:pt>
                <c:pt idx="3219">
                  <c:v>4</c:v>
                </c:pt>
                <c:pt idx="3220">
                  <c:v>210</c:v>
                </c:pt>
                <c:pt idx="3221">
                  <c:v>115</c:v>
                </c:pt>
                <c:pt idx="3222">
                  <c:v>108</c:v>
                </c:pt>
                <c:pt idx="3223" formatCode="#,##0">
                  <c:v>1081</c:v>
                </c:pt>
                <c:pt idx="3224">
                  <c:v>136</c:v>
                </c:pt>
                <c:pt idx="3225">
                  <c:v>7</c:v>
                </c:pt>
                <c:pt idx="3226">
                  <c:v>3</c:v>
                </c:pt>
                <c:pt idx="3227">
                  <c:v>5</c:v>
                </c:pt>
                <c:pt idx="3228">
                  <c:v>110</c:v>
                </c:pt>
                <c:pt idx="3229">
                  <c:v>2</c:v>
                </c:pt>
                <c:pt idx="3230">
                  <c:v>294</c:v>
                </c:pt>
                <c:pt idx="3231">
                  <c:v>283</c:v>
                </c:pt>
                <c:pt idx="3232">
                  <c:v>461</c:v>
                </c:pt>
                <c:pt idx="3233">
                  <c:v>19</c:v>
                </c:pt>
                <c:pt idx="3234">
                  <c:v>25</c:v>
                </c:pt>
                <c:pt idx="3235">
                  <c:v>9</c:v>
                </c:pt>
                <c:pt idx="3236">
                  <c:v>2</c:v>
                </c:pt>
                <c:pt idx="3237">
                  <c:v>12</c:v>
                </c:pt>
                <c:pt idx="3238">
                  <c:v>249</c:v>
                </c:pt>
                <c:pt idx="3239">
                  <c:v>15</c:v>
                </c:pt>
                <c:pt idx="3240">
                  <c:v>134</c:v>
                </c:pt>
                <c:pt idx="3241">
                  <c:v>29</c:v>
                </c:pt>
                <c:pt idx="3242">
                  <c:v>59</c:v>
                </c:pt>
                <c:pt idx="3243">
                  <c:v>5</c:v>
                </c:pt>
                <c:pt idx="3244">
                  <c:v>3</c:v>
                </c:pt>
                <c:pt idx="3245">
                  <c:v>46</c:v>
                </c:pt>
                <c:pt idx="3246">
                  <c:v>190</c:v>
                </c:pt>
                <c:pt idx="3247">
                  <c:v>28</c:v>
                </c:pt>
                <c:pt idx="3248">
                  <c:v>50</c:v>
                </c:pt>
                <c:pt idx="3249">
                  <c:v>2</c:v>
                </c:pt>
                <c:pt idx="3250">
                  <c:v>3</c:v>
                </c:pt>
                <c:pt idx="3251">
                  <c:v>276</c:v>
                </c:pt>
                <c:pt idx="3252">
                  <c:v>1</c:v>
                </c:pt>
                <c:pt idx="3253">
                  <c:v>121</c:v>
                </c:pt>
                <c:pt idx="3254">
                  <c:v>731</c:v>
                </c:pt>
                <c:pt idx="3255">
                  <c:v>34</c:v>
                </c:pt>
                <c:pt idx="3256">
                  <c:v>74</c:v>
                </c:pt>
                <c:pt idx="3257">
                  <c:v>38</c:v>
                </c:pt>
                <c:pt idx="3258">
                  <c:v>105</c:v>
                </c:pt>
                <c:pt idx="3259">
                  <c:v>3</c:v>
                </c:pt>
                <c:pt idx="3260">
                  <c:v>26</c:v>
                </c:pt>
                <c:pt idx="3261">
                  <c:v>102</c:v>
                </c:pt>
                <c:pt idx="3262">
                  <c:v>193</c:v>
                </c:pt>
                <c:pt idx="3263">
                  <c:v>3</c:v>
                </c:pt>
                <c:pt idx="3264">
                  <c:v>13</c:v>
                </c:pt>
                <c:pt idx="3265">
                  <c:v>6</c:v>
                </c:pt>
                <c:pt idx="3266">
                  <c:v>60</c:v>
                </c:pt>
                <c:pt idx="3267">
                  <c:v>18</c:v>
                </c:pt>
                <c:pt idx="3268">
                  <c:v>8</c:v>
                </c:pt>
                <c:pt idx="3269">
                  <c:v>416</c:v>
                </c:pt>
                <c:pt idx="3270">
                  <c:v>56</c:v>
                </c:pt>
                <c:pt idx="3271">
                  <c:v>6</c:v>
                </c:pt>
                <c:pt idx="3272">
                  <c:v>4</c:v>
                </c:pt>
                <c:pt idx="3273" formatCode="#,##0">
                  <c:v>10506</c:v>
                </c:pt>
                <c:pt idx="3274">
                  <c:v>9</c:v>
                </c:pt>
                <c:pt idx="3275">
                  <c:v>5</c:v>
                </c:pt>
                <c:pt idx="3276">
                  <c:v>408</c:v>
                </c:pt>
                <c:pt idx="3277">
                  <c:v>2</c:v>
                </c:pt>
                <c:pt idx="3278">
                  <c:v>1</c:v>
                </c:pt>
                <c:pt idx="3279">
                  <c:v>10</c:v>
                </c:pt>
                <c:pt idx="3280">
                  <c:v>11</c:v>
                </c:pt>
                <c:pt idx="3281">
                  <c:v>7</c:v>
                </c:pt>
                <c:pt idx="3282">
                  <c:v>11</c:v>
                </c:pt>
                <c:pt idx="3283">
                  <c:v>1</c:v>
                </c:pt>
                <c:pt idx="3284">
                  <c:v>5</c:v>
                </c:pt>
                <c:pt idx="3285">
                  <c:v>351</c:v>
                </c:pt>
                <c:pt idx="3286">
                  <c:v>101</c:v>
                </c:pt>
                <c:pt idx="3287">
                  <c:v>14</c:v>
                </c:pt>
                <c:pt idx="3288">
                  <c:v>3</c:v>
                </c:pt>
                <c:pt idx="3289">
                  <c:v>71</c:v>
                </c:pt>
                <c:pt idx="3290">
                  <c:v>8</c:v>
                </c:pt>
                <c:pt idx="3291">
                  <c:v>137</c:v>
                </c:pt>
                <c:pt idx="3292">
                  <c:v>213</c:v>
                </c:pt>
                <c:pt idx="3293">
                  <c:v>7</c:v>
                </c:pt>
                <c:pt idx="3294">
                  <c:v>49</c:v>
                </c:pt>
                <c:pt idx="3295">
                  <c:v>230</c:v>
                </c:pt>
                <c:pt idx="3296">
                  <c:v>4</c:v>
                </c:pt>
                <c:pt idx="3297">
                  <c:v>622</c:v>
                </c:pt>
                <c:pt idx="3298">
                  <c:v>235</c:v>
                </c:pt>
                <c:pt idx="3299">
                  <c:v>62</c:v>
                </c:pt>
                <c:pt idx="3300">
                  <c:v>89</c:v>
                </c:pt>
                <c:pt idx="3301">
                  <c:v>133</c:v>
                </c:pt>
                <c:pt idx="3302">
                  <c:v>197</c:v>
                </c:pt>
                <c:pt idx="3303">
                  <c:v>2</c:v>
                </c:pt>
                <c:pt idx="3304">
                  <c:v>200</c:v>
                </c:pt>
                <c:pt idx="3305">
                  <c:v>4</c:v>
                </c:pt>
                <c:pt idx="3306">
                  <c:v>1</c:v>
                </c:pt>
                <c:pt idx="3307">
                  <c:v>3</c:v>
                </c:pt>
                <c:pt idx="3308">
                  <c:v>14</c:v>
                </c:pt>
                <c:pt idx="3309" formatCode="#,##0">
                  <c:v>2877</c:v>
                </c:pt>
                <c:pt idx="3310">
                  <c:v>7</c:v>
                </c:pt>
                <c:pt idx="3311">
                  <c:v>9</c:v>
                </c:pt>
                <c:pt idx="3312">
                  <c:v>4</c:v>
                </c:pt>
                <c:pt idx="3313">
                  <c:v>3</c:v>
                </c:pt>
                <c:pt idx="3314">
                  <c:v>53</c:v>
                </c:pt>
                <c:pt idx="3315">
                  <c:v>4</c:v>
                </c:pt>
                <c:pt idx="3316">
                  <c:v>236</c:v>
                </c:pt>
                <c:pt idx="3317">
                  <c:v>68</c:v>
                </c:pt>
                <c:pt idx="3318">
                  <c:v>150</c:v>
                </c:pt>
                <c:pt idx="3319">
                  <c:v>24</c:v>
                </c:pt>
                <c:pt idx="3320">
                  <c:v>30</c:v>
                </c:pt>
                <c:pt idx="3321">
                  <c:v>22</c:v>
                </c:pt>
                <c:pt idx="3322">
                  <c:v>2</c:v>
                </c:pt>
                <c:pt idx="3323">
                  <c:v>14</c:v>
                </c:pt>
                <c:pt idx="3324">
                  <c:v>2</c:v>
                </c:pt>
                <c:pt idx="3325">
                  <c:v>371</c:v>
                </c:pt>
                <c:pt idx="3326">
                  <c:v>150</c:v>
                </c:pt>
                <c:pt idx="3327">
                  <c:v>12</c:v>
                </c:pt>
                <c:pt idx="3328">
                  <c:v>354</c:v>
                </c:pt>
                <c:pt idx="3329">
                  <c:v>72</c:v>
                </c:pt>
                <c:pt idx="3330">
                  <c:v>90</c:v>
                </c:pt>
                <c:pt idx="3331">
                  <c:v>15</c:v>
                </c:pt>
                <c:pt idx="3332">
                  <c:v>38</c:v>
                </c:pt>
                <c:pt idx="3333">
                  <c:v>94</c:v>
                </c:pt>
                <c:pt idx="3334" formatCode="#,##0">
                  <c:v>1620</c:v>
                </c:pt>
                <c:pt idx="3335">
                  <c:v>370</c:v>
                </c:pt>
                <c:pt idx="3336">
                  <c:v>375</c:v>
                </c:pt>
                <c:pt idx="3337">
                  <c:v>19</c:v>
                </c:pt>
                <c:pt idx="3338">
                  <c:v>216</c:v>
                </c:pt>
                <c:pt idx="3339">
                  <c:v>47</c:v>
                </c:pt>
                <c:pt idx="3340">
                  <c:v>21</c:v>
                </c:pt>
                <c:pt idx="3341">
                  <c:v>474</c:v>
                </c:pt>
                <c:pt idx="3342">
                  <c:v>21</c:v>
                </c:pt>
                <c:pt idx="3343">
                  <c:v>11</c:v>
                </c:pt>
                <c:pt idx="3344">
                  <c:v>19</c:v>
                </c:pt>
                <c:pt idx="3345" formatCode="#,##0">
                  <c:v>1058</c:v>
                </c:pt>
                <c:pt idx="3346">
                  <c:v>2</c:v>
                </c:pt>
                <c:pt idx="3347">
                  <c:v>2</c:v>
                </c:pt>
                <c:pt idx="3348">
                  <c:v>32</c:v>
                </c:pt>
                <c:pt idx="3349">
                  <c:v>205</c:v>
                </c:pt>
                <c:pt idx="3350">
                  <c:v>130</c:v>
                </c:pt>
                <c:pt idx="3351">
                  <c:v>0</c:v>
                </c:pt>
                <c:pt idx="3352">
                  <c:v>11</c:v>
                </c:pt>
                <c:pt idx="3353" formatCode="#,##0">
                  <c:v>2009</c:v>
                </c:pt>
                <c:pt idx="3354">
                  <c:v>10</c:v>
                </c:pt>
                <c:pt idx="3355">
                  <c:v>9</c:v>
                </c:pt>
                <c:pt idx="3356">
                  <c:v>432</c:v>
                </c:pt>
                <c:pt idx="3357">
                  <c:v>8</c:v>
                </c:pt>
                <c:pt idx="3358">
                  <c:v>11</c:v>
                </c:pt>
                <c:pt idx="3359">
                  <c:v>17</c:v>
                </c:pt>
                <c:pt idx="3360">
                  <c:v>827</c:v>
                </c:pt>
                <c:pt idx="3361">
                  <c:v>45</c:v>
                </c:pt>
                <c:pt idx="3362">
                  <c:v>163</c:v>
                </c:pt>
                <c:pt idx="3363" formatCode="#,##0">
                  <c:v>7471</c:v>
                </c:pt>
                <c:pt idx="3364">
                  <c:v>47</c:v>
                </c:pt>
                <c:pt idx="3365">
                  <c:v>154</c:v>
                </c:pt>
                <c:pt idx="3366">
                  <c:v>3</c:v>
                </c:pt>
                <c:pt idx="3367" formatCode="#,##0">
                  <c:v>1449</c:v>
                </c:pt>
                <c:pt idx="3368">
                  <c:v>25</c:v>
                </c:pt>
                <c:pt idx="3369">
                  <c:v>8</c:v>
                </c:pt>
                <c:pt idx="3370">
                  <c:v>725</c:v>
                </c:pt>
                <c:pt idx="3371">
                  <c:v>60</c:v>
                </c:pt>
                <c:pt idx="3372">
                  <c:v>185</c:v>
                </c:pt>
                <c:pt idx="3373" formatCode="#,##0">
                  <c:v>2387</c:v>
                </c:pt>
                <c:pt idx="3374">
                  <c:v>16</c:v>
                </c:pt>
                <c:pt idx="3375">
                  <c:v>6</c:v>
                </c:pt>
                <c:pt idx="3376">
                  <c:v>169</c:v>
                </c:pt>
                <c:pt idx="3377">
                  <c:v>4</c:v>
                </c:pt>
                <c:pt idx="3378">
                  <c:v>6</c:v>
                </c:pt>
                <c:pt idx="3379">
                  <c:v>810</c:v>
                </c:pt>
                <c:pt idx="3380">
                  <c:v>111</c:v>
                </c:pt>
                <c:pt idx="3381">
                  <c:v>558</c:v>
                </c:pt>
                <c:pt idx="3382">
                  <c:v>14</c:v>
                </c:pt>
                <c:pt idx="3383">
                  <c:v>1</c:v>
                </c:pt>
                <c:pt idx="3384">
                  <c:v>399</c:v>
                </c:pt>
                <c:pt idx="3385">
                  <c:v>174</c:v>
                </c:pt>
                <c:pt idx="3386">
                  <c:v>26</c:v>
                </c:pt>
                <c:pt idx="3387">
                  <c:v>10</c:v>
                </c:pt>
                <c:pt idx="3388">
                  <c:v>176</c:v>
                </c:pt>
                <c:pt idx="3389">
                  <c:v>39</c:v>
                </c:pt>
                <c:pt idx="3390">
                  <c:v>371</c:v>
                </c:pt>
                <c:pt idx="3391">
                  <c:v>89</c:v>
                </c:pt>
                <c:pt idx="3392">
                  <c:v>242</c:v>
                </c:pt>
                <c:pt idx="3393">
                  <c:v>5</c:v>
                </c:pt>
                <c:pt idx="3394">
                  <c:v>39</c:v>
                </c:pt>
                <c:pt idx="3395">
                  <c:v>408</c:v>
                </c:pt>
                <c:pt idx="3396">
                  <c:v>2</c:v>
                </c:pt>
                <c:pt idx="3397">
                  <c:v>504</c:v>
                </c:pt>
                <c:pt idx="3398">
                  <c:v>11</c:v>
                </c:pt>
                <c:pt idx="3399">
                  <c:v>87</c:v>
                </c:pt>
                <c:pt idx="3400">
                  <c:v>7</c:v>
                </c:pt>
                <c:pt idx="3401">
                  <c:v>848</c:v>
                </c:pt>
                <c:pt idx="3402">
                  <c:v>143</c:v>
                </c:pt>
                <c:pt idx="3403">
                  <c:v>548</c:v>
                </c:pt>
                <c:pt idx="3404">
                  <c:v>3</c:v>
                </c:pt>
                <c:pt idx="3405">
                  <c:v>126</c:v>
                </c:pt>
                <c:pt idx="3406">
                  <c:v>20</c:v>
                </c:pt>
                <c:pt idx="3407">
                  <c:v>2</c:v>
                </c:pt>
                <c:pt idx="3408">
                  <c:v>11</c:v>
                </c:pt>
                <c:pt idx="3409">
                  <c:v>158</c:v>
                </c:pt>
                <c:pt idx="3410">
                  <c:v>11</c:v>
                </c:pt>
                <c:pt idx="3411">
                  <c:v>3</c:v>
                </c:pt>
                <c:pt idx="3412">
                  <c:v>141</c:v>
                </c:pt>
                <c:pt idx="3413">
                  <c:v>11</c:v>
                </c:pt>
                <c:pt idx="3414">
                  <c:v>103</c:v>
                </c:pt>
                <c:pt idx="3415">
                  <c:v>4</c:v>
                </c:pt>
                <c:pt idx="3416">
                  <c:v>787</c:v>
                </c:pt>
                <c:pt idx="3417">
                  <c:v>9</c:v>
                </c:pt>
                <c:pt idx="3418">
                  <c:v>110</c:v>
                </c:pt>
                <c:pt idx="3419">
                  <c:v>403</c:v>
                </c:pt>
                <c:pt idx="3420">
                  <c:v>246</c:v>
                </c:pt>
                <c:pt idx="3421">
                  <c:v>14</c:v>
                </c:pt>
                <c:pt idx="3422" formatCode="#,##0">
                  <c:v>158168</c:v>
                </c:pt>
                <c:pt idx="3423">
                  <c:v>12</c:v>
                </c:pt>
                <c:pt idx="3424">
                  <c:v>0</c:v>
                </c:pt>
                <c:pt idx="3425">
                  <c:v>66</c:v>
                </c:pt>
                <c:pt idx="3426" formatCode="#,##0">
                  <c:v>1166</c:v>
                </c:pt>
                <c:pt idx="3427">
                  <c:v>36</c:v>
                </c:pt>
                <c:pt idx="3428">
                  <c:v>23</c:v>
                </c:pt>
                <c:pt idx="3429">
                  <c:v>3</c:v>
                </c:pt>
                <c:pt idx="3430">
                  <c:v>12</c:v>
                </c:pt>
                <c:pt idx="3431">
                  <c:v>23</c:v>
                </c:pt>
                <c:pt idx="3432">
                  <c:v>6</c:v>
                </c:pt>
                <c:pt idx="3433">
                  <c:v>300</c:v>
                </c:pt>
                <c:pt idx="3434">
                  <c:v>56</c:v>
                </c:pt>
                <c:pt idx="3435">
                  <c:v>61</c:v>
                </c:pt>
                <c:pt idx="3436">
                  <c:v>195</c:v>
                </c:pt>
                <c:pt idx="3437">
                  <c:v>39</c:v>
                </c:pt>
                <c:pt idx="3438">
                  <c:v>4</c:v>
                </c:pt>
                <c:pt idx="3439">
                  <c:v>4</c:v>
                </c:pt>
                <c:pt idx="3440">
                  <c:v>993</c:v>
                </c:pt>
                <c:pt idx="3441">
                  <c:v>6</c:v>
                </c:pt>
                <c:pt idx="3442">
                  <c:v>1</c:v>
                </c:pt>
                <c:pt idx="3443">
                  <c:v>216</c:v>
                </c:pt>
                <c:pt idx="3444">
                  <c:v>251</c:v>
                </c:pt>
                <c:pt idx="3445">
                  <c:v>174</c:v>
                </c:pt>
                <c:pt idx="3446">
                  <c:v>390</c:v>
                </c:pt>
                <c:pt idx="3447">
                  <c:v>2</c:v>
                </c:pt>
                <c:pt idx="3448">
                  <c:v>311</c:v>
                </c:pt>
                <c:pt idx="3449">
                  <c:v>662</c:v>
                </c:pt>
                <c:pt idx="3450">
                  <c:v>359</c:v>
                </c:pt>
                <c:pt idx="3451">
                  <c:v>1</c:v>
                </c:pt>
                <c:pt idx="3452">
                  <c:v>533</c:v>
                </c:pt>
                <c:pt idx="3453">
                  <c:v>850</c:v>
                </c:pt>
                <c:pt idx="3454">
                  <c:v>14</c:v>
                </c:pt>
                <c:pt idx="3455">
                  <c:v>6</c:v>
                </c:pt>
                <c:pt idx="3456">
                  <c:v>1</c:v>
                </c:pt>
                <c:pt idx="3457">
                  <c:v>6</c:v>
                </c:pt>
                <c:pt idx="3458">
                  <c:v>15</c:v>
                </c:pt>
                <c:pt idx="3459">
                  <c:v>308</c:v>
                </c:pt>
                <c:pt idx="3460">
                  <c:v>7</c:v>
                </c:pt>
                <c:pt idx="3461">
                  <c:v>2</c:v>
                </c:pt>
                <c:pt idx="3462">
                  <c:v>7</c:v>
                </c:pt>
                <c:pt idx="3463" formatCode="#,##0">
                  <c:v>1111</c:v>
                </c:pt>
                <c:pt idx="3464">
                  <c:v>3</c:v>
                </c:pt>
                <c:pt idx="3465">
                  <c:v>4</c:v>
                </c:pt>
                <c:pt idx="3466">
                  <c:v>100</c:v>
                </c:pt>
                <c:pt idx="3467">
                  <c:v>403</c:v>
                </c:pt>
                <c:pt idx="3468">
                  <c:v>14</c:v>
                </c:pt>
                <c:pt idx="3469">
                  <c:v>887</c:v>
                </c:pt>
                <c:pt idx="3470">
                  <c:v>155</c:v>
                </c:pt>
                <c:pt idx="3471">
                  <c:v>381</c:v>
                </c:pt>
                <c:pt idx="3472">
                  <c:v>805</c:v>
                </c:pt>
                <c:pt idx="3473">
                  <c:v>7</c:v>
                </c:pt>
                <c:pt idx="3474">
                  <c:v>312</c:v>
                </c:pt>
                <c:pt idx="3475">
                  <c:v>7</c:v>
                </c:pt>
                <c:pt idx="3476">
                  <c:v>69</c:v>
                </c:pt>
                <c:pt idx="3477">
                  <c:v>372</c:v>
                </c:pt>
                <c:pt idx="3478">
                  <c:v>111</c:v>
                </c:pt>
                <c:pt idx="3479">
                  <c:v>173</c:v>
                </c:pt>
                <c:pt idx="3480">
                  <c:v>17</c:v>
                </c:pt>
                <c:pt idx="3481">
                  <c:v>550</c:v>
                </c:pt>
                <c:pt idx="3482">
                  <c:v>1</c:v>
                </c:pt>
                <c:pt idx="3483">
                  <c:v>8</c:v>
                </c:pt>
                <c:pt idx="3484">
                  <c:v>21</c:v>
                </c:pt>
                <c:pt idx="3485">
                  <c:v>1</c:v>
                </c:pt>
                <c:pt idx="3486">
                  <c:v>8</c:v>
                </c:pt>
                <c:pt idx="3487">
                  <c:v>789</c:v>
                </c:pt>
                <c:pt idx="3488">
                  <c:v>28</c:v>
                </c:pt>
                <c:pt idx="3489">
                  <c:v>3</c:v>
                </c:pt>
                <c:pt idx="3490">
                  <c:v>43</c:v>
                </c:pt>
                <c:pt idx="3491">
                  <c:v>332</c:v>
                </c:pt>
                <c:pt idx="3492">
                  <c:v>16</c:v>
                </c:pt>
                <c:pt idx="3493">
                  <c:v>513</c:v>
                </c:pt>
                <c:pt idx="3494">
                  <c:v>60</c:v>
                </c:pt>
                <c:pt idx="3495">
                  <c:v>91</c:v>
                </c:pt>
                <c:pt idx="3496">
                  <c:v>13</c:v>
                </c:pt>
                <c:pt idx="3497">
                  <c:v>143</c:v>
                </c:pt>
                <c:pt idx="3498">
                  <c:v>304</c:v>
                </c:pt>
                <c:pt idx="3499">
                  <c:v>27</c:v>
                </c:pt>
                <c:pt idx="3500">
                  <c:v>253</c:v>
                </c:pt>
                <c:pt idx="3501">
                  <c:v>148</c:v>
                </c:pt>
                <c:pt idx="3502">
                  <c:v>491</c:v>
                </c:pt>
                <c:pt idx="3503">
                  <c:v>867</c:v>
                </c:pt>
                <c:pt idx="3504">
                  <c:v>10</c:v>
                </c:pt>
                <c:pt idx="3505">
                  <c:v>496</c:v>
                </c:pt>
                <c:pt idx="3506" formatCode="#,##0">
                  <c:v>1275</c:v>
                </c:pt>
                <c:pt idx="3507">
                  <c:v>678</c:v>
                </c:pt>
                <c:pt idx="3508">
                  <c:v>1</c:v>
                </c:pt>
                <c:pt idx="3509">
                  <c:v>118</c:v>
                </c:pt>
                <c:pt idx="3510">
                  <c:v>6</c:v>
                </c:pt>
                <c:pt idx="3511">
                  <c:v>182</c:v>
                </c:pt>
                <c:pt idx="3512">
                  <c:v>376</c:v>
                </c:pt>
                <c:pt idx="3513">
                  <c:v>1</c:v>
                </c:pt>
                <c:pt idx="3514">
                  <c:v>23</c:v>
                </c:pt>
                <c:pt idx="3515">
                  <c:v>398</c:v>
                </c:pt>
                <c:pt idx="3516">
                  <c:v>193</c:v>
                </c:pt>
                <c:pt idx="3517">
                  <c:v>17</c:v>
                </c:pt>
                <c:pt idx="3518">
                  <c:v>192</c:v>
                </c:pt>
                <c:pt idx="3519">
                  <c:v>23</c:v>
                </c:pt>
                <c:pt idx="3520">
                  <c:v>11</c:v>
                </c:pt>
                <c:pt idx="3521">
                  <c:v>3</c:v>
                </c:pt>
                <c:pt idx="3522">
                  <c:v>153</c:v>
                </c:pt>
                <c:pt idx="3523">
                  <c:v>30</c:v>
                </c:pt>
                <c:pt idx="3524">
                  <c:v>354</c:v>
                </c:pt>
                <c:pt idx="3525">
                  <c:v>337</c:v>
                </c:pt>
                <c:pt idx="3526">
                  <c:v>98</c:v>
                </c:pt>
                <c:pt idx="3527">
                  <c:v>4</c:v>
                </c:pt>
                <c:pt idx="3528">
                  <c:v>681</c:v>
                </c:pt>
                <c:pt idx="3529">
                  <c:v>357</c:v>
                </c:pt>
                <c:pt idx="3530">
                  <c:v>96</c:v>
                </c:pt>
                <c:pt idx="3531">
                  <c:v>96</c:v>
                </c:pt>
                <c:pt idx="3532">
                  <c:v>5</c:v>
                </c:pt>
                <c:pt idx="3533">
                  <c:v>99</c:v>
                </c:pt>
                <c:pt idx="3534">
                  <c:v>13</c:v>
                </c:pt>
                <c:pt idx="3535">
                  <c:v>199</c:v>
                </c:pt>
                <c:pt idx="3536">
                  <c:v>160</c:v>
                </c:pt>
                <c:pt idx="3537" formatCode="#,##0">
                  <c:v>3524</c:v>
                </c:pt>
                <c:pt idx="3538">
                  <c:v>13</c:v>
                </c:pt>
                <c:pt idx="3539">
                  <c:v>4</c:v>
                </c:pt>
                <c:pt idx="3540">
                  <c:v>43</c:v>
                </c:pt>
                <c:pt idx="3541">
                  <c:v>7</c:v>
                </c:pt>
                <c:pt idx="3542">
                  <c:v>38</c:v>
                </c:pt>
                <c:pt idx="3543">
                  <c:v>159</c:v>
                </c:pt>
                <c:pt idx="3544">
                  <c:v>97</c:v>
                </c:pt>
                <c:pt idx="3545">
                  <c:v>175</c:v>
                </c:pt>
                <c:pt idx="3546">
                  <c:v>27</c:v>
                </c:pt>
                <c:pt idx="3547">
                  <c:v>7</c:v>
                </c:pt>
                <c:pt idx="3548">
                  <c:v>25</c:v>
                </c:pt>
                <c:pt idx="3549" formatCode="#,##0">
                  <c:v>1836</c:v>
                </c:pt>
                <c:pt idx="3550">
                  <c:v>923</c:v>
                </c:pt>
                <c:pt idx="3551">
                  <c:v>397</c:v>
                </c:pt>
                <c:pt idx="3552">
                  <c:v>2</c:v>
                </c:pt>
                <c:pt idx="3553">
                  <c:v>33</c:v>
                </c:pt>
                <c:pt idx="3554">
                  <c:v>17</c:v>
                </c:pt>
                <c:pt idx="3555">
                  <c:v>134</c:v>
                </c:pt>
                <c:pt idx="3556">
                  <c:v>177</c:v>
                </c:pt>
                <c:pt idx="3557">
                  <c:v>769</c:v>
                </c:pt>
                <c:pt idx="3558">
                  <c:v>2</c:v>
                </c:pt>
                <c:pt idx="3559" formatCode="#,##0">
                  <c:v>215903</c:v>
                </c:pt>
                <c:pt idx="3560">
                  <c:v>32</c:v>
                </c:pt>
                <c:pt idx="3561">
                  <c:v>73</c:v>
                </c:pt>
                <c:pt idx="3562">
                  <c:v>30</c:v>
                </c:pt>
                <c:pt idx="3563">
                  <c:v>564</c:v>
                </c:pt>
                <c:pt idx="3564">
                  <c:v>23</c:v>
                </c:pt>
                <c:pt idx="3565">
                  <c:v>6</c:v>
                </c:pt>
                <c:pt idx="3566">
                  <c:v>112</c:v>
                </c:pt>
                <c:pt idx="3567">
                  <c:v>392</c:v>
                </c:pt>
                <c:pt idx="3568">
                  <c:v>16</c:v>
                </c:pt>
                <c:pt idx="3569">
                  <c:v>4</c:v>
                </c:pt>
                <c:pt idx="3570">
                  <c:v>167</c:v>
                </c:pt>
                <c:pt idx="3571">
                  <c:v>89</c:v>
                </c:pt>
                <c:pt idx="3572">
                  <c:v>6</c:v>
                </c:pt>
                <c:pt idx="3573">
                  <c:v>164</c:v>
                </c:pt>
                <c:pt idx="3574">
                  <c:v>210</c:v>
                </c:pt>
                <c:pt idx="3575">
                  <c:v>129</c:v>
                </c:pt>
                <c:pt idx="3576">
                  <c:v>5</c:v>
                </c:pt>
                <c:pt idx="3577">
                  <c:v>82</c:v>
                </c:pt>
                <c:pt idx="3578">
                  <c:v>12</c:v>
                </c:pt>
                <c:pt idx="3579">
                  <c:v>654</c:v>
                </c:pt>
                <c:pt idx="3580">
                  <c:v>3</c:v>
                </c:pt>
                <c:pt idx="3581">
                  <c:v>392</c:v>
                </c:pt>
                <c:pt idx="3582">
                  <c:v>5</c:v>
                </c:pt>
                <c:pt idx="3583">
                  <c:v>1</c:v>
                </c:pt>
                <c:pt idx="3584">
                  <c:v>2</c:v>
                </c:pt>
                <c:pt idx="3585">
                  <c:v>41</c:v>
                </c:pt>
                <c:pt idx="3586">
                  <c:v>1</c:v>
                </c:pt>
                <c:pt idx="3587">
                  <c:v>2</c:v>
                </c:pt>
                <c:pt idx="3588">
                  <c:v>176</c:v>
                </c:pt>
                <c:pt idx="3589">
                  <c:v>67</c:v>
                </c:pt>
                <c:pt idx="3590">
                  <c:v>5</c:v>
                </c:pt>
                <c:pt idx="3591">
                  <c:v>2</c:v>
                </c:pt>
                <c:pt idx="3592">
                  <c:v>12</c:v>
                </c:pt>
                <c:pt idx="3593">
                  <c:v>1</c:v>
                </c:pt>
                <c:pt idx="3594">
                  <c:v>15</c:v>
                </c:pt>
                <c:pt idx="3595">
                  <c:v>2</c:v>
                </c:pt>
                <c:pt idx="3596">
                  <c:v>1</c:v>
                </c:pt>
                <c:pt idx="3597">
                  <c:v>208</c:v>
                </c:pt>
                <c:pt idx="3598">
                  <c:v>7</c:v>
                </c:pt>
                <c:pt idx="3599" formatCode="#,##0">
                  <c:v>1078</c:v>
                </c:pt>
                <c:pt idx="3600">
                  <c:v>338</c:v>
                </c:pt>
                <c:pt idx="3601">
                  <c:v>9</c:v>
                </c:pt>
                <c:pt idx="3602">
                  <c:v>455</c:v>
                </c:pt>
                <c:pt idx="3603" formatCode="#,##0">
                  <c:v>11402</c:v>
                </c:pt>
                <c:pt idx="3604">
                  <c:v>1</c:v>
                </c:pt>
                <c:pt idx="3605">
                  <c:v>20</c:v>
                </c:pt>
                <c:pt idx="3606">
                  <c:v>16</c:v>
                </c:pt>
                <c:pt idx="3607">
                  <c:v>15</c:v>
                </c:pt>
                <c:pt idx="3608">
                  <c:v>82</c:v>
                </c:pt>
                <c:pt idx="3609">
                  <c:v>10</c:v>
                </c:pt>
                <c:pt idx="3610">
                  <c:v>251</c:v>
                </c:pt>
                <c:pt idx="3611">
                  <c:v>239</c:v>
                </c:pt>
                <c:pt idx="3612">
                  <c:v>8</c:v>
                </c:pt>
                <c:pt idx="3613">
                  <c:v>110</c:v>
                </c:pt>
                <c:pt idx="3614">
                  <c:v>719</c:v>
                </c:pt>
                <c:pt idx="3615">
                  <c:v>144</c:v>
                </c:pt>
                <c:pt idx="3616">
                  <c:v>1</c:v>
                </c:pt>
                <c:pt idx="3617">
                  <c:v>496</c:v>
                </c:pt>
                <c:pt idx="3618">
                  <c:v>783</c:v>
                </c:pt>
                <c:pt idx="3619">
                  <c:v>7</c:v>
                </c:pt>
                <c:pt idx="3620">
                  <c:v>675</c:v>
                </c:pt>
                <c:pt idx="3621">
                  <c:v>7</c:v>
                </c:pt>
                <c:pt idx="3622">
                  <c:v>212</c:v>
                </c:pt>
                <c:pt idx="3623">
                  <c:v>7</c:v>
                </c:pt>
                <c:pt idx="3624">
                  <c:v>15</c:v>
                </c:pt>
                <c:pt idx="3625" formatCode="#,##0">
                  <c:v>1150</c:v>
                </c:pt>
                <c:pt idx="3626">
                  <c:v>1</c:v>
                </c:pt>
                <c:pt idx="3627">
                  <c:v>3</c:v>
                </c:pt>
                <c:pt idx="3628">
                  <c:v>43</c:v>
                </c:pt>
                <c:pt idx="3629">
                  <c:v>343</c:v>
                </c:pt>
                <c:pt idx="3630">
                  <c:v>11</c:v>
                </c:pt>
                <c:pt idx="3631">
                  <c:v>2</c:v>
                </c:pt>
                <c:pt idx="3632">
                  <c:v>25</c:v>
                </c:pt>
                <c:pt idx="3633">
                  <c:v>339</c:v>
                </c:pt>
                <c:pt idx="3634">
                  <c:v>66</c:v>
                </c:pt>
                <c:pt idx="3635">
                  <c:v>316</c:v>
                </c:pt>
                <c:pt idx="3636">
                  <c:v>9</c:v>
                </c:pt>
                <c:pt idx="3637">
                  <c:v>21</c:v>
                </c:pt>
                <c:pt idx="3638">
                  <c:v>7</c:v>
                </c:pt>
                <c:pt idx="3639">
                  <c:v>3</c:v>
                </c:pt>
                <c:pt idx="3640">
                  <c:v>3</c:v>
                </c:pt>
                <c:pt idx="3641">
                  <c:v>480</c:v>
                </c:pt>
                <c:pt idx="3642">
                  <c:v>6</c:v>
                </c:pt>
                <c:pt idx="3643">
                  <c:v>38</c:v>
                </c:pt>
                <c:pt idx="3644">
                  <c:v>316</c:v>
                </c:pt>
                <c:pt idx="3645">
                  <c:v>657</c:v>
                </c:pt>
                <c:pt idx="3646">
                  <c:v>12</c:v>
                </c:pt>
                <c:pt idx="3647">
                  <c:v>114</c:v>
                </c:pt>
                <c:pt idx="3648">
                  <c:v>91</c:v>
                </c:pt>
                <c:pt idx="3649">
                  <c:v>378</c:v>
                </c:pt>
                <c:pt idx="3650" formatCode="#,##0">
                  <c:v>1287</c:v>
                </c:pt>
                <c:pt idx="3651">
                  <c:v>465</c:v>
                </c:pt>
                <c:pt idx="3652">
                  <c:v>20</c:v>
                </c:pt>
                <c:pt idx="3653">
                  <c:v>3</c:v>
                </c:pt>
                <c:pt idx="3654">
                  <c:v>792</c:v>
                </c:pt>
                <c:pt idx="3655">
                  <c:v>14</c:v>
                </c:pt>
                <c:pt idx="3656">
                  <c:v>35</c:v>
                </c:pt>
                <c:pt idx="3657">
                  <c:v>1</c:v>
                </c:pt>
                <c:pt idx="3658">
                  <c:v>6</c:v>
                </c:pt>
                <c:pt idx="3659" formatCode="#,##0">
                  <c:v>1585</c:v>
                </c:pt>
                <c:pt idx="3660">
                  <c:v>771</c:v>
                </c:pt>
                <c:pt idx="3661">
                  <c:v>222</c:v>
                </c:pt>
                <c:pt idx="3662">
                  <c:v>39</c:v>
                </c:pt>
                <c:pt idx="3663">
                  <c:v>5</c:v>
                </c:pt>
                <c:pt idx="3664">
                  <c:v>1</c:v>
                </c:pt>
                <c:pt idx="3665">
                  <c:v>310</c:v>
                </c:pt>
                <c:pt idx="3666">
                  <c:v>12</c:v>
                </c:pt>
                <c:pt idx="3667">
                  <c:v>9</c:v>
                </c:pt>
                <c:pt idx="3668">
                  <c:v>31</c:v>
                </c:pt>
                <c:pt idx="3669">
                  <c:v>234</c:v>
                </c:pt>
                <c:pt idx="3670">
                  <c:v>16</c:v>
                </c:pt>
                <c:pt idx="3671">
                  <c:v>178</c:v>
                </c:pt>
                <c:pt idx="3672">
                  <c:v>778</c:v>
                </c:pt>
                <c:pt idx="3673">
                  <c:v>25</c:v>
                </c:pt>
                <c:pt idx="3674">
                  <c:v>369</c:v>
                </c:pt>
                <c:pt idx="3675">
                  <c:v>423</c:v>
                </c:pt>
                <c:pt idx="3676">
                  <c:v>23</c:v>
                </c:pt>
                <c:pt idx="3677">
                  <c:v>165</c:v>
                </c:pt>
                <c:pt idx="3678">
                  <c:v>7</c:v>
                </c:pt>
                <c:pt idx="3679">
                  <c:v>11</c:v>
                </c:pt>
                <c:pt idx="3680">
                  <c:v>56</c:v>
                </c:pt>
                <c:pt idx="3681">
                  <c:v>35</c:v>
                </c:pt>
                <c:pt idx="3682">
                  <c:v>80</c:v>
                </c:pt>
                <c:pt idx="3683">
                  <c:v>18</c:v>
                </c:pt>
                <c:pt idx="3684">
                  <c:v>7</c:v>
                </c:pt>
                <c:pt idx="3685">
                  <c:v>370</c:v>
                </c:pt>
                <c:pt idx="3686">
                  <c:v>163</c:v>
                </c:pt>
                <c:pt idx="3687">
                  <c:v>204</c:v>
                </c:pt>
                <c:pt idx="3688">
                  <c:v>84</c:v>
                </c:pt>
                <c:pt idx="3689">
                  <c:v>5</c:v>
                </c:pt>
                <c:pt idx="3690">
                  <c:v>575</c:v>
                </c:pt>
                <c:pt idx="3691">
                  <c:v>133</c:v>
                </c:pt>
                <c:pt idx="3692">
                  <c:v>259</c:v>
                </c:pt>
                <c:pt idx="3693">
                  <c:v>142</c:v>
                </c:pt>
                <c:pt idx="3694">
                  <c:v>118</c:v>
                </c:pt>
                <c:pt idx="3695">
                  <c:v>228</c:v>
                </c:pt>
                <c:pt idx="3696">
                  <c:v>3</c:v>
                </c:pt>
                <c:pt idx="3697">
                  <c:v>283</c:v>
                </c:pt>
                <c:pt idx="3698" formatCode="#,##0">
                  <c:v>1039</c:v>
                </c:pt>
                <c:pt idx="3699">
                  <c:v>7</c:v>
                </c:pt>
                <c:pt idx="3700">
                  <c:v>11</c:v>
                </c:pt>
                <c:pt idx="3701">
                  <c:v>7</c:v>
                </c:pt>
                <c:pt idx="3702">
                  <c:v>8</c:v>
                </c:pt>
                <c:pt idx="3703">
                  <c:v>896</c:v>
                </c:pt>
                <c:pt idx="3704">
                  <c:v>114</c:v>
                </c:pt>
                <c:pt idx="3705">
                  <c:v>3</c:v>
                </c:pt>
                <c:pt idx="3706">
                  <c:v>6</c:v>
                </c:pt>
                <c:pt idx="3707">
                  <c:v>1</c:v>
                </c:pt>
                <c:pt idx="3708">
                  <c:v>6</c:v>
                </c:pt>
                <c:pt idx="3709">
                  <c:v>14</c:v>
                </c:pt>
                <c:pt idx="3710">
                  <c:v>61</c:v>
                </c:pt>
                <c:pt idx="3711">
                  <c:v>7</c:v>
                </c:pt>
                <c:pt idx="3712">
                  <c:v>109</c:v>
                </c:pt>
                <c:pt idx="3713">
                  <c:v>3</c:v>
                </c:pt>
                <c:pt idx="3714">
                  <c:v>1</c:v>
                </c:pt>
                <c:pt idx="3715">
                  <c:v>2</c:v>
                </c:pt>
                <c:pt idx="3716">
                  <c:v>4</c:v>
                </c:pt>
                <c:pt idx="3717">
                  <c:v>9</c:v>
                </c:pt>
                <c:pt idx="3718">
                  <c:v>57</c:v>
                </c:pt>
                <c:pt idx="3719">
                  <c:v>871</c:v>
                </c:pt>
              </c:numCache>
            </c:numRef>
          </c:xVal>
          <c:yVal>
            <c:numRef>
              <c:f>'Charts-uses-full-dataset'!$V$2:$V$3721</c:f>
              <c:numCache>
                <c:formatCode>General</c:formatCode>
                <c:ptCount val="3720"/>
                <c:pt idx="0">
                  <c:v>0</c:v>
                </c:pt>
                <c:pt idx="1">
                  <c:v>0</c:v>
                </c:pt>
                <c:pt idx="2">
                  <c:v>0</c:v>
                </c:pt>
                <c:pt idx="3">
                  <c:v>16</c:v>
                </c:pt>
                <c:pt idx="4">
                  <c:v>75</c:v>
                </c:pt>
                <c:pt idx="5">
                  <c:v>205</c:v>
                </c:pt>
                <c:pt idx="6">
                  <c:v>42</c:v>
                </c:pt>
                <c:pt idx="7">
                  <c:v>81</c:v>
                </c:pt>
                <c:pt idx="8">
                  <c:v>0</c:v>
                </c:pt>
                <c:pt idx="9">
                  <c:v>11</c:v>
                </c:pt>
                <c:pt idx="10">
                  <c:v>3</c:v>
                </c:pt>
                <c:pt idx="11">
                  <c:v>40</c:v>
                </c:pt>
                <c:pt idx="12">
                  <c:v>4</c:v>
                </c:pt>
                <c:pt idx="13">
                  <c:v>9</c:v>
                </c:pt>
                <c:pt idx="14" formatCode="#,##0">
                  <c:v>1041</c:v>
                </c:pt>
                <c:pt idx="15">
                  <c:v>109</c:v>
                </c:pt>
                <c:pt idx="16">
                  <c:v>0</c:v>
                </c:pt>
                <c:pt idx="17">
                  <c:v>1</c:v>
                </c:pt>
                <c:pt idx="18">
                  <c:v>0</c:v>
                </c:pt>
                <c:pt idx="19">
                  <c:v>58</c:v>
                </c:pt>
                <c:pt idx="20">
                  <c:v>321</c:v>
                </c:pt>
                <c:pt idx="21">
                  <c:v>127</c:v>
                </c:pt>
                <c:pt idx="22" formatCode="#,##0">
                  <c:v>2026</c:v>
                </c:pt>
                <c:pt idx="23">
                  <c:v>40</c:v>
                </c:pt>
                <c:pt idx="24">
                  <c:v>0</c:v>
                </c:pt>
                <c:pt idx="25">
                  <c:v>2</c:v>
                </c:pt>
                <c:pt idx="26">
                  <c:v>0</c:v>
                </c:pt>
                <c:pt idx="27">
                  <c:v>35</c:v>
                </c:pt>
                <c:pt idx="28">
                  <c:v>0</c:v>
                </c:pt>
                <c:pt idx="29">
                  <c:v>7</c:v>
                </c:pt>
                <c:pt idx="30">
                  <c:v>4</c:v>
                </c:pt>
                <c:pt idx="31">
                  <c:v>45</c:v>
                </c:pt>
                <c:pt idx="32">
                  <c:v>8</c:v>
                </c:pt>
                <c:pt idx="33">
                  <c:v>2</c:v>
                </c:pt>
                <c:pt idx="34">
                  <c:v>922</c:v>
                </c:pt>
                <c:pt idx="35">
                  <c:v>886</c:v>
                </c:pt>
                <c:pt idx="36">
                  <c:v>0</c:v>
                </c:pt>
                <c:pt idx="37">
                  <c:v>0</c:v>
                </c:pt>
                <c:pt idx="38">
                  <c:v>50</c:v>
                </c:pt>
                <c:pt idx="39">
                  <c:v>9</c:v>
                </c:pt>
                <c:pt idx="40">
                  <c:v>41</c:v>
                </c:pt>
                <c:pt idx="41" formatCode="#,##0">
                  <c:v>1167</c:v>
                </c:pt>
                <c:pt idx="42" formatCode="#,##0">
                  <c:v>1880</c:v>
                </c:pt>
                <c:pt idx="43">
                  <c:v>16</c:v>
                </c:pt>
                <c:pt idx="44">
                  <c:v>801</c:v>
                </c:pt>
                <c:pt idx="45">
                  <c:v>0</c:v>
                </c:pt>
                <c:pt idx="46">
                  <c:v>44</c:v>
                </c:pt>
                <c:pt idx="47">
                  <c:v>2</c:v>
                </c:pt>
                <c:pt idx="48">
                  <c:v>0</c:v>
                </c:pt>
                <c:pt idx="49">
                  <c:v>102</c:v>
                </c:pt>
                <c:pt idx="50">
                  <c:v>44</c:v>
                </c:pt>
                <c:pt idx="51">
                  <c:v>0</c:v>
                </c:pt>
                <c:pt idx="52">
                  <c:v>2</c:v>
                </c:pt>
                <c:pt idx="53">
                  <c:v>78</c:v>
                </c:pt>
                <c:pt idx="54">
                  <c:v>7</c:v>
                </c:pt>
                <c:pt idx="55">
                  <c:v>0</c:v>
                </c:pt>
                <c:pt idx="56">
                  <c:v>0</c:v>
                </c:pt>
                <c:pt idx="57">
                  <c:v>2</c:v>
                </c:pt>
                <c:pt idx="58">
                  <c:v>8</c:v>
                </c:pt>
                <c:pt idx="59">
                  <c:v>89</c:v>
                </c:pt>
                <c:pt idx="60">
                  <c:v>36</c:v>
                </c:pt>
                <c:pt idx="61">
                  <c:v>59</c:v>
                </c:pt>
                <c:pt idx="62">
                  <c:v>64</c:v>
                </c:pt>
                <c:pt idx="63">
                  <c:v>2</c:v>
                </c:pt>
                <c:pt idx="64">
                  <c:v>0</c:v>
                </c:pt>
                <c:pt idx="65">
                  <c:v>2</c:v>
                </c:pt>
                <c:pt idx="66">
                  <c:v>1</c:v>
                </c:pt>
                <c:pt idx="67">
                  <c:v>3</c:v>
                </c:pt>
                <c:pt idx="68">
                  <c:v>29</c:v>
                </c:pt>
                <c:pt idx="69">
                  <c:v>0</c:v>
                </c:pt>
                <c:pt idx="70">
                  <c:v>40</c:v>
                </c:pt>
                <c:pt idx="71">
                  <c:v>1</c:v>
                </c:pt>
                <c:pt idx="72">
                  <c:v>37</c:v>
                </c:pt>
                <c:pt idx="73">
                  <c:v>50</c:v>
                </c:pt>
                <c:pt idx="74">
                  <c:v>40</c:v>
                </c:pt>
                <c:pt idx="75">
                  <c:v>246</c:v>
                </c:pt>
                <c:pt idx="76">
                  <c:v>43</c:v>
                </c:pt>
                <c:pt idx="77">
                  <c:v>7</c:v>
                </c:pt>
                <c:pt idx="78">
                  <c:v>14</c:v>
                </c:pt>
                <c:pt idx="79">
                  <c:v>82</c:v>
                </c:pt>
                <c:pt idx="80">
                  <c:v>0</c:v>
                </c:pt>
                <c:pt idx="81">
                  <c:v>93</c:v>
                </c:pt>
                <c:pt idx="82">
                  <c:v>16</c:v>
                </c:pt>
                <c:pt idx="83">
                  <c:v>21</c:v>
                </c:pt>
                <c:pt idx="84">
                  <c:v>4</c:v>
                </c:pt>
                <c:pt idx="85">
                  <c:v>71</c:v>
                </c:pt>
                <c:pt idx="86">
                  <c:v>810</c:v>
                </c:pt>
                <c:pt idx="87">
                  <c:v>46</c:v>
                </c:pt>
                <c:pt idx="88">
                  <c:v>62</c:v>
                </c:pt>
                <c:pt idx="89">
                  <c:v>564</c:v>
                </c:pt>
                <c:pt idx="90">
                  <c:v>42</c:v>
                </c:pt>
                <c:pt idx="91">
                  <c:v>42</c:v>
                </c:pt>
                <c:pt idx="92">
                  <c:v>75</c:v>
                </c:pt>
                <c:pt idx="93">
                  <c:v>32</c:v>
                </c:pt>
                <c:pt idx="94">
                  <c:v>0</c:v>
                </c:pt>
                <c:pt idx="95">
                  <c:v>57</c:v>
                </c:pt>
                <c:pt idx="96">
                  <c:v>0</c:v>
                </c:pt>
                <c:pt idx="97">
                  <c:v>0</c:v>
                </c:pt>
                <c:pt idx="98">
                  <c:v>193</c:v>
                </c:pt>
                <c:pt idx="99">
                  <c:v>561</c:v>
                </c:pt>
                <c:pt idx="100">
                  <c:v>69</c:v>
                </c:pt>
                <c:pt idx="101">
                  <c:v>63</c:v>
                </c:pt>
                <c:pt idx="102">
                  <c:v>36</c:v>
                </c:pt>
                <c:pt idx="103">
                  <c:v>0</c:v>
                </c:pt>
                <c:pt idx="104">
                  <c:v>0</c:v>
                </c:pt>
                <c:pt idx="105">
                  <c:v>0</c:v>
                </c:pt>
                <c:pt idx="106">
                  <c:v>2</c:v>
                </c:pt>
                <c:pt idx="107">
                  <c:v>68</c:v>
                </c:pt>
                <c:pt idx="108">
                  <c:v>23</c:v>
                </c:pt>
                <c:pt idx="109">
                  <c:v>1</c:v>
                </c:pt>
                <c:pt idx="110">
                  <c:v>133</c:v>
                </c:pt>
                <c:pt idx="111">
                  <c:v>1</c:v>
                </c:pt>
                <c:pt idx="112">
                  <c:v>79</c:v>
                </c:pt>
                <c:pt idx="113">
                  <c:v>332</c:v>
                </c:pt>
                <c:pt idx="114">
                  <c:v>0</c:v>
                </c:pt>
                <c:pt idx="115">
                  <c:v>0</c:v>
                </c:pt>
                <c:pt idx="116">
                  <c:v>50</c:v>
                </c:pt>
                <c:pt idx="117">
                  <c:v>55</c:v>
                </c:pt>
                <c:pt idx="118">
                  <c:v>14</c:v>
                </c:pt>
                <c:pt idx="119">
                  <c:v>61</c:v>
                </c:pt>
                <c:pt idx="120">
                  <c:v>44</c:v>
                </c:pt>
                <c:pt idx="121">
                  <c:v>539</c:v>
                </c:pt>
                <c:pt idx="122">
                  <c:v>348</c:v>
                </c:pt>
                <c:pt idx="123" formatCode="#,##0">
                  <c:v>1001</c:v>
                </c:pt>
                <c:pt idx="124">
                  <c:v>0</c:v>
                </c:pt>
                <c:pt idx="125">
                  <c:v>0</c:v>
                </c:pt>
                <c:pt idx="126">
                  <c:v>0</c:v>
                </c:pt>
                <c:pt idx="127">
                  <c:v>2</c:v>
                </c:pt>
                <c:pt idx="128">
                  <c:v>37</c:v>
                </c:pt>
                <c:pt idx="129">
                  <c:v>66</c:v>
                </c:pt>
                <c:pt idx="130">
                  <c:v>0</c:v>
                </c:pt>
                <c:pt idx="131" formatCode="#,##0">
                  <c:v>1172</c:v>
                </c:pt>
                <c:pt idx="132">
                  <c:v>123</c:v>
                </c:pt>
                <c:pt idx="133">
                  <c:v>0</c:v>
                </c:pt>
                <c:pt idx="134">
                  <c:v>15</c:v>
                </c:pt>
                <c:pt idx="135">
                  <c:v>5</c:v>
                </c:pt>
                <c:pt idx="136">
                  <c:v>51</c:v>
                </c:pt>
                <c:pt idx="137">
                  <c:v>26</c:v>
                </c:pt>
                <c:pt idx="138">
                  <c:v>70</c:v>
                </c:pt>
                <c:pt idx="139">
                  <c:v>11</c:v>
                </c:pt>
                <c:pt idx="140">
                  <c:v>61</c:v>
                </c:pt>
                <c:pt idx="141">
                  <c:v>42</c:v>
                </c:pt>
                <c:pt idx="142">
                  <c:v>93</c:v>
                </c:pt>
                <c:pt idx="143">
                  <c:v>33</c:v>
                </c:pt>
                <c:pt idx="144">
                  <c:v>0</c:v>
                </c:pt>
                <c:pt idx="145">
                  <c:v>82</c:v>
                </c:pt>
                <c:pt idx="146">
                  <c:v>1</c:v>
                </c:pt>
                <c:pt idx="147">
                  <c:v>30</c:v>
                </c:pt>
                <c:pt idx="148">
                  <c:v>68</c:v>
                </c:pt>
                <c:pt idx="149">
                  <c:v>9</c:v>
                </c:pt>
                <c:pt idx="150">
                  <c:v>0</c:v>
                </c:pt>
                <c:pt idx="151">
                  <c:v>201</c:v>
                </c:pt>
                <c:pt idx="152">
                  <c:v>0</c:v>
                </c:pt>
                <c:pt idx="153">
                  <c:v>1</c:v>
                </c:pt>
                <c:pt idx="154">
                  <c:v>130</c:v>
                </c:pt>
                <c:pt idx="155">
                  <c:v>0</c:v>
                </c:pt>
                <c:pt idx="156" formatCode="#,##0">
                  <c:v>1628</c:v>
                </c:pt>
                <c:pt idx="157">
                  <c:v>2</c:v>
                </c:pt>
                <c:pt idx="158">
                  <c:v>5</c:v>
                </c:pt>
                <c:pt idx="159">
                  <c:v>0</c:v>
                </c:pt>
                <c:pt idx="160">
                  <c:v>3</c:v>
                </c:pt>
                <c:pt idx="161">
                  <c:v>1</c:v>
                </c:pt>
                <c:pt idx="162">
                  <c:v>34</c:v>
                </c:pt>
                <c:pt idx="163">
                  <c:v>41</c:v>
                </c:pt>
                <c:pt idx="164">
                  <c:v>12</c:v>
                </c:pt>
                <c:pt idx="165">
                  <c:v>0</c:v>
                </c:pt>
                <c:pt idx="166">
                  <c:v>4</c:v>
                </c:pt>
                <c:pt idx="167">
                  <c:v>0</c:v>
                </c:pt>
                <c:pt idx="168">
                  <c:v>3</c:v>
                </c:pt>
                <c:pt idx="169" formatCode="#,##0">
                  <c:v>1097</c:v>
                </c:pt>
                <c:pt idx="170">
                  <c:v>26</c:v>
                </c:pt>
                <c:pt idx="171">
                  <c:v>0</c:v>
                </c:pt>
                <c:pt idx="172">
                  <c:v>742</c:v>
                </c:pt>
                <c:pt idx="173">
                  <c:v>1</c:v>
                </c:pt>
                <c:pt idx="174">
                  <c:v>80</c:v>
                </c:pt>
                <c:pt idx="175">
                  <c:v>59</c:v>
                </c:pt>
                <c:pt idx="176">
                  <c:v>5</c:v>
                </c:pt>
                <c:pt idx="177">
                  <c:v>12</c:v>
                </c:pt>
                <c:pt idx="178">
                  <c:v>51</c:v>
                </c:pt>
                <c:pt idx="179" formatCode="#,##0">
                  <c:v>1024</c:v>
                </c:pt>
                <c:pt idx="180">
                  <c:v>77</c:v>
                </c:pt>
                <c:pt idx="181">
                  <c:v>7</c:v>
                </c:pt>
                <c:pt idx="182">
                  <c:v>41</c:v>
                </c:pt>
                <c:pt idx="183">
                  <c:v>3</c:v>
                </c:pt>
                <c:pt idx="184" formatCode="#,##0">
                  <c:v>2133</c:v>
                </c:pt>
                <c:pt idx="185">
                  <c:v>740</c:v>
                </c:pt>
                <c:pt idx="186">
                  <c:v>0</c:v>
                </c:pt>
                <c:pt idx="187">
                  <c:v>79</c:v>
                </c:pt>
                <c:pt idx="188">
                  <c:v>51</c:v>
                </c:pt>
                <c:pt idx="189">
                  <c:v>0</c:v>
                </c:pt>
                <c:pt idx="190">
                  <c:v>910</c:v>
                </c:pt>
                <c:pt idx="191">
                  <c:v>7</c:v>
                </c:pt>
                <c:pt idx="192">
                  <c:v>605</c:v>
                </c:pt>
                <c:pt idx="193">
                  <c:v>71</c:v>
                </c:pt>
                <c:pt idx="194">
                  <c:v>53</c:v>
                </c:pt>
                <c:pt idx="195">
                  <c:v>19</c:v>
                </c:pt>
                <c:pt idx="196">
                  <c:v>0</c:v>
                </c:pt>
                <c:pt idx="197">
                  <c:v>0</c:v>
                </c:pt>
                <c:pt idx="198" formatCode="#,##0">
                  <c:v>1992</c:v>
                </c:pt>
                <c:pt idx="199">
                  <c:v>50</c:v>
                </c:pt>
                <c:pt idx="200">
                  <c:v>73</c:v>
                </c:pt>
                <c:pt idx="201">
                  <c:v>96</c:v>
                </c:pt>
                <c:pt idx="202">
                  <c:v>438</c:v>
                </c:pt>
                <c:pt idx="203">
                  <c:v>0</c:v>
                </c:pt>
                <c:pt idx="204">
                  <c:v>3</c:v>
                </c:pt>
                <c:pt idx="205">
                  <c:v>74</c:v>
                </c:pt>
                <c:pt idx="206" formatCode="#,##0">
                  <c:v>1581</c:v>
                </c:pt>
                <c:pt idx="207">
                  <c:v>19</c:v>
                </c:pt>
                <c:pt idx="208">
                  <c:v>18</c:v>
                </c:pt>
                <c:pt idx="209">
                  <c:v>3</c:v>
                </c:pt>
                <c:pt idx="210">
                  <c:v>1</c:v>
                </c:pt>
                <c:pt idx="211">
                  <c:v>43</c:v>
                </c:pt>
                <c:pt idx="212">
                  <c:v>5</c:v>
                </c:pt>
                <c:pt idx="213">
                  <c:v>85</c:v>
                </c:pt>
                <c:pt idx="214">
                  <c:v>0</c:v>
                </c:pt>
                <c:pt idx="215">
                  <c:v>19</c:v>
                </c:pt>
                <c:pt idx="216">
                  <c:v>1</c:v>
                </c:pt>
                <c:pt idx="217">
                  <c:v>1</c:v>
                </c:pt>
                <c:pt idx="218">
                  <c:v>6</c:v>
                </c:pt>
                <c:pt idx="219">
                  <c:v>1</c:v>
                </c:pt>
                <c:pt idx="220">
                  <c:v>0</c:v>
                </c:pt>
                <c:pt idx="221" formatCode="#,##0">
                  <c:v>1334</c:v>
                </c:pt>
                <c:pt idx="222">
                  <c:v>11</c:v>
                </c:pt>
                <c:pt idx="223">
                  <c:v>1</c:v>
                </c:pt>
                <c:pt idx="224">
                  <c:v>0</c:v>
                </c:pt>
                <c:pt idx="225">
                  <c:v>0</c:v>
                </c:pt>
                <c:pt idx="226">
                  <c:v>1</c:v>
                </c:pt>
                <c:pt idx="227">
                  <c:v>64</c:v>
                </c:pt>
                <c:pt idx="228">
                  <c:v>84</c:v>
                </c:pt>
                <c:pt idx="229">
                  <c:v>64</c:v>
                </c:pt>
                <c:pt idx="230">
                  <c:v>17</c:v>
                </c:pt>
                <c:pt idx="231">
                  <c:v>0</c:v>
                </c:pt>
                <c:pt idx="232">
                  <c:v>0</c:v>
                </c:pt>
                <c:pt idx="233">
                  <c:v>0</c:v>
                </c:pt>
                <c:pt idx="234">
                  <c:v>46</c:v>
                </c:pt>
                <c:pt idx="235">
                  <c:v>1</c:v>
                </c:pt>
                <c:pt idx="236">
                  <c:v>0</c:v>
                </c:pt>
                <c:pt idx="237">
                  <c:v>5</c:v>
                </c:pt>
                <c:pt idx="238">
                  <c:v>2</c:v>
                </c:pt>
                <c:pt idx="239">
                  <c:v>0</c:v>
                </c:pt>
                <c:pt idx="240">
                  <c:v>43</c:v>
                </c:pt>
                <c:pt idx="241">
                  <c:v>0</c:v>
                </c:pt>
                <c:pt idx="242">
                  <c:v>5</c:v>
                </c:pt>
                <c:pt idx="243">
                  <c:v>2</c:v>
                </c:pt>
                <c:pt idx="244">
                  <c:v>0</c:v>
                </c:pt>
                <c:pt idx="245">
                  <c:v>0</c:v>
                </c:pt>
                <c:pt idx="246">
                  <c:v>8</c:v>
                </c:pt>
                <c:pt idx="247">
                  <c:v>7</c:v>
                </c:pt>
                <c:pt idx="248">
                  <c:v>526</c:v>
                </c:pt>
                <c:pt idx="249">
                  <c:v>52</c:v>
                </c:pt>
                <c:pt idx="250">
                  <c:v>3</c:v>
                </c:pt>
                <c:pt idx="251">
                  <c:v>2</c:v>
                </c:pt>
                <c:pt idx="252">
                  <c:v>1</c:v>
                </c:pt>
                <c:pt idx="253">
                  <c:v>41</c:v>
                </c:pt>
                <c:pt idx="254">
                  <c:v>0</c:v>
                </c:pt>
                <c:pt idx="255">
                  <c:v>56</c:v>
                </c:pt>
                <c:pt idx="256">
                  <c:v>891</c:v>
                </c:pt>
                <c:pt idx="257">
                  <c:v>61</c:v>
                </c:pt>
                <c:pt idx="258">
                  <c:v>0</c:v>
                </c:pt>
                <c:pt idx="259">
                  <c:v>33</c:v>
                </c:pt>
                <c:pt idx="260">
                  <c:v>25</c:v>
                </c:pt>
                <c:pt idx="261">
                  <c:v>58</c:v>
                </c:pt>
                <c:pt idx="262">
                  <c:v>0</c:v>
                </c:pt>
                <c:pt idx="263">
                  <c:v>71</c:v>
                </c:pt>
                <c:pt idx="264">
                  <c:v>0</c:v>
                </c:pt>
                <c:pt idx="265">
                  <c:v>44</c:v>
                </c:pt>
                <c:pt idx="266">
                  <c:v>45</c:v>
                </c:pt>
                <c:pt idx="267">
                  <c:v>18</c:v>
                </c:pt>
                <c:pt idx="268">
                  <c:v>45</c:v>
                </c:pt>
                <c:pt idx="269">
                  <c:v>37</c:v>
                </c:pt>
                <c:pt idx="270">
                  <c:v>6</c:v>
                </c:pt>
                <c:pt idx="271">
                  <c:v>0</c:v>
                </c:pt>
                <c:pt idx="272">
                  <c:v>2</c:v>
                </c:pt>
                <c:pt idx="273">
                  <c:v>50</c:v>
                </c:pt>
                <c:pt idx="274">
                  <c:v>0</c:v>
                </c:pt>
                <c:pt idx="275">
                  <c:v>0</c:v>
                </c:pt>
                <c:pt idx="276">
                  <c:v>3</c:v>
                </c:pt>
                <c:pt idx="277">
                  <c:v>26</c:v>
                </c:pt>
                <c:pt idx="278">
                  <c:v>806</c:v>
                </c:pt>
                <c:pt idx="279">
                  <c:v>20</c:v>
                </c:pt>
                <c:pt idx="280">
                  <c:v>392</c:v>
                </c:pt>
                <c:pt idx="281">
                  <c:v>58</c:v>
                </c:pt>
                <c:pt idx="282">
                  <c:v>3</c:v>
                </c:pt>
                <c:pt idx="283">
                  <c:v>72</c:v>
                </c:pt>
                <c:pt idx="284">
                  <c:v>35</c:v>
                </c:pt>
                <c:pt idx="285">
                  <c:v>3</c:v>
                </c:pt>
                <c:pt idx="286">
                  <c:v>64</c:v>
                </c:pt>
                <c:pt idx="287">
                  <c:v>0</c:v>
                </c:pt>
                <c:pt idx="288">
                  <c:v>2</c:v>
                </c:pt>
                <c:pt idx="289">
                  <c:v>6</c:v>
                </c:pt>
                <c:pt idx="290">
                  <c:v>0</c:v>
                </c:pt>
                <c:pt idx="291">
                  <c:v>1</c:v>
                </c:pt>
                <c:pt idx="292">
                  <c:v>36</c:v>
                </c:pt>
                <c:pt idx="293">
                  <c:v>38</c:v>
                </c:pt>
                <c:pt idx="294">
                  <c:v>0</c:v>
                </c:pt>
                <c:pt idx="295">
                  <c:v>58</c:v>
                </c:pt>
                <c:pt idx="296">
                  <c:v>69</c:v>
                </c:pt>
                <c:pt idx="297">
                  <c:v>36</c:v>
                </c:pt>
                <c:pt idx="298">
                  <c:v>42</c:v>
                </c:pt>
                <c:pt idx="299">
                  <c:v>341</c:v>
                </c:pt>
                <c:pt idx="300">
                  <c:v>450</c:v>
                </c:pt>
                <c:pt idx="301">
                  <c:v>0</c:v>
                </c:pt>
                <c:pt idx="302">
                  <c:v>0</c:v>
                </c:pt>
                <c:pt idx="303">
                  <c:v>0</c:v>
                </c:pt>
                <c:pt idx="304">
                  <c:v>69</c:v>
                </c:pt>
                <c:pt idx="305">
                  <c:v>57</c:v>
                </c:pt>
                <c:pt idx="306">
                  <c:v>66</c:v>
                </c:pt>
                <c:pt idx="307">
                  <c:v>0</c:v>
                </c:pt>
                <c:pt idx="308">
                  <c:v>2</c:v>
                </c:pt>
                <c:pt idx="309">
                  <c:v>93</c:v>
                </c:pt>
                <c:pt idx="310">
                  <c:v>0</c:v>
                </c:pt>
                <c:pt idx="311">
                  <c:v>7</c:v>
                </c:pt>
                <c:pt idx="312">
                  <c:v>0</c:v>
                </c:pt>
                <c:pt idx="313">
                  <c:v>48</c:v>
                </c:pt>
                <c:pt idx="314">
                  <c:v>0</c:v>
                </c:pt>
                <c:pt idx="315">
                  <c:v>43</c:v>
                </c:pt>
                <c:pt idx="316">
                  <c:v>0</c:v>
                </c:pt>
                <c:pt idx="317">
                  <c:v>2</c:v>
                </c:pt>
                <c:pt idx="318" formatCode="#,##0">
                  <c:v>3080</c:v>
                </c:pt>
                <c:pt idx="319">
                  <c:v>50</c:v>
                </c:pt>
                <c:pt idx="320">
                  <c:v>8</c:v>
                </c:pt>
                <c:pt idx="321">
                  <c:v>94</c:v>
                </c:pt>
                <c:pt idx="322">
                  <c:v>6</c:v>
                </c:pt>
                <c:pt idx="323">
                  <c:v>42</c:v>
                </c:pt>
                <c:pt idx="324">
                  <c:v>2</c:v>
                </c:pt>
                <c:pt idx="325">
                  <c:v>542</c:v>
                </c:pt>
                <c:pt idx="326">
                  <c:v>37</c:v>
                </c:pt>
                <c:pt idx="327">
                  <c:v>0</c:v>
                </c:pt>
                <c:pt idx="328">
                  <c:v>42</c:v>
                </c:pt>
                <c:pt idx="329">
                  <c:v>0</c:v>
                </c:pt>
                <c:pt idx="330">
                  <c:v>7</c:v>
                </c:pt>
                <c:pt idx="331">
                  <c:v>438</c:v>
                </c:pt>
                <c:pt idx="332">
                  <c:v>3</c:v>
                </c:pt>
                <c:pt idx="333">
                  <c:v>0</c:v>
                </c:pt>
                <c:pt idx="334">
                  <c:v>66</c:v>
                </c:pt>
                <c:pt idx="335">
                  <c:v>1</c:v>
                </c:pt>
                <c:pt idx="336">
                  <c:v>68</c:v>
                </c:pt>
                <c:pt idx="337">
                  <c:v>0</c:v>
                </c:pt>
                <c:pt idx="338">
                  <c:v>729</c:v>
                </c:pt>
                <c:pt idx="339">
                  <c:v>0</c:v>
                </c:pt>
                <c:pt idx="340">
                  <c:v>0</c:v>
                </c:pt>
                <c:pt idx="341">
                  <c:v>0</c:v>
                </c:pt>
                <c:pt idx="342">
                  <c:v>0</c:v>
                </c:pt>
                <c:pt idx="343">
                  <c:v>11</c:v>
                </c:pt>
                <c:pt idx="344">
                  <c:v>3</c:v>
                </c:pt>
                <c:pt idx="345">
                  <c:v>0</c:v>
                </c:pt>
                <c:pt idx="346">
                  <c:v>90</c:v>
                </c:pt>
                <c:pt idx="347">
                  <c:v>0</c:v>
                </c:pt>
                <c:pt idx="348">
                  <c:v>63</c:v>
                </c:pt>
                <c:pt idx="349">
                  <c:v>0</c:v>
                </c:pt>
                <c:pt idx="350">
                  <c:v>43</c:v>
                </c:pt>
                <c:pt idx="351">
                  <c:v>828</c:v>
                </c:pt>
                <c:pt idx="352">
                  <c:v>0</c:v>
                </c:pt>
                <c:pt idx="353">
                  <c:v>1</c:v>
                </c:pt>
                <c:pt idx="354">
                  <c:v>61</c:v>
                </c:pt>
                <c:pt idx="355">
                  <c:v>4</c:v>
                </c:pt>
                <c:pt idx="356">
                  <c:v>9</c:v>
                </c:pt>
                <c:pt idx="357">
                  <c:v>498</c:v>
                </c:pt>
                <c:pt idx="358">
                  <c:v>95</c:v>
                </c:pt>
                <c:pt idx="359">
                  <c:v>0</c:v>
                </c:pt>
                <c:pt idx="360">
                  <c:v>0</c:v>
                </c:pt>
                <c:pt idx="361">
                  <c:v>286</c:v>
                </c:pt>
                <c:pt idx="362">
                  <c:v>1</c:v>
                </c:pt>
                <c:pt idx="363">
                  <c:v>1</c:v>
                </c:pt>
                <c:pt idx="364">
                  <c:v>4</c:v>
                </c:pt>
                <c:pt idx="365">
                  <c:v>906</c:v>
                </c:pt>
                <c:pt idx="366">
                  <c:v>2</c:v>
                </c:pt>
                <c:pt idx="367">
                  <c:v>0</c:v>
                </c:pt>
                <c:pt idx="368">
                  <c:v>10</c:v>
                </c:pt>
                <c:pt idx="369">
                  <c:v>0</c:v>
                </c:pt>
                <c:pt idx="370">
                  <c:v>17</c:v>
                </c:pt>
                <c:pt idx="371">
                  <c:v>53</c:v>
                </c:pt>
                <c:pt idx="372">
                  <c:v>102</c:v>
                </c:pt>
                <c:pt idx="373">
                  <c:v>0</c:v>
                </c:pt>
                <c:pt idx="374">
                  <c:v>73</c:v>
                </c:pt>
                <c:pt idx="375">
                  <c:v>68</c:v>
                </c:pt>
                <c:pt idx="376">
                  <c:v>62</c:v>
                </c:pt>
                <c:pt idx="377">
                  <c:v>14</c:v>
                </c:pt>
                <c:pt idx="378">
                  <c:v>1</c:v>
                </c:pt>
                <c:pt idx="379">
                  <c:v>63</c:v>
                </c:pt>
                <c:pt idx="380">
                  <c:v>3</c:v>
                </c:pt>
                <c:pt idx="381">
                  <c:v>62</c:v>
                </c:pt>
                <c:pt idx="382">
                  <c:v>23</c:v>
                </c:pt>
                <c:pt idx="383">
                  <c:v>2</c:v>
                </c:pt>
                <c:pt idx="384">
                  <c:v>0</c:v>
                </c:pt>
                <c:pt idx="385">
                  <c:v>2</c:v>
                </c:pt>
                <c:pt idx="386">
                  <c:v>52</c:v>
                </c:pt>
                <c:pt idx="387">
                  <c:v>0</c:v>
                </c:pt>
                <c:pt idx="388">
                  <c:v>0</c:v>
                </c:pt>
                <c:pt idx="389">
                  <c:v>28</c:v>
                </c:pt>
                <c:pt idx="390">
                  <c:v>838</c:v>
                </c:pt>
                <c:pt idx="391">
                  <c:v>7</c:v>
                </c:pt>
                <c:pt idx="392">
                  <c:v>59</c:v>
                </c:pt>
                <c:pt idx="393">
                  <c:v>39</c:v>
                </c:pt>
                <c:pt idx="394">
                  <c:v>1</c:v>
                </c:pt>
                <c:pt idx="395">
                  <c:v>1</c:v>
                </c:pt>
                <c:pt idx="396">
                  <c:v>57</c:v>
                </c:pt>
                <c:pt idx="397" formatCode="#,##0">
                  <c:v>1121</c:v>
                </c:pt>
                <c:pt idx="398">
                  <c:v>0</c:v>
                </c:pt>
                <c:pt idx="399">
                  <c:v>0</c:v>
                </c:pt>
                <c:pt idx="400">
                  <c:v>0</c:v>
                </c:pt>
                <c:pt idx="401">
                  <c:v>13</c:v>
                </c:pt>
                <c:pt idx="402">
                  <c:v>1</c:v>
                </c:pt>
                <c:pt idx="403">
                  <c:v>0</c:v>
                </c:pt>
                <c:pt idx="404">
                  <c:v>0</c:v>
                </c:pt>
                <c:pt idx="405">
                  <c:v>2</c:v>
                </c:pt>
                <c:pt idx="406">
                  <c:v>22</c:v>
                </c:pt>
                <c:pt idx="407">
                  <c:v>0</c:v>
                </c:pt>
                <c:pt idx="408">
                  <c:v>0</c:v>
                </c:pt>
                <c:pt idx="409">
                  <c:v>0</c:v>
                </c:pt>
                <c:pt idx="410">
                  <c:v>27</c:v>
                </c:pt>
                <c:pt idx="411">
                  <c:v>3</c:v>
                </c:pt>
                <c:pt idx="412">
                  <c:v>25</c:v>
                </c:pt>
                <c:pt idx="413">
                  <c:v>14</c:v>
                </c:pt>
                <c:pt idx="414">
                  <c:v>16</c:v>
                </c:pt>
                <c:pt idx="415">
                  <c:v>676</c:v>
                </c:pt>
                <c:pt idx="416">
                  <c:v>33</c:v>
                </c:pt>
                <c:pt idx="417">
                  <c:v>0</c:v>
                </c:pt>
                <c:pt idx="418">
                  <c:v>0</c:v>
                </c:pt>
                <c:pt idx="419">
                  <c:v>0</c:v>
                </c:pt>
                <c:pt idx="420">
                  <c:v>52</c:v>
                </c:pt>
                <c:pt idx="421" formatCode="#,##0">
                  <c:v>1031</c:v>
                </c:pt>
                <c:pt idx="422">
                  <c:v>9</c:v>
                </c:pt>
                <c:pt idx="423">
                  <c:v>17</c:v>
                </c:pt>
                <c:pt idx="424">
                  <c:v>0</c:v>
                </c:pt>
                <c:pt idx="425">
                  <c:v>2</c:v>
                </c:pt>
                <c:pt idx="426">
                  <c:v>0</c:v>
                </c:pt>
                <c:pt idx="427">
                  <c:v>0</c:v>
                </c:pt>
                <c:pt idx="428">
                  <c:v>158</c:v>
                </c:pt>
                <c:pt idx="429">
                  <c:v>18</c:v>
                </c:pt>
                <c:pt idx="430">
                  <c:v>71</c:v>
                </c:pt>
                <c:pt idx="431">
                  <c:v>0</c:v>
                </c:pt>
                <c:pt idx="432">
                  <c:v>1</c:v>
                </c:pt>
                <c:pt idx="433">
                  <c:v>0</c:v>
                </c:pt>
                <c:pt idx="434">
                  <c:v>429</c:v>
                </c:pt>
                <c:pt idx="435">
                  <c:v>2</c:v>
                </c:pt>
                <c:pt idx="436" formatCode="#,##0">
                  <c:v>1423</c:v>
                </c:pt>
                <c:pt idx="437">
                  <c:v>657</c:v>
                </c:pt>
                <c:pt idx="438">
                  <c:v>3</c:v>
                </c:pt>
                <c:pt idx="439">
                  <c:v>20</c:v>
                </c:pt>
                <c:pt idx="440">
                  <c:v>47</c:v>
                </c:pt>
                <c:pt idx="441">
                  <c:v>2</c:v>
                </c:pt>
                <c:pt idx="442">
                  <c:v>69</c:v>
                </c:pt>
                <c:pt idx="443">
                  <c:v>0</c:v>
                </c:pt>
                <c:pt idx="444">
                  <c:v>74</c:v>
                </c:pt>
                <c:pt idx="445">
                  <c:v>78</c:v>
                </c:pt>
                <c:pt idx="446">
                  <c:v>20</c:v>
                </c:pt>
                <c:pt idx="447">
                  <c:v>17</c:v>
                </c:pt>
                <c:pt idx="448">
                  <c:v>0</c:v>
                </c:pt>
                <c:pt idx="449">
                  <c:v>51</c:v>
                </c:pt>
                <c:pt idx="450">
                  <c:v>24</c:v>
                </c:pt>
                <c:pt idx="451">
                  <c:v>69</c:v>
                </c:pt>
                <c:pt idx="452">
                  <c:v>0</c:v>
                </c:pt>
                <c:pt idx="453">
                  <c:v>491</c:v>
                </c:pt>
                <c:pt idx="454">
                  <c:v>0</c:v>
                </c:pt>
                <c:pt idx="455">
                  <c:v>0</c:v>
                </c:pt>
                <c:pt idx="456">
                  <c:v>59</c:v>
                </c:pt>
                <c:pt idx="457">
                  <c:v>1</c:v>
                </c:pt>
                <c:pt idx="458">
                  <c:v>64</c:v>
                </c:pt>
                <c:pt idx="459">
                  <c:v>58</c:v>
                </c:pt>
                <c:pt idx="460">
                  <c:v>3</c:v>
                </c:pt>
                <c:pt idx="461">
                  <c:v>28</c:v>
                </c:pt>
                <c:pt idx="462">
                  <c:v>3</c:v>
                </c:pt>
                <c:pt idx="463">
                  <c:v>59</c:v>
                </c:pt>
                <c:pt idx="464">
                  <c:v>46</c:v>
                </c:pt>
                <c:pt idx="465">
                  <c:v>72</c:v>
                </c:pt>
                <c:pt idx="466">
                  <c:v>397</c:v>
                </c:pt>
                <c:pt idx="467">
                  <c:v>44</c:v>
                </c:pt>
                <c:pt idx="468">
                  <c:v>2</c:v>
                </c:pt>
                <c:pt idx="469">
                  <c:v>0</c:v>
                </c:pt>
                <c:pt idx="470">
                  <c:v>28</c:v>
                </c:pt>
                <c:pt idx="471">
                  <c:v>4</c:v>
                </c:pt>
                <c:pt idx="472">
                  <c:v>73</c:v>
                </c:pt>
                <c:pt idx="473">
                  <c:v>0</c:v>
                </c:pt>
                <c:pt idx="474">
                  <c:v>673</c:v>
                </c:pt>
                <c:pt idx="475">
                  <c:v>0</c:v>
                </c:pt>
                <c:pt idx="476">
                  <c:v>6</c:v>
                </c:pt>
                <c:pt idx="477">
                  <c:v>0</c:v>
                </c:pt>
                <c:pt idx="478">
                  <c:v>0</c:v>
                </c:pt>
                <c:pt idx="479">
                  <c:v>477</c:v>
                </c:pt>
                <c:pt idx="480">
                  <c:v>472</c:v>
                </c:pt>
                <c:pt idx="481">
                  <c:v>97</c:v>
                </c:pt>
                <c:pt idx="482">
                  <c:v>42</c:v>
                </c:pt>
                <c:pt idx="483">
                  <c:v>907</c:v>
                </c:pt>
                <c:pt idx="484">
                  <c:v>1</c:v>
                </c:pt>
                <c:pt idx="485">
                  <c:v>0</c:v>
                </c:pt>
                <c:pt idx="486">
                  <c:v>855</c:v>
                </c:pt>
                <c:pt idx="487">
                  <c:v>1</c:v>
                </c:pt>
                <c:pt idx="488">
                  <c:v>46</c:v>
                </c:pt>
                <c:pt idx="489">
                  <c:v>109</c:v>
                </c:pt>
                <c:pt idx="490">
                  <c:v>39</c:v>
                </c:pt>
                <c:pt idx="491" formatCode="#,##0">
                  <c:v>2159</c:v>
                </c:pt>
                <c:pt idx="492">
                  <c:v>0</c:v>
                </c:pt>
                <c:pt idx="493">
                  <c:v>0</c:v>
                </c:pt>
                <c:pt idx="494">
                  <c:v>53</c:v>
                </c:pt>
                <c:pt idx="495">
                  <c:v>1</c:v>
                </c:pt>
                <c:pt idx="496">
                  <c:v>581</c:v>
                </c:pt>
                <c:pt idx="497">
                  <c:v>0</c:v>
                </c:pt>
                <c:pt idx="498">
                  <c:v>61</c:v>
                </c:pt>
                <c:pt idx="499">
                  <c:v>93</c:v>
                </c:pt>
                <c:pt idx="500">
                  <c:v>50</c:v>
                </c:pt>
                <c:pt idx="501">
                  <c:v>0</c:v>
                </c:pt>
                <c:pt idx="502">
                  <c:v>21</c:v>
                </c:pt>
                <c:pt idx="503" formatCode="#,##0">
                  <c:v>1180</c:v>
                </c:pt>
                <c:pt idx="504">
                  <c:v>30</c:v>
                </c:pt>
                <c:pt idx="505">
                  <c:v>24</c:v>
                </c:pt>
                <c:pt idx="506">
                  <c:v>51</c:v>
                </c:pt>
                <c:pt idx="507">
                  <c:v>39</c:v>
                </c:pt>
                <c:pt idx="508">
                  <c:v>2</c:v>
                </c:pt>
                <c:pt idx="509">
                  <c:v>17</c:v>
                </c:pt>
                <c:pt idx="510">
                  <c:v>1</c:v>
                </c:pt>
                <c:pt idx="511">
                  <c:v>3</c:v>
                </c:pt>
                <c:pt idx="512">
                  <c:v>103</c:v>
                </c:pt>
                <c:pt idx="513">
                  <c:v>1</c:v>
                </c:pt>
                <c:pt idx="514">
                  <c:v>60</c:v>
                </c:pt>
                <c:pt idx="515">
                  <c:v>0</c:v>
                </c:pt>
                <c:pt idx="516">
                  <c:v>16</c:v>
                </c:pt>
                <c:pt idx="517" formatCode="#,##0">
                  <c:v>2310</c:v>
                </c:pt>
                <c:pt idx="518">
                  <c:v>22</c:v>
                </c:pt>
                <c:pt idx="519">
                  <c:v>0</c:v>
                </c:pt>
                <c:pt idx="520">
                  <c:v>19</c:v>
                </c:pt>
                <c:pt idx="521">
                  <c:v>30</c:v>
                </c:pt>
                <c:pt idx="522">
                  <c:v>36</c:v>
                </c:pt>
                <c:pt idx="523">
                  <c:v>66</c:v>
                </c:pt>
                <c:pt idx="524">
                  <c:v>51</c:v>
                </c:pt>
                <c:pt idx="525">
                  <c:v>6</c:v>
                </c:pt>
                <c:pt idx="526">
                  <c:v>36</c:v>
                </c:pt>
                <c:pt idx="527">
                  <c:v>158</c:v>
                </c:pt>
                <c:pt idx="528">
                  <c:v>0</c:v>
                </c:pt>
                <c:pt idx="529">
                  <c:v>0</c:v>
                </c:pt>
                <c:pt idx="530" formatCode="#,##0">
                  <c:v>1126</c:v>
                </c:pt>
                <c:pt idx="531">
                  <c:v>1</c:v>
                </c:pt>
                <c:pt idx="532">
                  <c:v>0</c:v>
                </c:pt>
                <c:pt idx="533">
                  <c:v>3</c:v>
                </c:pt>
                <c:pt idx="534">
                  <c:v>64</c:v>
                </c:pt>
                <c:pt idx="535">
                  <c:v>0</c:v>
                </c:pt>
                <c:pt idx="536">
                  <c:v>1</c:v>
                </c:pt>
                <c:pt idx="537">
                  <c:v>5</c:v>
                </c:pt>
                <c:pt idx="538">
                  <c:v>57</c:v>
                </c:pt>
                <c:pt idx="539">
                  <c:v>186</c:v>
                </c:pt>
                <c:pt idx="540">
                  <c:v>59</c:v>
                </c:pt>
                <c:pt idx="541">
                  <c:v>32</c:v>
                </c:pt>
                <c:pt idx="542">
                  <c:v>20</c:v>
                </c:pt>
                <c:pt idx="543">
                  <c:v>52</c:v>
                </c:pt>
                <c:pt idx="544">
                  <c:v>63</c:v>
                </c:pt>
                <c:pt idx="545">
                  <c:v>100</c:v>
                </c:pt>
                <c:pt idx="546">
                  <c:v>111</c:v>
                </c:pt>
                <c:pt idx="547">
                  <c:v>993</c:v>
                </c:pt>
                <c:pt idx="548">
                  <c:v>3</c:v>
                </c:pt>
                <c:pt idx="549">
                  <c:v>18</c:v>
                </c:pt>
                <c:pt idx="550">
                  <c:v>3</c:v>
                </c:pt>
                <c:pt idx="551">
                  <c:v>2</c:v>
                </c:pt>
                <c:pt idx="552">
                  <c:v>60</c:v>
                </c:pt>
                <c:pt idx="553">
                  <c:v>1</c:v>
                </c:pt>
                <c:pt idx="554">
                  <c:v>1</c:v>
                </c:pt>
                <c:pt idx="555">
                  <c:v>4</c:v>
                </c:pt>
                <c:pt idx="556">
                  <c:v>0</c:v>
                </c:pt>
                <c:pt idx="557">
                  <c:v>1</c:v>
                </c:pt>
                <c:pt idx="558">
                  <c:v>15</c:v>
                </c:pt>
                <c:pt idx="559">
                  <c:v>50</c:v>
                </c:pt>
                <c:pt idx="560">
                  <c:v>110</c:v>
                </c:pt>
                <c:pt idx="561">
                  <c:v>116</c:v>
                </c:pt>
                <c:pt idx="562">
                  <c:v>0</c:v>
                </c:pt>
                <c:pt idx="563">
                  <c:v>4</c:v>
                </c:pt>
                <c:pt idx="564">
                  <c:v>8</c:v>
                </c:pt>
                <c:pt idx="565">
                  <c:v>127</c:v>
                </c:pt>
                <c:pt idx="566">
                  <c:v>290</c:v>
                </c:pt>
                <c:pt idx="567">
                  <c:v>0</c:v>
                </c:pt>
                <c:pt idx="568">
                  <c:v>2</c:v>
                </c:pt>
                <c:pt idx="569">
                  <c:v>0</c:v>
                </c:pt>
                <c:pt idx="570">
                  <c:v>55</c:v>
                </c:pt>
                <c:pt idx="571">
                  <c:v>51</c:v>
                </c:pt>
                <c:pt idx="572">
                  <c:v>1</c:v>
                </c:pt>
                <c:pt idx="573">
                  <c:v>63</c:v>
                </c:pt>
                <c:pt idx="574">
                  <c:v>1</c:v>
                </c:pt>
                <c:pt idx="575">
                  <c:v>5</c:v>
                </c:pt>
                <c:pt idx="576">
                  <c:v>50</c:v>
                </c:pt>
                <c:pt idx="577">
                  <c:v>61</c:v>
                </c:pt>
                <c:pt idx="578">
                  <c:v>60</c:v>
                </c:pt>
                <c:pt idx="579">
                  <c:v>45</c:v>
                </c:pt>
                <c:pt idx="580">
                  <c:v>1</c:v>
                </c:pt>
                <c:pt idx="581">
                  <c:v>5</c:v>
                </c:pt>
                <c:pt idx="582">
                  <c:v>0</c:v>
                </c:pt>
                <c:pt idx="583">
                  <c:v>49</c:v>
                </c:pt>
                <c:pt idx="584">
                  <c:v>647</c:v>
                </c:pt>
                <c:pt idx="585">
                  <c:v>7</c:v>
                </c:pt>
                <c:pt idx="586">
                  <c:v>12</c:v>
                </c:pt>
                <c:pt idx="587">
                  <c:v>57</c:v>
                </c:pt>
                <c:pt idx="588">
                  <c:v>5</c:v>
                </c:pt>
                <c:pt idx="589">
                  <c:v>0</c:v>
                </c:pt>
                <c:pt idx="590">
                  <c:v>52</c:v>
                </c:pt>
                <c:pt idx="591">
                  <c:v>11</c:v>
                </c:pt>
                <c:pt idx="592">
                  <c:v>9</c:v>
                </c:pt>
                <c:pt idx="593">
                  <c:v>202</c:v>
                </c:pt>
                <c:pt idx="594" formatCode="#,##0">
                  <c:v>1039</c:v>
                </c:pt>
                <c:pt idx="595">
                  <c:v>0</c:v>
                </c:pt>
                <c:pt idx="596">
                  <c:v>177</c:v>
                </c:pt>
                <c:pt idx="597">
                  <c:v>45</c:v>
                </c:pt>
                <c:pt idx="598">
                  <c:v>28</c:v>
                </c:pt>
                <c:pt idx="599">
                  <c:v>58</c:v>
                </c:pt>
                <c:pt idx="600">
                  <c:v>26</c:v>
                </c:pt>
                <c:pt idx="601">
                  <c:v>1</c:v>
                </c:pt>
                <c:pt idx="602">
                  <c:v>51</c:v>
                </c:pt>
                <c:pt idx="603">
                  <c:v>4</c:v>
                </c:pt>
                <c:pt idx="604">
                  <c:v>23</c:v>
                </c:pt>
                <c:pt idx="605">
                  <c:v>0</c:v>
                </c:pt>
                <c:pt idx="606">
                  <c:v>21</c:v>
                </c:pt>
                <c:pt idx="607">
                  <c:v>14</c:v>
                </c:pt>
                <c:pt idx="608">
                  <c:v>4</c:v>
                </c:pt>
                <c:pt idx="609">
                  <c:v>177</c:v>
                </c:pt>
                <c:pt idx="610">
                  <c:v>58</c:v>
                </c:pt>
                <c:pt idx="611">
                  <c:v>38</c:v>
                </c:pt>
                <c:pt idx="612">
                  <c:v>9</c:v>
                </c:pt>
                <c:pt idx="613">
                  <c:v>75</c:v>
                </c:pt>
                <c:pt idx="614" formatCode="#,##0">
                  <c:v>1075</c:v>
                </c:pt>
                <c:pt idx="615">
                  <c:v>398</c:v>
                </c:pt>
                <c:pt idx="616">
                  <c:v>0</c:v>
                </c:pt>
                <c:pt idx="617">
                  <c:v>62</c:v>
                </c:pt>
                <c:pt idx="618">
                  <c:v>434</c:v>
                </c:pt>
                <c:pt idx="619">
                  <c:v>51</c:v>
                </c:pt>
                <c:pt idx="620">
                  <c:v>115</c:v>
                </c:pt>
                <c:pt idx="621">
                  <c:v>54</c:v>
                </c:pt>
                <c:pt idx="622">
                  <c:v>1</c:v>
                </c:pt>
                <c:pt idx="623">
                  <c:v>6</c:v>
                </c:pt>
                <c:pt idx="624">
                  <c:v>284</c:v>
                </c:pt>
                <c:pt idx="625" formatCode="#,##0">
                  <c:v>1054</c:v>
                </c:pt>
                <c:pt idx="626">
                  <c:v>17</c:v>
                </c:pt>
                <c:pt idx="627">
                  <c:v>157</c:v>
                </c:pt>
                <c:pt idx="628">
                  <c:v>3</c:v>
                </c:pt>
                <c:pt idx="629">
                  <c:v>60</c:v>
                </c:pt>
                <c:pt idx="630">
                  <c:v>3</c:v>
                </c:pt>
                <c:pt idx="631">
                  <c:v>33</c:v>
                </c:pt>
                <c:pt idx="632">
                  <c:v>69</c:v>
                </c:pt>
                <c:pt idx="633">
                  <c:v>2</c:v>
                </c:pt>
                <c:pt idx="634">
                  <c:v>16</c:v>
                </c:pt>
                <c:pt idx="635">
                  <c:v>76</c:v>
                </c:pt>
                <c:pt idx="636">
                  <c:v>8</c:v>
                </c:pt>
                <c:pt idx="637">
                  <c:v>70</c:v>
                </c:pt>
                <c:pt idx="638">
                  <c:v>12</c:v>
                </c:pt>
                <c:pt idx="639">
                  <c:v>16</c:v>
                </c:pt>
                <c:pt idx="640">
                  <c:v>76</c:v>
                </c:pt>
                <c:pt idx="641">
                  <c:v>971</c:v>
                </c:pt>
                <c:pt idx="642">
                  <c:v>18</c:v>
                </c:pt>
                <c:pt idx="643">
                  <c:v>97</c:v>
                </c:pt>
                <c:pt idx="644">
                  <c:v>16</c:v>
                </c:pt>
                <c:pt idx="645">
                  <c:v>9</c:v>
                </c:pt>
                <c:pt idx="646">
                  <c:v>83</c:v>
                </c:pt>
                <c:pt idx="647">
                  <c:v>715</c:v>
                </c:pt>
                <c:pt idx="648">
                  <c:v>13</c:v>
                </c:pt>
                <c:pt idx="649" formatCode="#,##0">
                  <c:v>1185</c:v>
                </c:pt>
                <c:pt idx="650">
                  <c:v>71</c:v>
                </c:pt>
                <c:pt idx="651">
                  <c:v>1</c:v>
                </c:pt>
                <c:pt idx="652">
                  <c:v>68</c:v>
                </c:pt>
                <c:pt idx="653">
                  <c:v>0</c:v>
                </c:pt>
                <c:pt idx="654">
                  <c:v>1</c:v>
                </c:pt>
                <c:pt idx="655">
                  <c:v>0</c:v>
                </c:pt>
                <c:pt idx="656">
                  <c:v>31</c:v>
                </c:pt>
                <c:pt idx="657">
                  <c:v>0</c:v>
                </c:pt>
                <c:pt idx="658">
                  <c:v>954</c:v>
                </c:pt>
                <c:pt idx="659">
                  <c:v>0</c:v>
                </c:pt>
                <c:pt idx="660">
                  <c:v>91</c:v>
                </c:pt>
                <c:pt idx="661">
                  <c:v>14</c:v>
                </c:pt>
                <c:pt idx="662">
                  <c:v>2</c:v>
                </c:pt>
                <c:pt idx="663">
                  <c:v>1</c:v>
                </c:pt>
                <c:pt idx="664">
                  <c:v>2</c:v>
                </c:pt>
                <c:pt idx="665">
                  <c:v>0</c:v>
                </c:pt>
                <c:pt idx="666">
                  <c:v>1</c:v>
                </c:pt>
                <c:pt idx="667">
                  <c:v>72</c:v>
                </c:pt>
                <c:pt idx="668">
                  <c:v>2</c:v>
                </c:pt>
                <c:pt idx="669">
                  <c:v>1</c:v>
                </c:pt>
                <c:pt idx="670">
                  <c:v>0</c:v>
                </c:pt>
                <c:pt idx="671">
                  <c:v>93</c:v>
                </c:pt>
                <c:pt idx="672">
                  <c:v>37</c:v>
                </c:pt>
                <c:pt idx="673">
                  <c:v>44</c:v>
                </c:pt>
                <c:pt idx="674">
                  <c:v>0</c:v>
                </c:pt>
                <c:pt idx="675">
                  <c:v>747</c:v>
                </c:pt>
                <c:pt idx="676">
                  <c:v>13</c:v>
                </c:pt>
                <c:pt idx="677">
                  <c:v>39</c:v>
                </c:pt>
                <c:pt idx="678">
                  <c:v>8</c:v>
                </c:pt>
                <c:pt idx="679">
                  <c:v>0</c:v>
                </c:pt>
                <c:pt idx="680" formatCode="#,##0">
                  <c:v>1021</c:v>
                </c:pt>
                <c:pt idx="681">
                  <c:v>0</c:v>
                </c:pt>
                <c:pt idx="682">
                  <c:v>0</c:v>
                </c:pt>
                <c:pt idx="683">
                  <c:v>2</c:v>
                </c:pt>
                <c:pt idx="684">
                  <c:v>106</c:v>
                </c:pt>
                <c:pt idx="685">
                  <c:v>1</c:v>
                </c:pt>
                <c:pt idx="686">
                  <c:v>63</c:v>
                </c:pt>
                <c:pt idx="687">
                  <c:v>44</c:v>
                </c:pt>
                <c:pt idx="688">
                  <c:v>6</c:v>
                </c:pt>
                <c:pt idx="689">
                  <c:v>1</c:v>
                </c:pt>
                <c:pt idx="690">
                  <c:v>3</c:v>
                </c:pt>
                <c:pt idx="691">
                  <c:v>4</c:v>
                </c:pt>
                <c:pt idx="692">
                  <c:v>37</c:v>
                </c:pt>
                <c:pt idx="693">
                  <c:v>0</c:v>
                </c:pt>
                <c:pt idx="694">
                  <c:v>830</c:v>
                </c:pt>
                <c:pt idx="695">
                  <c:v>54</c:v>
                </c:pt>
                <c:pt idx="696">
                  <c:v>7</c:v>
                </c:pt>
                <c:pt idx="697">
                  <c:v>29</c:v>
                </c:pt>
                <c:pt idx="698">
                  <c:v>65</c:v>
                </c:pt>
                <c:pt idx="699">
                  <c:v>802</c:v>
                </c:pt>
                <c:pt idx="700">
                  <c:v>0</c:v>
                </c:pt>
                <c:pt idx="701">
                  <c:v>24</c:v>
                </c:pt>
                <c:pt idx="702">
                  <c:v>5</c:v>
                </c:pt>
                <c:pt idx="703">
                  <c:v>0</c:v>
                </c:pt>
                <c:pt idx="704">
                  <c:v>139</c:v>
                </c:pt>
                <c:pt idx="705">
                  <c:v>2</c:v>
                </c:pt>
                <c:pt idx="706">
                  <c:v>69</c:v>
                </c:pt>
                <c:pt idx="707">
                  <c:v>12</c:v>
                </c:pt>
                <c:pt idx="708">
                  <c:v>32</c:v>
                </c:pt>
                <c:pt idx="709">
                  <c:v>26</c:v>
                </c:pt>
                <c:pt idx="710">
                  <c:v>22</c:v>
                </c:pt>
                <c:pt idx="711">
                  <c:v>0</c:v>
                </c:pt>
                <c:pt idx="712">
                  <c:v>55</c:v>
                </c:pt>
                <c:pt idx="713">
                  <c:v>3</c:v>
                </c:pt>
                <c:pt idx="714">
                  <c:v>31</c:v>
                </c:pt>
                <c:pt idx="715">
                  <c:v>94</c:v>
                </c:pt>
                <c:pt idx="716">
                  <c:v>17</c:v>
                </c:pt>
                <c:pt idx="717">
                  <c:v>0</c:v>
                </c:pt>
                <c:pt idx="718">
                  <c:v>5</c:v>
                </c:pt>
                <c:pt idx="719">
                  <c:v>991</c:v>
                </c:pt>
                <c:pt idx="720">
                  <c:v>0</c:v>
                </c:pt>
                <c:pt idx="721">
                  <c:v>23</c:v>
                </c:pt>
                <c:pt idx="722">
                  <c:v>2</c:v>
                </c:pt>
                <c:pt idx="723">
                  <c:v>63</c:v>
                </c:pt>
                <c:pt idx="724">
                  <c:v>12</c:v>
                </c:pt>
                <c:pt idx="725">
                  <c:v>25</c:v>
                </c:pt>
                <c:pt idx="726">
                  <c:v>39</c:v>
                </c:pt>
                <c:pt idx="727">
                  <c:v>93</c:v>
                </c:pt>
                <c:pt idx="728">
                  <c:v>0</c:v>
                </c:pt>
                <c:pt idx="729">
                  <c:v>0</c:v>
                </c:pt>
                <c:pt idx="730">
                  <c:v>120</c:v>
                </c:pt>
                <c:pt idx="731">
                  <c:v>38</c:v>
                </c:pt>
                <c:pt idx="732">
                  <c:v>39</c:v>
                </c:pt>
                <c:pt idx="733">
                  <c:v>2</c:v>
                </c:pt>
                <c:pt idx="734">
                  <c:v>32</c:v>
                </c:pt>
                <c:pt idx="735">
                  <c:v>9</c:v>
                </c:pt>
                <c:pt idx="736">
                  <c:v>73</c:v>
                </c:pt>
                <c:pt idx="737">
                  <c:v>55</c:v>
                </c:pt>
                <c:pt idx="738">
                  <c:v>3</c:v>
                </c:pt>
                <c:pt idx="739">
                  <c:v>0</c:v>
                </c:pt>
                <c:pt idx="740">
                  <c:v>3</c:v>
                </c:pt>
                <c:pt idx="741">
                  <c:v>4</c:v>
                </c:pt>
                <c:pt idx="742">
                  <c:v>44</c:v>
                </c:pt>
                <c:pt idx="743">
                  <c:v>4</c:v>
                </c:pt>
                <c:pt idx="744">
                  <c:v>2</c:v>
                </c:pt>
                <c:pt idx="745">
                  <c:v>0</c:v>
                </c:pt>
                <c:pt idx="746">
                  <c:v>0</c:v>
                </c:pt>
                <c:pt idx="747" formatCode="#,##0">
                  <c:v>1636</c:v>
                </c:pt>
                <c:pt idx="748">
                  <c:v>1</c:v>
                </c:pt>
                <c:pt idx="749">
                  <c:v>0</c:v>
                </c:pt>
                <c:pt idx="750">
                  <c:v>0</c:v>
                </c:pt>
                <c:pt idx="751">
                  <c:v>0</c:v>
                </c:pt>
                <c:pt idx="752" formatCode="#,##0">
                  <c:v>1036</c:v>
                </c:pt>
                <c:pt idx="753">
                  <c:v>837</c:v>
                </c:pt>
                <c:pt idx="754">
                  <c:v>63</c:v>
                </c:pt>
                <c:pt idx="755">
                  <c:v>4</c:v>
                </c:pt>
                <c:pt idx="756" formatCode="#,##0">
                  <c:v>1144</c:v>
                </c:pt>
                <c:pt idx="757">
                  <c:v>48</c:v>
                </c:pt>
                <c:pt idx="758">
                  <c:v>1</c:v>
                </c:pt>
                <c:pt idx="759">
                  <c:v>1</c:v>
                </c:pt>
                <c:pt idx="760">
                  <c:v>45</c:v>
                </c:pt>
                <c:pt idx="761">
                  <c:v>145</c:v>
                </c:pt>
                <c:pt idx="762">
                  <c:v>40</c:v>
                </c:pt>
                <c:pt idx="763">
                  <c:v>3</c:v>
                </c:pt>
                <c:pt idx="764">
                  <c:v>2</c:v>
                </c:pt>
                <c:pt idx="765">
                  <c:v>11</c:v>
                </c:pt>
                <c:pt idx="766">
                  <c:v>0</c:v>
                </c:pt>
                <c:pt idx="767">
                  <c:v>9</c:v>
                </c:pt>
                <c:pt idx="768">
                  <c:v>41</c:v>
                </c:pt>
                <c:pt idx="769">
                  <c:v>61</c:v>
                </c:pt>
                <c:pt idx="770">
                  <c:v>90</c:v>
                </c:pt>
                <c:pt idx="771">
                  <c:v>63</c:v>
                </c:pt>
                <c:pt idx="772">
                  <c:v>58</c:v>
                </c:pt>
                <c:pt idx="773">
                  <c:v>0</c:v>
                </c:pt>
                <c:pt idx="774">
                  <c:v>47</c:v>
                </c:pt>
                <c:pt idx="775">
                  <c:v>63</c:v>
                </c:pt>
                <c:pt idx="776">
                  <c:v>48</c:v>
                </c:pt>
                <c:pt idx="777">
                  <c:v>2</c:v>
                </c:pt>
                <c:pt idx="778">
                  <c:v>34</c:v>
                </c:pt>
                <c:pt idx="779">
                  <c:v>49</c:v>
                </c:pt>
                <c:pt idx="780">
                  <c:v>29</c:v>
                </c:pt>
                <c:pt idx="781">
                  <c:v>0</c:v>
                </c:pt>
                <c:pt idx="782">
                  <c:v>0</c:v>
                </c:pt>
                <c:pt idx="783">
                  <c:v>0</c:v>
                </c:pt>
                <c:pt idx="784">
                  <c:v>1</c:v>
                </c:pt>
                <c:pt idx="785">
                  <c:v>23</c:v>
                </c:pt>
                <c:pt idx="786">
                  <c:v>25</c:v>
                </c:pt>
                <c:pt idx="787">
                  <c:v>0</c:v>
                </c:pt>
                <c:pt idx="788">
                  <c:v>0</c:v>
                </c:pt>
                <c:pt idx="789">
                  <c:v>79</c:v>
                </c:pt>
                <c:pt idx="790">
                  <c:v>2</c:v>
                </c:pt>
                <c:pt idx="791">
                  <c:v>3</c:v>
                </c:pt>
                <c:pt idx="792">
                  <c:v>1</c:v>
                </c:pt>
                <c:pt idx="793">
                  <c:v>0</c:v>
                </c:pt>
                <c:pt idx="794">
                  <c:v>33</c:v>
                </c:pt>
                <c:pt idx="795">
                  <c:v>865</c:v>
                </c:pt>
                <c:pt idx="796">
                  <c:v>0</c:v>
                </c:pt>
                <c:pt idx="797" formatCode="#,##0">
                  <c:v>2108</c:v>
                </c:pt>
                <c:pt idx="798">
                  <c:v>64</c:v>
                </c:pt>
                <c:pt idx="799">
                  <c:v>0</c:v>
                </c:pt>
                <c:pt idx="800">
                  <c:v>30</c:v>
                </c:pt>
                <c:pt idx="801">
                  <c:v>44</c:v>
                </c:pt>
                <c:pt idx="802">
                  <c:v>0</c:v>
                </c:pt>
                <c:pt idx="803">
                  <c:v>2</c:v>
                </c:pt>
                <c:pt idx="804">
                  <c:v>846</c:v>
                </c:pt>
                <c:pt idx="805">
                  <c:v>110</c:v>
                </c:pt>
                <c:pt idx="806">
                  <c:v>71</c:v>
                </c:pt>
                <c:pt idx="807">
                  <c:v>53</c:v>
                </c:pt>
                <c:pt idx="808">
                  <c:v>0</c:v>
                </c:pt>
                <c:pt idx="809">
                  <c:v>91</c:v>
                </c:pt>
                <c:pt idx="810">
                  <c:v>128</c:v>
                </c:pt>
                <c:pt idx="811">
                  <c:v>88</c:v>
                </c:pt>
                <c:pt idx="812">
                  <c:v>966</c:v>
                </c:pt>
                <c:pt idx="813">
                  <c:v>68</c:v>
                </c:pt>
                <c:pt idx="814">
                  <c:v>21</c:v>
                </c:pt>
                <c:pt idx="815">
                  <c:v>0</c:v>
                </c:pt>
                <c:pt idx="816">
                  <c:v>77</c:v>
                </c:pt>
                <c:pt idx="817">
                  <c:v>31</c:v>
                </c:pt>
                <c:pt idx="818">
                  <c:v>53</c:v>
                </c:pt>
                <c:pt idx="819">
                  <c:v>0</c:v>
                </c:pt>
                <c:pt idx="820">
                  <c:v>2</c:v>
                </c:pt>
                <c:pt idx="821" formatCode="#,##0">
                  <c:v>1083</c:v>
                </c:pt>
                <c:pt idx="822">
                  <c:v>38</c:v>
                </c:pt>
                <c:pt idx="823">
                  <c:v>23</c:v>
                </c:pt>
                <c:pt idx="824">
                  <c:v>2</c:v>
                </c:pt>
                <c:pt idx="825">
                  <c:v>63</c:v>
                </c:pt>
                <c:pt idx="826" formatCode="#,##0">
                  <c:v>1016</c:v>
                </c:pt>
                <c:pt idx="827">
                  <c:v>40</c:v>
                </c:pt>
                <c:pt idx="828">
                  <c:v>0</c:v>
                </c:pt>
                <c:pt idx="829">
                  <c:v>95</c:v>
                </c:pt>
                <c:pt idx="830">
                  <c:v>106</c:v>
                </c:pt>
                <c:pt idx="831">
                  <c:v>0</c:v>
                </c:pt>
                <c:pt idx="832">
                  <c:v>13</c:v>
                </c:pt>
                <c:pt idx="833">
                  <c:v>48</c:v>
                </c:pt>
                <c:pt idx="834">
                  <c:v>0</c:v>
                </c:pt>
                <c:pt idx="835">
                  <c:v>30</c:v>
                </c:pt>
                <c:pt idx="836" formatCode="#,##0">
                  <c:v>1030</c:v>
                </c:pt>
                <c:pt idx="837">
                  <c:v>38</c:v>
                </c:pt>
                <c:pt idx="838">
                  <c:v>0</c:v>
                </c:pt>
                <c:pt idx="839">
                  <c:v>0</c:v>
                </c:pt>
                <c:pt idx="840">
                  <c:v>0</c:v>
                </c:pt>
                <c:pt idx="841">
                  <c:v>0</c:v>
                </c:pt>
                <c:pt idx="842">
                  <c:v>0</c:v>
                </c:pt>
                <c:pt idx="843">
                  <c:v>59</c:v>
                </c:pt>
                <c:pt idx="844">
                  <c:v>3</c:v>
                </c:pt>
                <c:pt idx="845">
                  <c:v>0</c:v>
                </c:pt>
                <c:pt idx="846">
                  <c:v>14</c:v>
                </c:pt>
                <c:pt idx="847">
                  <c:v>0</c:v>
                </c:pt>
                <c:pt idx="848">
                  <c:v>42</c:v>
                </c:pt>
                <c:pt idx="849">
                  <c:v>0</c:v>
                </c:pt>
                <c:pt idx="850">
                  <c:v>5</c:v>
                </c:pt>
                <c:pt idx="851">
                  <c:v>675</c:v>
                </c:pt>
                <c:pt idx="852">
                  <c:v>0</c:v>
                </c:pt>
                <c:pt idx="853">
                  <c:v>23</c:v>
                </c:pt>
                <c:pt idx="854">
                  <c:v>4</c:v>
                </c:pt>
                <c:pt idx="855">
                  <c:v>0</c:v>
                </c:pt>
                <c:pt idx="856">
                  <c:v>0</c:v>
                </c:pt>
                <c:pt idx="857">
                  <c:v>0</c:v>
                </c:pt>
                <c:pt idx="858">
                  <c:v>42</c:v>
                </c:pt>
                <c:pt idx="859">
                  <c:v>8</c:v>
                </c:pt>
                <c:pt idx="860">
                  <c:v>95</c:v>
                </c:pt>
                <c:pt idx="861">
                  <c:v>418</c:v>
                </c:pt>
                <c:pt idx="862">
                  <c:v>4</c:v>
                </c:pt>
                <c:pt idx="863">
                  <c:v>2</c:v>
                </c:pt>
                <c:pt idx="864">
                  <c:v>11</c:v>
                </c:pt>
                <c:pt idx="865">
                  <c:v>156</c:v>
                </c:pt>
                <c:pt idx="866">
                  <c:v>63</c:v>
                </c:pt>
                <c:pt idx="867" formatCode="#,##0">
                  <c:v>1880</c:v>
                </c:pt>
                <c:pt idx="868">
                  <c:v>122</c:v>
                </c:pt>
                <c:pt idx="869">
                  <c:v>0</c:v>
                </c:pt>
                <c:pt idx="870">
                  <c:v>48</c:v>
                </c:pt>
                <c:pt idx="871">
                  <c:v>2</c:v>
                </c:pt>
                <c:pt idx="872">
                  <c:v>111</c:v>
                </c:pt>
                <c:pt idx="873">
                  <c:v>47</c:v>
                </c:pt>
                <c:pt idx="874" formatCode="#,##0">
                  <c:v>1953</c:v>
                </c:pt>
                <c:pt idx="875">
                  <c:v>4</c:v>
                </c:pt>
                <c:pt idx="876" formatCode="#,##0">
                  <c:v>1279</c:v>
                </c:pt>
                <c:pt idx="877">
                  <c:v>1</c:v>
                </c:pt>
                <c:pt idx="878">
                  <c:v>37</c:v>
                </c:pt>
                <c:pt idx="879">
                  <c:v>78</c:v>
                </c:pt>
                <c:pt idx="880" formatCode="#,##0">
                  <c:v>1116</c:v>
                </c:pt>
                <c:pt idx="881">
                  <c:v>637</c:v>
                </c:pt>
                <c:pt idx="882">
                  <c:v>19</c:v>
                </c:pt>
                <c:pt idx="883">
                  <c:v>268</c:v>
                </c:pt>
                <c:pt idx="884">
                  <c:v>0</c:v>
                </c:pt>
                <c:pt idx="885">
                  <c:v>5</c:v>
                </c:pt>
                <c:pt idx="886">
                  <c:v>0</c:v>
                </c:pt>
                <c:pt idx="887">
                  <c:v>41</c:v>
                </c:pt>
                <c:pt idx="888">
                  <c:v>0</c:v>
                </c:pt>
                <c:pt idx="889">
                  <c:v>9</c:v>
                </c:pt>
                <c:pt idx="890">
                  <c:v>40</c:v>
                </c:pt>
                <c:pt idx="891">
                  <c:v>34</c:v>
                </c:pt>
                <c:pt idx="892">
                  <c:v>28</c:v>
                </c:pt>
                <c:pt idx="893">
                  <c:v>62</c:v>
                </c:pt>
                <c:pt idx="894">
                  <c:v>141</c:v>
                </c:pt>
                <c:pt idx="895">
                  <c:v>0</c:v>
                </c:pt>
                <c:pt idx="896">
                  <c:v>49</c:v>
                </c:pt>
                <c:pt idx="897">
                  <c:v>0</c:v>
                </c:pt>
                <c:pt idx="898">
                  <c:v>0</c:v>
                </c:pt>
                <c:pt idx="899">
                  <c:v>0</c:v>
                </c:pt>
                <c:pt idx="900">
                  <c:v>39</c:v>
                </c:pt>
                <c:pt idx="901">
                  <c:v>460</c:v>
                </c:pt>
                <c:pt idx="902">
                  <c:v>78</c:v>
                </c:pt>
                <c:pt idx="903" formatCode="#,##0">
                  <c:v>1585</c:v>
                </c:pt>
                <c:pt idx="904">
                  <c:v>48</c:v>
                </c:pt>
                <c:pt idx="905" formatCode="#,##0">
                  <c:v>3017</c:v>
                </c:pt>
                <c:pt idx="906">
                  <c:v>110</c:v>
                </c:pt>
                <c:pt idx="907">
                  <c:v>70</c:v>
                </c:pt>
                <c:pt idx="908" formatCode="#,##0">
                  <c:v>1364</c:v>
                </c:pt>
                <c:pt idx="909">
                  <c:v>69</c:v>
                </c:pt>
                <c:pt idx="910">
                  <c:v>0</c:v>
                </c:pt>
                <c:pt idx="911">
                  <c:v>33</c:v>
                </c:pt>
                <c:pt idx="912">
                  <c:v>20</c:v>
                </c:pt>
                <c:pt idx="913">
                  <c:v>92</c:v>
                </c:pt>
                <c:pt idx="914">
                  <c:v>17</c:v>
                </c:pt>
                <c:pt idx="915">
                  <c:v>0</c:v>
                </c:pt>
                <c:pt idx="916">
                  <c:v>133</c:v>
                </c:pt>
                <c:pt idx="917">
                  <c:v>44</c:v>
                </c:pt>
                <c:pt idx="918">
                  <c:v>2</c:v>
                </c:pt>
                <c:pt idx="919">
                  <c:v>0</c:v>
                </c:pt>
                <c:pt idx="920">
                  <c:v>99</c:v>
                </c:pt>
                <c:pt idx="921">
                  <c:v>25</c:v>
                </c:pt>
                <c:pt idx="922">
                  <c:v>63</c:v>
                </c:pt>
                <c:pt idx="923">
                  <c:v>0</c:v>
                </c:pt>
                <c:pt idx="924">
                  <c:v>49</c:v>
                </c:pt>
                <c:pt idx="925">
                  <c:v>23</c:v>
                </c:pt>
                <c:pt idx="926">
                  <c:v>885</c:v>
                </c:pt>
                <c:pt idx="927">
                  <c:v>73</c:v>
                </c:pt>
                <c:pt idx="928">
                  <c:v>5</c:v>
                </c:pt>
                <c:pt idx="929">
                  <c:v>50</c:v>
                </c:pt>
                <c:pt idx="930">
                  <c:v>88</c:v>
                </c:pt>
                <c:pt idx="931" formatCode="#,##0">
                  <c:v>1608</c:v>
                </c:pt>
                <c:pt idx="932">
                  <c:v>49</c:v>
                </c:pt>
                <c:pt idx="933">
                  <c:v>65</c:v>
                </c:pt>
                <c:pt idx="934">
                  <c:v>3</c:v>
                </c:pt>
                <c:pt idx="935">
                  <c:v>4</c:v>
                </c:pt>
                <c:pt idx="936">
                  <c:v>41</c:v>
                </c:pt>
                <c:pt idx="937">
                  <c:v>0</c:v>
                </c:pt>
                <c:pt idx="938">
                  <c:v>2</c:v>
                </c:pt>
                <c:pt idx="939">
                  <c:v>1</c:v>
                </c:pt>
                <c:pt idx="940">
                  <c:v>0</c:v>
                </c:pt>
                <c:pt idx="941" formatCode="#,##0">
                  <c:v>2274</c:v>
                </c:pt>
                <c:pt idx="942">
                  <c:v>0</c:v>
                </c:pt>
                <c:pt idx="943">
                  <c:v>363</c:v>
                </c:pt>
                <c:pt idx="944">
                  <c:v>0</c:v>
                </c:pt>
                <c:pt idx="945">
                  <c:v>0</c:v>
                </c:pt>
                <c:pt idx="946">
                  <c:v>5</c:v>
                </c:pt>
                <c:pt idx="947">
                  <c:v>0</c:v>
                </c:pt>
                <c:pt idx="948">
                  <c:v>160</c:v>
                </c:pt>
                <c:pt idx="949">
                  <c:v>0</c:v>
                </c:pt>
                <c:pt idx="950">
                  <c:v>62</c:v>
                </c:pt>
                <c:pt idx="951">
                  <c:v>0</c:v>
                </c:pt>
                <c:pt idx="952">
                  <c:v>29</c:v>
                </c:pt>
                <c:pt idx="953" formatCode="#,##0">
                  <c:v>3060</c:v>
                </c:pt>
                <c:pt idx="954">
                  <c:v>28</c:v>
                </c:pt>
                <c:pt idx="955">
                  <c:v>218</c:v>
                </c:pt>
                <c:pt idx="956" formatCode="#,##0">
                  <c:v>1188</c:v>
                </c:pt>
                <c:pt idx="957">
                  <c:v>0</c:v>
                </c:pt>
                <c:pt idx="958">
                  <c:v>78</c:v>
                </c:pt>
                <c:pt idx="959">
                  <c:v>0</c:v>
                </c:pt>
                <c:pt idx="960">
                  <c:v>0</c:v>
                </c:pt>
                <c:pt idx="961">
                  <c:v>0</c:v>
                </c:pt>
                <c:pt idx="962">
                  <c:v>40</c:v>
                </c:pt>
                <c:pt idx="963">
                  <c:v>12</c:v>
                </c:pt>
                <c:pt idx="964">
                  <c:v>0</c:v>
                </c:pt>
                <c:pt idx="965">
                  <c:v>0</c:v>
                </c:pt>
                <c:pt idx="966">
                  <c:v>77</c:v>
                </c:pt>
                <c:pt idx="967">
                  <c:v>0</c:v>
                </c:pt>
                <c:pt idx="968">
                  <c:v>0</c:v>
                </c:pt>
                <c:pt idx="969">
                  <c:v>49</c:v>
                </c:pt>
                <c:pt idx="970">
                  <c:v>51</c:v>
                </c:pt>
                <c:pt idx="971">
                  <c:v>338</c:v>
                </c:pt>
                <c:pt idx="972">
                  <c:v>0</c:v>
                </c:pt>
                <c:pt idx="973">
                  <c:v>45</c:v>
                </c:pt>
                <c:pt idx="974">
                  <c:v>45</c:v>
                </c:pt>
                <c:pt idx="975">
                  <c:v>91</c:v>
                </c:pt>
                <c:pt idx="976">
                  <c:v>22</c:v>
                </c:pt>
                <c:pt idx="977">
                  <c:v>1</c:v>
                </c:pt>
                <c:pt idx="978" formatCode="#,##0">
                  <c:v>1075</c:v>
                </c:pt>
                <c:pt idx="979">
                  <c:v>0</c:v>
                </c:pt>
                <c:pt idx="980">
                  <c:v>0</c:v>
                </c:pt>
                <c:pt idx="981">
                  <c:v>30</c:v>
                </c:pt>
                <c:pt idx="982">
                  <c:v>0</c:v>
                </c:pt>
                <c:pt idx="983">
                  <c:v>21</c:v>
                </c:pt>
                <c:pt idx="984">
                  <c:v>6</c:v>
                </c:pt>
                <c:pt idx="985">
                  <c:v>0</c:v>
                </c:pt>
                <c:pt idx="986">
                  <c:v>0</c:v>
                </c:pt>
                <c:pt idx="987">
                  <c:v>72</c:v>
                </c:pt>
                <c:pt idx="988">
                  <c:v>72</c:v>
                </c:pt>
                <c:pt idx="989">
                  <c:v>23</c:v>
                </c:pt>
                <c:pt idx="990">
                  <c:v>0</c:v>
                </c:pt>
                <c:pt idx="991">
                  <c:v>1</c:v>
                </c:pt>
                <c:pt idx="992">
                  <c:v>0</c:v>
                </c:pt>
                <c:pt idx="993">
                  <c:v>43</c:v>
                </c:pt>
                <c:pt idx="994">
                  <c:v>7</c:v>
                </c:pt>
                <c:pt idx="995">
                  <c:v>62</c:v>
                </c:pt>
                <c:pt idx="996">
                  <c:v>20</c:v>
                </c:pt>
                <c:pt idx="997">
                  <c:v>89</c:v>
                </c:pt>
                <c:pt idx="998">
                  <c:v>0</c:v>
                </c:pt>
                <c:pt idx="999">
                  <c:v>132</c:v>
                </c:pt>
                <c:pt idx="1000">
                  <c:v>5</c:v>
                </c:pt>
                <c:pt idx="1001">
                  <c:v>72</c:v>
                </c:pt>
                <c:pt idx="1002">
                  <c:v>383</c:v>
                </c:pt>
                <c:pt idx="1003">
                  <c:v>0</c:v>
                </c:pt>
                <c:pt idx="1004">
                  <c:v>0</c:v>
                </c:pt>
                <c:pt idx="1005">
                  <c:v>4</c:v>
                </c:pt>
                <c:pt idx="1006">
                  <c:v>13</c:v>
                </c:pt>
                <c:pt idx="1007">
                  <c:v>0</c:v>
                </c:pt>
                <c:pt idx="1008">
                  <c:v>0</c:v>
                </c:pt>
                <c:pt idx="1009" formatCode="#,##0">
                  <c:v>1280</c:v>
                </c:pt>
                <c:pt idx="1010" formatCode="#,##0">
                  <c:v>9759</c:v>
                </c:pt>
                <c:pt idx="1011">
                  <c:v>46</c:v>
                </c:pt>
                <c:pt idx="1012">
                  <c:v>14</c:v>
                </c:pt>
                <c:pt idx="1013">
                  <c:v>22</c:v>
                </c:pt>
                <c:pt idx="1014">
                  <c:v>78</c:v>
                </c:pt>
                <c:pt idx="1015">
                  <c:v>92</c:v>
                </c:pt>
                <c:pt idx="1016">
                  <c:v>51</c:v>
                </c:pt>
                <c:pt idx="1017">
                  <c:v>548</c:v>
                </c:pt>
                <c:pt idx="1018">
                  <c:v>437</c:v>
                </c:pt>
                <c:pt idx="1019">
                  <c:v>0</c:v>
                </c:pt>
                <c:pt idx="1020">
                  <c:v>0</c:v>
                </c:pt>
                <c:pt idx="1021">
                  <c:v>48</c:v>
                </c:pt>
                <c:pt idx="1022">
                  <c:v>1</c:v>
                </c:pt>
                <c:pt idx="1023">
                  <c:v>6</c:v>
                </c:pt>
                <c:pt idx="1024">
                  <c:v>2</c:v>
                </c:pt>
                <c:pt idx="1025">
                  <c:v>8</c:v>
                </c:pt>
                <c:pt idx="1026">
                  <c:v>2</c:v>
                </c:pt>
                <c:pt idx="1027">
                  <c:v>10</c:v>
                </c:pt>
                <c:pt idx="1028">
                  <c:v>0</c:v>
                </c:pt>
                <c:pt idx="1029">
                  <c:v>24</c:v>
                </c:pt>
                <c:pt idx="1030">
                  <c:v>35</c:v>
                </c:pt>
                <c:pt idx="1031">
                  <c:v>4</c:v>
                </c:pt>
                <c:pt idx="1032">
                  <c:v>64</c:v>
                </c:pt>
                <c:pt idx="1033">
                  <c:v>0</c:v>
                </c:pt>
                <c:pt idx="1034">
                  <c:v>469</c:v>
                </c:pt>
                <c:pt idx="1035">
                  <c:v>40</c:v>
                </c:pt>
                <c:pt idx="1036">
                  <c:v>59</c:v>
                </c:pt>
                <c:pt idx="1037">
                  <c:v>0</c:v>
                </c:pt>
                <c:pt idx="1038">
                  <c:v>2</c:v>
                </c:pt>
                <c:pt idx="1039">
                  <c:v>2</c:v>
                </c:pt>
                <c:pt idx="1040">
                  <c:v>3</c:v>
                </c:pt>
                <c:pt idx="1041">
                  <c:v>95</c:v>
                </c:pt>
                <c:pt idx="1042">
                  <c:v>22</c:v>
                </c:pt>
                <c:pt idx="1043">
                  <c:v>11</c:v>
                </c:pt>
                <c:pt idx="1044" formatCode="#,##0">
                  <c:v>2200</c:v>
                </c:pt>
                <c:pt idx="1045">
                  <c:v>4</c:v>
                </c:pt>
                <c:pt idx="1046">
                  <c:v>31</c:v>
                </c:pt>
                <c:pt idx="1047">
                  <c:v>3</c:v>
                </c:pt>
                <c:pt idx="1048">
                  <c:v>5</c:v>
                </c:pt>
                <c:pt idx="1049">
                  <c:v>26</c:v>
                </c:pt>
                <c:pt idx="1050" formatCode="#,##0">
                  <c:v>1495</c:v>
                </c:pt>
                <c:pt idx="1051">
                  <c:v>815</c:v>
                </c:pt>
                <c:pt idx="1052">
                  <c:v>92</c:v>
                </c:pt>
                <c:pt idx="1053">
                  <c:v>3</c:v>
                </c:pt>
                <c:pt idx="1054">
                  <c:v>28</c:v>
                </c:pt>
                <c:pt idx="1055">
                  <c:v>42</c:v>
                </c:pt>
                <c:pt idx="1056">
                  <c:v>50</c:v>
                </c:pt>
                <c:pt idx="1057">
                  <c:v>6</c:v>
                </c:pt>
                <c:pt idx="1058">
                  <c:v>0</c:v>
                </c:pt>
                <c:pt idx="1059">
                  <c:v>3</c:v>
                </c:pt>
                <c:pt idx="1060">
                  <c:v>45</c:v>
                </c:pt>
                <c:pt idx="1061">
                  <c:v>1</c:v>
                </c:pt>
                <c:pt idx="1062">
                  <c:v>4</c:v>
                </c:pt>
                <c:pt idx="1063">
                  <c:v>577</c:v>
                </c:pt>
                <c:pt idx="1064">
                  <c:v>78</c:v>
                </c:pt>
                <c:pt idx="1065">
                  <c:v>0</c:v>
                </c:pt>
                <c:pt idx="1066">
                  <c:v>0</c:v>
                </c:pt>
                <c:pt idx="1067">
                  <c:v>2</c:v>
                </c:pt>
                <c:pt idx="1068">
                  <c:v>8</c:v>
                </c:pt>
                <c:pt idx="1069">
                  <c:v>56</c:v>
                </c:pt>
                <c:pt idx="1070">
                  <c:v>378</c:v>
                </c:pt>
                <c:pt idx="1071">
                  <c:v>38</c:v>
                </c:pt>
                <c:pt idx="1072">
                  <c:v>0</c:v>
                </c:pt>
                <c:pt idx="1073">
                  <c:v>852</c:v>
                </c:pt>
                <c:pt idx="1074">
                  <c:v>37</c:v>
                </c:pt>
                <c:pt idx="1075">
                  <c:v>0</c:v>
                </c:pt>
                <c:pt idx="1076">
                  <c:v>100</c:v>
                </c:pt>
                <c:pt idx="1077">
                  <c:v>39</c:v>
                </c:pt>
                <c:pt idx="1078">
                  <c:v>154</c:v>
                </c:pt>
                <c:pt idx="1079">
                  <c:v>839</c:v>
                </c:pt>
                <c:pt idx="1080">
                  <c:v>2</c:v>
                </c:pt>
                <c:pt idx="1081">
                  <c:v>0</c:v>
                </c:pt>
                <c:pt idx="1082">
                  <c:v>0</c:v>
                </c:pt>
                <c:pt idx="1083">
                  <c:v>74</c:v>
                </c:pt>
                <c:pt idx="1084">
                  <c:v>43</c:v>
                </c:pt>
                <c:pt idx="1085">
                  <c:v>881</c:v>
                </c:pt>
                <c:pt idx="1086">
                  <c:v>4</c:v>
                </c:pt>
                <c:pt idx="1087">
                  <c:v>75</c:v>
                </c:pt>
                <c:pt idx="1088">
                  <c:v>993</c:v>
                </c:pt>
                <c:pt idx="1089">
                  <c:v>69</c:v>
                </c:pt>
                <c:pt idx="1090">
                  <c:v>135</c:v>
                </c:pt>
                <c:pt idx="1091">
                  <c:v>0</c:v>
                </c:pt>
                <c:pt idx="1092">
                  <c:v>0</c:v>
                </c:pt>
                <c:pt idx="1093">
                  <c:v>25</c:v>
                </c:pt>
                <c:pt idx="1094">
                  <c:v>0</c:v>
                </c:pt>
                <c:pt idx="1095">
                  <c:v>332</c:v>
                </c:pt>
                <c:pt idx="1096">
                  <c:v>0</c:v>
                </c:pt>
                <c:pt idx="1097">
                  <c:v>606</c:v>
                </c:pt>
                <c:pt idx="1098">
                  <c:v>0</c:v>
                </c:pt>
                <c:pt idx="1099">
                  <c:v>160</c:v>
                </c:pt>
                <c:pt idx="1100">
                  <c:v>10</c:v>
                </c:pt>
                <c:pt idx="1101">
                  <c:v>0</c:v>
                </c:pt>
                <c:pt idx="1102">
                  <c:v>17</c:v>
                </c:pt>
                <c:pt idx="1103">
                  <c:v>78</c:v>
                </c:pt>
                <c:pt idx="1104">
                  <c:v>0</c:v>
                </c:pt>
                <c:pt idx="1105">
                  <c:v>4</c:v>
                </c:pt>
                <c:pt idx="1106">
                  <c:v>341</c:v>
                </c:pt>
                <c:pt idx="1107">
                  <c:v>1</c:v>
                </c:pt>
                <c:pt idx="1108">
                  <c:v>52</c:v>
                </c:pt>
                <c:pt idx="1109">
                  <c:v>0</c:v>
                </c:pt>
                <c:pt idx="1110">
                  <c:v>57</c:v>
                </c:pt>
                <c:pt idx="1111">
                  <c:v>21</c:v>
                </c:pt>
                <c:pt idx="1112">
                  <c:v>37</c:v>
                </c:pt>
                <c:pt idx="1113">
                  <c:v>18</c:v>
                </c:pt>
                <c:pt idx="1114">
                  <c:v>228</c:v>
                </c:pt>
                <c:pt idx="1115">
                  <c:v>18</c:v>
                </c:pt>
                <c:pt idx="1116">
                  <c:v>0</c:v>
                </c:pt>
                <c:pt idx="1117">
                  <c:v>24</c:v>
                </c:pt>
                <c:pt idx="1118">
                  <c:v>2</c:v>
                </c:pt>
                <c:pt idx="1119">
                  <c:v>8</c:v>
                </c:pt>
                <c:pt idx="1120">
                  <c:v>3</c:v>
                </c:pt>
                <c:pt idx="1121">
                  <c:v>0</c:v>
                </c:pt>
                <c:pt idx="1122">
                  <c:v>0</c:v>
                </c:pt>
                <c:pt idx="1123">
                  <c:v>58</c:v>
                </c:pt>
                <c:pt idx="1124">
                  <c:v>2</c:v>
                </c:pt>
                <c:pt idx="1125">
                  <c:v>3</c:v>
                </c:pt>
                <c:pt idx="1126">
                  <c:v>0</c:v>
                </c:pt>
                <c:pt idx="1127">
                  <c:v>40</c:v>
                </c:pt>
                <c:pt idx="1128">
                  <c:v>15</c:v>
                </c:pt>
                <c:pt idx="1129">
                  <c:v>14</c:v>
                </c:pt>
                <c:pt idx="1130">
                  <c:v>47</c:v>
                </c:pt>
                <c:pt idx="1131">
                  <c:v>15</c:v>
                </c:pt>
                <c:pt idx="1132">
                  <c:v>0</c:v>
                </c:pt>
                <c:pt idx="1133">
                  <c:v>47</c:v>
                </c:pt>
                <c:pt idx="1134">
                  <c:v>0</c:v>
                </c:pt>
                <c:pt idx="1135">
                  <c:v>82</c:v>
                </c:pt>
                <c:pt idx="1136">
                  <c:v>132</c:v>
                </c:pt>
                <c:pt idx="1137">
                  <c:v>120</c:v>
                </c:pt>
                <c:pt idx="1138">
                  <c:v>1</c:v>
                </c:pt>
                <c:pt idx="1139">
                  <c:v>509</c:v>
                </c:pt>
                <c:pt idx="1140">
                  <c:v>57</c:v>
                </c:pt>
                <c:pt idx="1141">
                  <c:v>0</c:v>
                </c:pt>
                <c:pt idx="1142">
                  <c:v>39</c:v>
                </c:pt>
                <c:pt idx="1143">
                  <c:v>53</c:v>
                </c:pt>
                <c:pt idx="1144">
                  <c:v>151</c:v>
                </c:pt>
                <c:pt idx="1145">
                  <c:v>47</c:v>
                </c:pt>
                <c:pt idx="1146">
                  <c:v>0</c:v>
                </c:pt>
                <c:pt idx="1147">
                  <c:v>2</c:v>
                </c:pt>
                <c:pt idx="1148">
                  <c:v>1</c:v>
                </c:pt>
                <c:pt idx="1149">
                  <c:v>32</c:v>
                </c:pt>
                <c:pt idx="1150">
                  <c:v>36</c:v>
                </c:pt>
                <c:pt idx="1151">
                  <c:v>0</c:v>
                </c:pt>
                <c:pt idx="1152">
                  <c:v>73</c:v>
                </c:pt>
                <c:pt idx="1153">
                  <c:v>676</c:v>
                </c:pt>
                <c:pt idx="1154">
                  <c:v>609</c:v>
                </c:pt>
                <c:pt idx="1155">
                  <c:v>47</c:v>
                </c:pt>
                <c:pt idx="1156">
                  <c:v>29</c:v>
                </c:pt>
                <c:pt idx="1157">
                  <c:v>20</c:v>
                </c:pt>
                <c:pt idx="1158">
                  <c:v>53</c:v>
                </c:pt>
                <c:pt idx="1159">
                  <c:v>0</c:v>
                </c:pt>
                <c:pt idx="1160">
                  <c:v>73</c:v>
                </c:pt>
                <c:pt idx="1161">
                  <c:v>24</c:v>
                </c:pt>
                <c:pt idx="1162" formatCode="#,##0">
                  <c:v>2340</c:v>
                </c:pt>
                <c:pt idx="1163">
                  <c:v>0</c:v>
                </c:pt>
                <c:pt idx="1164">
                  <c:v>0</c:v>
                </c:pt>
                <c:pt idx="1165">
                  <c:v>59</c:v>
                </c:pt>
                <c:pt idx="1166">
                  <c:v>122</c:v>
                </c:pt>
                <c:pt idx="1167">
                  <c:v>77</c:v>
                </c:pt>
                <c:pt idx="1168">
                  <c:v>0</c:v>
                </c:pt>
                <c:pt idx="1169">
                  <c:v>527</c:v>
                </c:pt>
                <c:pt idx="1170">
                  <c:v>0</c:v>
                </c:pt>
                <c:pt idx="1171">
                  <c:v>34</c:v>
                </c:pt>
                <c:pt idx="1172">
                  <c:v>44</c:v>
                </c:pt>
                <c:pt idx="1173" formatCode="#,##0">
                  <c:v>1760</c:v>
                </c:pt>
                <c:pt idx="1174">
                  <c:v>62</c:v>
                </c:pt>
                <c:pt idx="1175">
                  <c:v>0</c:v>
                </c:pt>
                <c:pt idx="1176">
                  <c:v>64</c:v>
                </c:pt>
                <c:pt idx="1177">
                  <c:v>0</c:v>
                </c:pt>
                <c:pt idx="1178">
                  <c:v>26</c:v>
                </c:pt>
                <c:pt idx="1179">
                  <c:v>46</c:v>
                </c:pt>
                <c:pt idx="1180">
                  <c:v>3</c:v>
                </c:pt>
                <c:pt idx="1181">
                  <c:v>259</c:v>
                </c:pt>
                <c:pt idx="1182">
                  <c:v>99</c:v>
                </c:pt>
                <c:pt idx="1183">
                  <c:v>0</c:v>
                </c:pt>
                <c:pt idx="1184">
                  <c:v>0</c:v>
                </c:pt>
                <c:pt idx="1185">
                  <c:v>3</c:v>
                </c:pt>
                <c:pt idx="1186">
                  <c:v>80</c:v>
                </c:pt>
                <c:pt idx="1187">
                  <c:v>3</c:v>
                </c:pt>
                <c:pt idx="1188" formatCode="#,##0">
                  <c:v>1270</c:v>
                </c:pt>
                <c:pt idx="1189">
                  <c:v>67</c:v>
                </c:pt>
                <c:pt idx="1190">
                  <c:v>0</c:v>
                </c:pt>
                <c:pt idx="1191">
                  <c:v>0</c:v>
                </c:pt>
                <c:pt idx="1192">
                  <c:v>569</c:v>
                </c:pt>
                <c:pt idx="1193">
                  <c:v>4</c:v>
                </c:pt>
                <c:pt idx="1194">
                  <c:v>1</c:v>
                </c:pt>
                <c:pt idx="1195">
                  <c:v>4</c:v>
                </c:pt>
                <c:pt idx="1196">
                  <c:v>2</c:v>
                </c:pt>
                <c:pt idx="1197">
                  <c:v>0</c:v>
                </c:pt>
                <c:pt idx="1198">
                  <c:v>20</c:v>
                </c:pt>
                <c:pt idx="1199">
                  <c:v>89</c:v>
                </c:pt>
                <c:pt idx="1200">
                  <c:v>573</c:v>
                </c:pt>
                <c:pt idx="1201">
                  <c:v>73</c:v>
                </c:pt>
                <c:pt idx="1202">
                  <c:v>5</c:v>
                </c:pt>
                <c:pt idx="1203">
                  <c:v>27</c:v>
                </c:pt>
                <c:pt idx="1204">
                  <c:v>0</c:v>
                </c:pt>
                <c:pt idx="1205">
                  <c:v>1</c:v>
                </c:pt>
                <c:pt idx="1206">
                  <c:v>52</c:v>
                </c:pt>
                <c:pt idx="1207">
                  <c:v>959</c:v>
                </c:pt>
                <c:pt idx="1208">
                  <c:v>0</c:v>
                </c:pt>
                <c:pt idx="1209">
                  <c:v>65</c:v>
                </c:pt>
                <c:pt idx="1210">
                  <c:v>5</c:v>
                </c:pt>
                <c:pt idx="1211">
                  <c:v>51</c:v>
                </c:pt>
                <c:pt idx="1212">
                  <c:v>0</c:v>
                </c:pt>
                <c:pt idx="1213">
                  <c:v>39</c:v>
                </c:pt>
                <c:pt idx="1214">
                  <c:v>6</c:v>
                </c:pt>
                <c:pt idx="1215">
                  <c:v>32</c:v>
                </c:pt>
                <c:pt idx="1216">
                  <c:v>0</c:v>
                </c:pt>
                <c:pt idx="1217">
                  <c:v>853</c:v>
                </c:pt>
                <c:pt idx="1218">
                  <c:v>2</c:v>
                </c:pt>
                <c:pt idx="1219">
                  <c:v>1</c:v>
                </c:pt>
                <c:pt idx="1220">
                  <c:v>4</c:v>
                </c:pt>
                <c:pt idx="1221">
                  <c:v>0</c:v>
                </c:pt>
                <c:pt idx="1222">
                  <c:v>3</c:v>
                </c:pt>
                <c:pt idx="1223">
                  <c:v>42</c:v>
                </c:pt>
                <c:pt idx="1224">
                  <c:v>0</c:v>
                </c:pt>
                <c:pt idx="1225">
                  <c:v>11</c:v>
                </c:pt>
                <c:pt idx="1226">
                  <c:v>64</c:v>
                </c:pt>
                <c:pt idx="1227">
                  <c:v>0</c:v>
                </c:pt>
                <c:pt idx="1228">
                  <c:v>0</c:v>
                </c:pt>
                <c:pt idx="1229">
                  <c:v>98</c:v>
                </c:pt>
                <c:pt idx="1230">
                  <c:v>35</c:v>
                </c:pt>
                <c:pt idx="1231">
                  <c:v>3</c:v>
                </c:pt>
                <c:pt idx="1232">
                  <c:v>5</c:v>
                </c:pt>
                <c:pt idx="1233">
                  <c:v>61</c:v>
                </c:pt>
                <c:pt idx="1234">
                  <c:v>2</c:v>
                </c:pt>
                <c:pt idx="1235">
                  <c:v>52</c:v>
                </c:pt>
                <c:pt idx="1236">
                  <c:v>6</c:v>
                </c:pt>
                <c:pt idx="1237">
                  <c:v>0</c:v>
                </c:pt>
                <c:pt idx="1238">
                  <c:v>28</c:v>
                </c:pt>
                <c:pt idx="1239">
                  <c:v>39</c:v>
                </c:pt>
                <c:pt idx="1240">
                  <c:v>169</c:v>
                </c:pt>
                <c:pt idx="1241">
                  <c:v>15</c:v>
                </c:pt>
                <c:pt idx="1242">
                  <c:v>63</c:v>
                </c:pt>
                <c:pt idx="1243">
                  <c:v>0</c:v>
                </c:pt>
                <c:pt idx="1244">
                  <c:v>46</c:v>
                </c:pt>
                <c:pt idx="1245">
                  <c:v>648</c:v>
                </c:pt>
                <c:pt idx="1246">
                  <c:v>53</c:v>
                </c:pt>
                <c:pt idx="1247">
                  <c:v>5</c:v>
                </c:pt>
                <c:pt idx="1248">
                  <c:v>0</c:v>
                </c:pt>
                <c:pt idx="1249">
                  <c:v>0</c:v>
                </c:pt>
                <c:pt idx="1250">
                  <c:v>78</c:v>
                </c:pt>
                <c:pt idx="1251">
                  <c:v>0</c:v>
                </c:pt>
                <c:pt idx="1252">
                  <c:v>40</c:v>
                </c:pt>
                <c:pt idx="1253">
                  <c:v>7</c:v>
                </c:pt>
                <c:pt idx="1254">
                  <c:v>100</c:v>
                </c:pt>
                <c:pt idx="1255">
                  <c:v>175</c:v>
                </c:pt>
                <c:pt idx="1256">
                  <c:v>4</c:v>
                </c:pt>
                <c:pt idx="1257">
                  <c:v>4</c:v>
                </c:pt>
                <c:pt idx="1258">
                  <c:v>40</c:v>
                </c:pt>
                <c:pt idx="1259">
                  <c:v>19</c:v>
                </c:pt>
                <c:pt idx="1260">
                  <c:v>7</c:v>
                </c:pt>
                <c:pt idx="1261" formatCode="#,##0">
                  <c:v>1893</c:v>
                </c:pt>
                <c:pt idx="1262">
                  <c:v>77</c:v>
                </c:pt>
                <c:pt idx="1263">
                  <c:v>72</c:v>
                </c:pt>
                <c:pt idx="1264">
                  <c:v>1</c:v>
                </c:pt>
                <c:pt idx="1265">
                  <c:v>19</c:v>
                </c:pt>
                <c:pt idx="1266">
                  <c:v>4</c:v>
                </c:pt>
                <c:pt idx="1267">
                  <c:v>0</c:v>
                </c:pt>
                <c:pt idx="1268">
                  <c:v>5</c:v>
                </c:pt>
                <c:pt idx="1269">
                  <c:v>90</c:v>
                </c:pt>
                <c:pt idx="1270">
                  <c:v>1</c:v>
                </c:pt>
                <c:pt idx="1271">
                  <c:v>2</c:v>
                </c:pt>
                <c:pt idx="1272">
                  <c:v>363</c:v>
                </c:pt>
                <c:pt idx="1273">
                  <c:v>35</c:v>
                </c:pt>
                <c:pt idx="1274">
                  <c:v>135</c:v>
                </c:pt>
                <c:pt idx="1275">
                  <c:v>519</c:v>
                </c:pt>
                <c:pt idx="1276">
                  <c:v>0</c:v>
                </c:pt>
                <c:pt idx="1277">
                  <c:v>0</c:v>
                </c:pt>
                <c:pt idx="1278">
                  <c:v>58</c:v>
                </c:pt>
                <c:pt idx="1279">
                  <c:v>1</c:v>
                </c:pt>
                <c:pt idx="1280">
                  <c:v>0</c:v>
                </c:pt>
                <c:pt idx="1281">
                  <c:v>44</c:v>
                </c:pt>
                <c:pt idx="1282">
                  <c:v>1</c:v>
                </c:pt>
                <c:pt idx="1283">
                  <c:v>84</c:v>
                </c:pt>
                <c:pt idx="1284">
                  <c:v>103</c:v>
                </c:pt>
                <c:pt idx="1285">
                  <c:v>65</c:v>
                </c:pt>
                <c:pt idx="1286">
                  <c:v>0</c:v>
                </c:pt>
                <c:pt idx="1287">
                  <c:v>757</c:v>
                </c:pt>
                <c:pt idx="1288">
                  <c:v>0</c:v>
                </c:pt>
                <c:pt idx="1289">
                  <c:v>5</c:v>
                </c:pt>
                <c:pt idx="1290">
                  <c:v>681</c:v>
                </c:pt>
                <c:pt idx="1291">
                  <c:v>1</c:v>
                </c:pt>
                <c:pt idx="1292">
                  <c:v>0</c:v>
                </c:pt>
                <c:pt idx="1293">
                  <c:v>45</c:v>
                </c:pt>
                <c:pt idx="1294">
                  <c:v>156</c:v>
                </c:pt>
                <c:pt idx="1295">
                  <c:v>7</c:v>
                </c:pt>
                <c:pt idx="1296">
                  <c:v>4</c:v>
                </c:pt>
                <c:pt idx="1297">
                  <c:v>1</c:v>
                </c:pt>
                <c:pt idx="1298">
                  <c:v>0</c:v>
                </c:pt>
                <c:pt idx="1299">
                  <c:v>0</c:v>
                </c:pt>
                <c:pt idx="1300">
                  <c:v>49</c:v>
                </c:pt>
                <c:pt idx="1301" formatCode="#,##0">
                  <c:v>1299</c:v>
                </c:pt>
                <c:pt idx="1302">
                  <c:v>4</c:v>
                </c:pt>
                <c:pt idx="1303">
                  <c:v>65</c:v>
                </c:pt>
                <c:pt idx="1304">
                  <c:v>9</c:v>
                </c:pt>
                <c:pt idx="1305">
                  <c:v>3</c:v>
                </c:pt>
                <c:pt idx="1306">
                  <c:v>0</c:v>
                </c:pt>
                <c:pt idx="1307">
                  <c:v>1</c:v>
                </c:pt>
                <c:pt idx="1308">
                  <c:v>3</c:v>
                </c:pt>
                <c:pt idx="1309">
                  <c:v>0</c:v>
                </c:pt>
                <c:pt idx="1310">
                  <c:v>47</c:v>
                </c:pt>
                <c:pt idx="1311">
                  <c:v>1</c:v>
                </c:pt>
                <c:pt idx="1312" formatCode="#,##0">
                  <c:v>3145</c:v>
                </c:pt>
                <c:pt idx="1313">
                  <c:v>899</c:v>
                </c:pt>
                <c:pt idx="1314">
                  <c:v>39</c:v>
                </c:pt>
                <c:pt idx="1315">
                  <c:v>46</c:v>
                </c:pt>
                <c:pt idx="1316">
                  <c:v>756</c:v>
                </c:pt>
                <c:pt idx="1317">
                  <c:v>2</c:v>
                </c:pt>
                <c:pt idx="1318">
                  <c:v>7</c:v>
                </c:pt>
                <c:pt idx="1319">
                  <c:v>64</c:v>
                </c:pt>
                <c:pt idx="1320">
                  <c:v>0</c:v>
                </c:pt>
                <c:pt idx="1321">
                  <c:v>27</c:v>
                </c:pt>
                <c:pt idx="1322">
                  <c:v>65</c:v>
                </c:pt>
                <c:pt idx="1323">
                  <c:v>0</c:v>
                </c:pt>
                <c:pt idx="1324">
                  <c:v>25</c:v>
                </c:pt>
                <c:pt idx="1325">
                  <c:v>7</c:v>
                </c:pt>
                <c:pt idx="1326">
                  <c:v>0</c:v>
                </c:pt>
                <c:pt idx="1327">
                  <c:v>41</c:v>
                </c:pt>
                <c:pt idx="1328">
                  <c:v>70</c:v>
                </c:pt>
                <c:pt idx="1329">
                  <c:v>33</c:v>
                </c:pt>
                <c:pt idx="1330">
                  <c:v>44</c:v>
                </c:pt>
                <c:pt idx="1331">
                  <c:v>1</c:v>
                </c:pt>
                <c:pt idx="1332">
                  <c:v>0</c:v>
                </c:pt>
                <c:pt idx="1333">
                  <c:v>0</c:v>
                </c:pt>
                <c:pt idx="1334">
                  <c:v>49</c:v>
                </c:pt>
                <c:pt idx="1335">
                  <c:v>0</c:v>
                </c:pt>
                <c:pt idx="1336">
                  <c:v>91</c:v>
                </c:pt>
                <c:pt idx="1337">
                  <c:v>42</c:v>
                </c:pt>
                <c:pt idx="1338">
                  <c:v>1</c:v>
                </c:pt>
                <c:pt idx="1339" formatCode="#,##0">
                  <c:v>1126</c:v>
                </c:pt>
                <c:pt idx="1340">
                  <c:v>0</c:v>
                </c:pt>
                <c:pt idx="1341">
                  <c:v>13</c:v>
                </c:pt>
                <c:pt idx="1342">
                  <c:v>16</c:v>
                </c:pt>
                <c:pt idx="1343">
                  <c:v>0</c:v>
                </c:pt>
                <c:pt idx="1344">
                  <c:v>603</c:v>
                </c:pt>
                <c:pt idx="1345">
                  <c:v>271</c:v>
                </c:pt>
                <c:pt idx="1346">
                  <c:v>48</c:v>
                </c:pt>
                <c:pt idx="1347" formatCode="#,##0">
                  <c:v>1297</c:v>
                </c:pt>
                <c:pt idx="1348">
                  <c:v>0</c:v>
                </c:pt>
                <c:pt idx="1349">
                  <c:v>40</c:v>
                </c:pt>
                <c:pt idx="1350">
                  <c:v>4</c:v>
                </c:pt>
                <c:pt idx="1351">
                  <c:v>31</c:v>
                </c:pt>
                <c:pt idx="1352">
                  <c:v>21</c:v>
                </c:pt>
                <c:pt idx="1353">
                  <c:v>872</c:v>
                </c:pt>
                <c:pt idx="1354">
                  <c:v>94</c:v>
                </c:pt>
                <c:pt idx="1355">
                  <c:v>96</c:v>
                </c:pt>
                <c:pt idx="1356">
                  <c:v>5</c:v>
                </c:pt>
                <c:pt idx="1357">
                  <c:v>0</c:v>
                </c:pt>
                <c:pt idx="1358">
                  <c:v>973</c:v>
                </c:pt>
                <c:pt idx="1359">
                  <c:v>0</c:v>
                </c:pt>
                <c:pt idx="1360">
                  <c:v>66</c:v>
                </c:pt>
                <c:pt idx="1361">
                  <c:v>0</c:v>
                </c:pt>
                <c:pt idx="1362">
                  <c:v>0</c:v>
                </c:pt>
                <c:pt idx="1363">
                  <c:v>0</c:v>
                </c:pt>
                <c:pt idx="1364">
                  <c:v>3</c:v>
                </c:pt>
                <c:pt idx="1365">
                  <c:v>0</c:v>
                </c:pt>
                <c:pt idx="1366">
                  <c:v>0</c:v>
                </c:pt>
                <c:pt idx="1367">
                  <c:v>0</c:v>
                </c:pt>
                <c:pt idx="1368">
                  <c:v>1</c:v>
                </c:pt>
                <c:pt idx="1369">
                  <c:v>0</c:v>
                </c:pt>
                <c:pt idx="1370">
                  <c:v>65</c:v>
                </c:pt>
                <c:pt idx="1371">
                  <c:v>68</c:v>
                </c:pt>
                <c:pt idx="1372">
                  <c:v>1</c:v>
                </c:pt>
                <c:pt idx="1373">
                  <c:v>48</c:v>
                </c:pt>
                <c:pt idx="1374">
                  <c:v>19</c:v>
                </c:pt>
                <c:pt idx="1375">
                  <c:v>0</c:v>
                </c:pt>
                <c:pt idx="1376">
                  <c:v>224</c:v>
                </c:pt>
                <c:pt idx="1377">
                  <c:v>913</c:v>
                </c:pt>
                <c:pt idx="1378">
                  <c:v>9</c:v>
                </c:pt>
                <c:pt idx="1379" formatCode="#,##0">
                  <c:v>1520</c:v>
                </c:pt>
                <c:pt idx="1380">
                  <c:v>70</c:v>
                </c:pt>
                <c:pt idx="1381">
                  <c:v>0</c:v>
                </c:pt>
                <c:pt idx="1382">
                  <c:v>0</c:v>
                </c:pt>
                <c:pt idx="1383">
                  <c:v>187</c:v>
                </c:pt>
                <c:pt idx="1384">
                  <c:v>15</c:v>
                </c:pt>
                <c:pt idx="1385">
                  <c:v>0</c:v>
                </c:pt>
                <c:pt idx="1386">
                  <c:v>93</c:v>
                </c:pt>
                <c:pt idx="1387">
                  <c:v>0</c:v>
                </c:pt>
                <c:pt idx="1388">
                  <c:v>0</c:v>
                </c:pt>
                <c:pt idx="1389">
                  <c:v>14</c:v>
                </c:pt>
                <c:pt idx="1390">
                  <c:v>39</c:v>
                </c:pt>
                <c:pt idx="1391" formatCode="#,##0">
                  <c:v>1229</c:v>
                </c:pt>
                <c:pt idx="1392">
                  <c:v>11</c:v>
                </c:pt>
                <c:pt idx="1393">
                  <c:v>813</c:v>
                </c:pt>
                <c:pt idx="1394">
                  <c:v>8</c:v>
                </c:pt>
                <c:pt idx="1395" formatCode="#,##0">
                  <c:v>1270</c:v>
                </c:pt>
                <c:pt idx="1396">
                  <c:v>46</c:v>
                </c:pt>
                <c:pt idx="1397">
                  <c:v>214</c:v>
                </c:pt>
                <c:pt idx="1398">
                  <c:v>2</c:v>
                </c:pt>
                <c:pt idx="1399">
                  <c:v>0</c:v>
                </c:pt>
                <c:pt idx="1400">
                  <c:v>9</c:v>
                </c:pt>
                <c:pt idx="1401">
                  <c:v>46</c:v>
                </c:pt>
                <c:pt idx="1402">
                  <c:v>2</c:v>
                </c:pt>
                <c:pt idx="1403">
                  <c:v>343</c:v>
                </c:pt>
                <c:pt idx="1404">
                  <c:v>14</c:v>
                </c:pt>
                <c:pt idx="1405">
                  <c:v>66</c:v>
                </c:pt>
                <c:pt idx="1406">
                  <c:v>0</c:v>
                </c:pt>
                <c:pt idx="1407">
                  <c:v>3</c:v>
                </c:pt>
                <c:pt idx="1408">
                  <c:v>32</c:v>
                </c:pt>
                <c:pt idx="1409">
                  <c:v>545</c:v>
                </c:pt>
                <c:pt idx="1410">
                  <c:v>17</c:v>
                </c:pt>
                <c:pt idx="1411">
                  <c:v>0</c:v>
                </c:pt>
                <c:pt idx="1412">
                  <c:v>112</c:v>
                </c:pt>
                <c:pt idx="1413">
                  <c:v>1</c:v>
                </c:pt>
                <c:pt idx="1414">
                  <c:v>824</c:v>
                </c:pt>
                <c:pt idx="1415">
                  <c:v>54</c:v>
                </c:pt>
                <c:pt idx="1416">
                  <c:v>476</c:v>
                </c:pt>
                <c:pt idx="1417">
                  <c:v>0</c:v>
                </c:pt>
                <c:pt idx="1418">
                  <c:v>0</c:v>
                </c:pt>
                <c:pt idx="1419">
                  <c:v>930</c:v>
                </c:pt>
                <c:pt idx="1420">
                  <c:v>990</c:v>
                </c:pt>
                <c:pt idx="1421">
                  <c:v>71</c:v>
                </c:pt>
                <c:pt idx="1422">
                  <c:v>190</c:v>
                </c:pt>
                <c:pt idx="1423">
                  <c:v>2</c:v>
                </c:pt>
                <c:pt idx="1424">
                  <c:v>600</c:v>
                </c:pt>
                <c:pt idx="1425">
                  <c:v>30</c:v>
                </c:pt>
                <c:pt idx="1426">
                  <c:v>2</c:v>
                </c:pt>
                <c:pt idx="1427">
                  <c:v>15</c:v>
                </c:pt>
                <c:pt idx="1428">
                  <c:v>25</c:v>
                </c:pt>
                <c:pt idx="1429">
                  <c:v>12</c:v>
                </c:pt>
                <c:pt idx="1430">
                  <c:v>55</c:v>
                </c:pt>
                <c:pt idx="1431">
                  <c:v>67</c:v>
                </c:pt>
                <c:pt idx="1432">
                  <c:v>85</c:v>
                </c:pt>
                <c:pt idx="1433">
                  <c:v>0</c:v>
                </c:pt>
                <c:pt idx="1434">
                  <c:v>89</c:v>
                </c:pt>
                <c:pt idx="1435">
                  <c:v>63</c:v>
                </c:pt>
                <c:pt idx="1436" formatCode="#,##0">
                  <c:v>1092</c:v>
                </c:pt>
                <c:pt idx="1437">
                  <c:v>875</c:v>
                </c:pt>
                <c:pt idx="1438">
                  <c:v>848</c:v>
                </c:pt>
                <c:pt idx="1439">
                  <c:v>85</c:v>
                </c:pt>
                <c:pt idx="1440">
                  <c:v>265</c:v>
                </c:pt>
                <c:pt idx="1441">
                  <c:v>96</c:v>
                </c:pt>
                <c:pt idx="1442">
                  <c:v>75</c:v>
                </c:pt>
                <c:pt idx="1443">
                  <c:v>68</c:v>
                </c:pt>
                <c:pt idx="1444">
                  <c:v>44</c:v>
                </c:pt>
                <c:pt idx="1445">
                  <c:v>1</c:v>
                </c:pt>
                <c:pt idx="1446">
                  <c:v>0</c:v>
                </c:pt>
                <c:pt idx="1447">
                  <c:v>77</c:v>
                </c:pt>
                <c:pt idx="1448">
                  <c:v>2</c:v>
                </c:pt>
                <c:pt idx="1449">
                  <c:v>76</c:v>
                </c:pt>
                <c:pt idx="1450">
                  <c:v>4</c:v>
                </c:pt>
                <c:pt idx="1451">
                  <c:v>1</c:v>
                </c:pt>
                <c:pt idx="1452">
                  <c:v>0</c:v>
                </c:pt>
                <c:pt idx="1453">
                  <c:v>92</c:v>
                </c:pt>
                <c:pt idx="1454">
                  <c:v>862</c:v>
                </c:pt>
                <c:pt idx="1455">
                  <c:v>3</c:v>
                </c:pt>
                <c:pt idx="1456">
                  <c:v>35</c:v>
                </c:pt>
                <c:pt idx="1457" formatCode="#,##0">
                  <c:v>2106</c:v>
                </c:pt>
                <c:pt idx="1458">
                  <c:v>0</c:v>
                </c:pt>
                <c:pt idx="1459">
                  <c:v>222</c:v>
                </c:pt>
                <c:pt idx="1460">
                  <c:v>0</c:v>
                </c:pt>
                <c:pt idx="1461">
                  <c:v>9</c:v>
                </c:pt>
                <c:pt idx="1462">
                  <c:v>220</c:v>
                </c:pt>
                <c:pt idx="1463">
                  <c:v>106</c:v>
                </c:pt>
                <c:pt idx="1464">
                  <c:v>3</c:v>
                </c:pt>
                <c:pt idx="1465">
                  <c:v>10</c:v>
                </c:pt>
                <c:pt idx="1466">
                  <c:v>8</c:v>
                </c:pt>
                <c:pt idx="1467" formatCode="#,##0">
                  <c:v>1053</c:v>
                </c:pt>
                <c:pt idx="1468">
                  <c:v>0</c:v>
                </c:pt>
                <c:pt idx="1469">
                  <c:v>0</c:v>
                </c:pt>
                <c:pt idx="1470">
                  <c:v>33</c:v>
                </c:pt>
                <c:pt idx="1471">
                  <c:v>48</c:v>
                </c:pt>
                <c:pt idx="1472">
                  <c:v>4</c:v>
                </c:pt>
                <c:pt idx="1473">
                  <c:v>4</c:v>
                </c:pt>
                <c:pt idx="1474">
                  <c:v>942</c:v>
                </c:pt>
                <c:pt idx="1475">
                  <c:v>0</c:v>
                </c:pt>
                <c:pt idx="1476">
                  <c:v>18</c:v>
                </c:pt>
                <c:pt idx="1477">
                  <c:v>88</c:v>
                </c:pt>
                <c:pt idx="1478">
                  <c:v>415</c:v>
                </c:pt>
                <c:pt idx="1479">
                  <c:v>31</c:v>
                </c:pt>
                <c:pt idx="1480" formatCode="#,##0">
                  <c:v>1316</c:v>
                </c:pt>
                <c:pt idx="1481">
                  <c:v>0</c:v>
                </c:pt>
                <c:pt idx="1482">
                  <c:v>44</c:v>
                </c:pt>
                <c:pt idx="1483">
                  <c:v>2</c:v>
                </c:pt>
                <c:pt idx="1484">
                  <c:v>27</c:v>
                </c:pt>
                <c:pt idx="1485">
                  <c:v>36</c:v>
                </c:pt>
                <c:pt idx="1486">
                  <c:v>383</c:v>
                </c:pt>
                <c:pt idx="1487">
                  <c:v>0</c:v>
                </c:pt>
                <c:pt idx="1488">
                  <c:v>520</c:v>
                </c:pt>
                <c:pt idx="1489">
                  <c:v>743</c:v>
                </c:pt>
                <c:pt idx="1490">
                  <c:v>37</c:v>
                </c:pt>
                <c:pt idx="1491">
                  <c:v>685</c:v>
                </c:pt>
                <c:pt idx="1492">
                  <c:v>74</c:v>
                </c:pt>
                <c:pt idx="1493">
                  <c:v>43</c:v>
                </c:pt>
                <c:pt idx="1494">
                  <c:v>0</c:v>
                </c:pt>
                <c:pt idx="1495">
                  <c:v>0</c:v>
                </c:pt>
                <c:pt idx="1496">
                  <c:v>1</c:v>
                </c:pt>
                <c:pt idx="1497">
                  <c:v>2</c:v>
                </c:pt>
                <c:pt idx="1498">
                  <c:v>226</c:v>
                </c:pt>
                <c:pt idx="1499">
                  <c:v>54</c:v>
                </c:pt>
                <c:pt idx="1500">
                  <c:v>68</c:v>
                </c:pt>
                <c:pt idx="1501">
                  <c:v>14</c:v>
                </c:pt>
                <c:pt idx="1502">
                  <c:v>0</c:v>
                </c:pt>
                <c:pt idx="1503">
                  <c:v>0</c:v>
                </c:pt>
                <c:pt idx="1504">
                  <c:v>56</c:v>
                </c:pt>
                <c:pt idx="1505">
                  <c:v>618</c:v>
                </c:pt>
                <c:pt idx="1506">
                  <c:v>84</c:v>
                </c:pt>
                <c:pt idx="1507">
                  <c:v>0</c:v>
                </c:pt>
                <c:pt idx="1508">
                  <c:v>42</c:v>
                </c:pt>
                <c:pt idx="1509">
                  <c:v>40</c:v>
                </c:pt>
                <c:pt idx="1510">
                  <c:v>0</c:v>
                </c:pt>
                <c:pt idx="1511" formatCode="#,##0">
                  <c:v>2989</c:v>
                </c:pt>
                <c:pt idx="1512">
                  <c:v>0</c:v>
                </c:pt>
                <c:pt idx="1513">
                  <c:v>5</c:v>
                </c:pt>
                <c:pt idx="1514">
                  <c:v>0</c:v>
                </c:pt>
                <c:pt idx="1515">
                  <c:v>42</c:v>
                </c:pt>
                <c:pt idx="1516">
                  <c:v>7</c:v>
                </c:pt>
                <c:pt idx="1517">
                  <c:v>0</c:v>
                </c:pt>
                <c:pt idx="1518">
                  <c:v>4</c:v>
                </c:pt>
                <c:pt idx="1519">
                  <c:v>114</c:v>
                </c:pt>
                <c:pt idx="1520">
                  <c:v>1</c:v>
                </c:pt>
                <c:pt idx="1521">
                  <c:v>1</c:v>
                </c:pt>
                <c:pt idx="1522">
                  <c:v>5</c:v>
                </c:pt>
                <c:pt idx="1523" formatCode="#,##0">
                  <c:v>1328</c:v>
                </c:pt>
                <c:pt idx="1524">
                  <c:v>21</c:v>
                </c:pt>
                <c:pt idx="1525">
                  <c:v>11</c:v>
                </c:pt>
                <c:pt idx="1526">
                  <c:v>54</c:v>
                </c:pt>
                <c:pt idx="1527">
                  <c:v>49</c:v>
                </c:pt>
                <c:pt idx="1528">
                  <c:v>0</c:v>
                </c:pt>
                <c:pt idx="1529">
                  <c:v>0</c:v>
                </c:pt>
                <c:pt idx="1530">
                  <c:v>55</c:v>
                </c:pt>
                <c:pt idx="1531">
                  <c:v>48</c:v>
                </c:pt>
                <c:pt idx="1532">
                  <c:v>153</c:v>
                </c:pt>
                <c:pt idx="1533">
                  <c:v>20</c:v>
                </c:pt>
                <c:pt idx="1534">
                  <c:v>0</c:v>
                </c:pt>
                <c:pt idx="1535">
                  <c:v>40</c:v>
                </c:pt>
                <c:pt idx="1536">
                  <c:v>3</c:v>
                </c:pt>
                <c:pt idx="1537">
                  <c:v>0</c:v>
                </c:pt>
                <c:pt idx="1538">
                  <c:v>742</c:v>
                </c:pt>
                <c:pt idx="1539">
                  <c:v>0</c:v>
                </c:pt>
                <c:pt idx="1540">
                  <c:v>43</c:v>
                </c:pt>
                <c:pt idx="1541">
                  <c:v>0</c:v>
                </c:pt>
                <c:pt idx="1542">
                  <c:v>0</c:v>
                </c:pt>
                <c:pt idx="1543">
                  <c:v>796</c:v>
                </c:pt>
                <c:pt idx="1544">
                  <c:v>0</c:v>
                </c:pt>
                <c:pt idx="1545">
                  <c:v>0</c:v>
                </c:pt>
                <c:pt idx="1546">
                  <c:v>39</c:v>
                </c:pt>
                <c:pt idx="1547">
                  <c:v>0</c:v>
                </c:pt>
                <c:pt idx="1548">
                  <c:v>0</c:v>
                </c:pt>
                <c:pt idx="1549">
                  <c:v>49</c:v>
                </c:pt>
                <c:pt idx="1550">
                  <c:v>0</c:v>
                </c:pt>
                <c:pt idx="1551">
                  <c:v>521</c:v>
                </c:pt>
                <c:pt idx="1552">
                  <c:v>10</c:v>
                </c:pt>
                <c:pt idx="1553">
                  <c:v>16</c:v>
                </c:pt>
                <c:pt idx="1554">
                  <c:v>0</c:v>
                </c:pt>
                <c:pt idx="1555">
                  <c:v>3</c:v>
                </c:pt>
                <c:pt idx="1556">
                  <c:v>38</c:v>
                </c:pt>
                <c:pt idx="1557">
                  <c:v>32</c:v>
                </c:pt>
                <c:pt idx="1558">
                  <c:v>59</c:v>
                </c:pt>
                <c:pt idx="1559">
                  <c:v>0</c:v>
                </c:pt>
                <c:pt idx="1560">
                  <c:v>128</c:v>
                </c:pt>
                <c:pt idx="1561">
                  <c:v>200</c:v>
                </c:pt>
                <c:pt idx="1562">
                  <c:v>20</c:v>
                </c:pt>
                <c:pt idx="1563">
                  <c:v>65</c:v>
                </c:pt>
                <c:pt idx="1564">
                  <c:v>88</c:v>
                </c:pt>
                <c:pt idx="1565">
                  <c:v>67</c:v>
                </c:pt>
                <c:pt idx="1566">
                  <c:v>46</c:v>
                </c:pt>
                <c:pt idx="1567">
                  <c:v>80</c:v>
                </c:pt>
                <c:pt idx="1568">
                  <c:v>45</c:v>
                </c:pt>
                <c:pt idx="1569">
                  <c:v>0</c:v>
                </c:pt>
                <c:pt idx="1570">
                  <c:v>3</c:v>
                </c:pt>
                <c:pt idx="1571">
                  <c:v>32</c:v>
                </c:pt>
                <c:pt idx="1572">
                  <c:v>52</c:v>
                </c:pt>
                <c:pt idx="1573">
                  <c:v>912</c:v>
                </c:pt>
                <c:pt idx="1574">
                  <c:v>2</c:v>
                </c:pt>
                <c:pt idx="1575">
                  <c:v>25</c:v>
                </c:pt>
                <c:pt idx="1576">
                  <c:v>0</c:v>
                </c:pt>
                <c:pt idx="1577">
                  <c:v>22</c:v>
                </c:pt>
                <c:pt idx="1578">
                  <c:v>159</c:v>
                </c:pt>
                <c:pt idx="1579">
                  <c:v>70</c:v>
                </c:pt>
                <c:pt idx="1580">
                  <c:v>68</c:v>
                </c:pt>
                <c:pt idx="1581">
                  <c:v>1</c:v>
                </c:pt>
                <c:pt idx="1582">
                  <c:v>0</c:v>
                </c:pt>
                <c:pt idx="1583">
                  <c:v>10</c:v>
                </c:pt>
                <c:pt idx="1584">
                  <c:v>52</c:v>
                </c:pt>
                <c:pt idx="1585">
                  <c:v>0</c:v>
                </c:pt>
                <c:pt idx="1586">
                  <c:v>44</c:v>
                </c:pt>
                <c:pt idx="1587">
                  <c:v>266</c:v>
                </c:pt>
                <c:pt idx="1588">
                  <c:v>34</c:v>
                </c:pt>
                <c:pt idx="1589">
                  <c:v>2</c:v>
                </c:pt>
                <c:pt idx="1590">
                  <c:v>306</c:v>
                </c:pt>
                <c:pt idx="1591">
                  <c:v>0</c:v>
                </c:pt>
                <c:pt idx="1592">
                  <c:v>204</c:v>
                </c:pt>
                <c:pt idx="1593">
                  <c:v>11</c:v>
                </c:pt>
                <c:pt idx="1594">
                  <c:v>197</c:v>
                </c:pt>
                <c:pt idx="1595">
                  <c:v>71</c:v>
                </c:pt>
                <c:pt idx="1596">
                  <c:v>5</c:v>
                </c:pt>
                <c:pt idx="1597">
                  <c:v>0</c:v>
                </c:pt>
                <c:pt idx="1598">
                  <c:v>0</c:v>
                </c:pt>
                <c:pt idx="1599">
                  <c:v>12</c:v>
                </c:pt>
                <c:pt idx="1600">
                  <c:v>95</c:v>
                </c:pt>
                <c:pt idx="1601">
                  <c:v>92</c:v>
                </c:pt>
                <c:pt idx="1602">
                  <c:v>381</c:v>
                </c:pt>
                <c:pt idx="1603">
                  <c:v>98</c:v>
                </c:pt>
                <c:pt idx="1604">
                  <c:v>10</c:v>
                </c:pt>
                <c:pt idx="1605">
                  <c:v>3</c:v>
                </c:pt>
                <c:pt idx="1606">
                  <c:v>0</c:v>
                </c:pt>
                <c:pt idx="1607">
                  <c:v>1</c:v>
                </c:pt>
                <c:pt idx="1608">
                  <c:v>0</c:v>
                </c:pt>
                <c:pt idx="1609">
                  <c:v>3</c:v>
                </c:pt>
                <c:pt idx="1610">
                  <c:v>79</c:v>
                </c:pt>
                <c:pt idx="1611">
                  <c:v>0</c:v>
                </c:pt>
                <c:pt idx="1612">
                  <c:v>44</c:v>
                </c:pt>
                <c:pt idx="1613">
                  <c:v>4</c:v>
                </c:pt>
                <c:pt idx="1614">
                  <c:v>55</c:v>
                </c:pt>
                <c:pt idx="1615">
                  <c:v>48</c:v>
                </c:pt>
                <c:pt idx="1616">
                  <c:v>36</c:v>
                </c:pt>
                <c:pt idx="1617">
                  <c:v>3</c:v>
                </c:pt>
                <c:pt idx="1618">
                  <c:v>1</c:v>
                </c:pt>
                <c:pt idx="1619">
                  <c:v>57</c:v>
                </c:pt>
                <c:pt idx="1620">
                  <c:v>54</c:v>
                </c:pt>
                <c:pt idx="1621">
                  <c:v>64</c:v>
                </c:pt>
                <c:pt idx="1622">
                  <c:v>11</c:v>
                </c:pt>
                <c:pt idx="1623">
                  <c:v>34</c:v>
                </c:pt>
                <c:pt idx="1624">
                  <c:v>4</c:v>
                </c:pt>
                <c:pt idx="1625">
                  <c:v>1</c:v>
                </c:pt>
                <c:pt idx="1626">
                  <c:v>527</c:v>
                </c:pt>
                <c:pt idx="1627">
                  <c:v>65</c:v>
                </c:pt>
                <c:pt idx="1628">
                  <c:v>39</c:v>
                </c:pt>
                <c:pt idx="1629">
                  <c:v>0</c:v>
                </c:pt>
                <c:pt idx="1630">
                  <c:v>7</c:v>
                </c:pt>
                <c:pt idx="1631">
                  <c:v>4</c:v>
                </c:pt>
                <c:pt idx="1632">
                  <c:v>62</c:v>
                </c:pt>
                <c:pt idx="1633">
                  <c:v>12</c:v>
                </c:pt>
                <c:pt idx="1634">
                  <c:v>73</c:v>
                </c:pt>
                <c:pt idx="1635" formatCode="#,##0">
                  <c:v>1845</c:v>
                </c:pt>
                <c:pt idx="1636">
                  <c:v>98</c:v>
                </c:pt>
                <c:pt idx="1637">
                  <c:v>25</c:v>
                </c:pt>
                <c:pt idx="1638">
                  <c:v>50</c:v>
                </c:pt>
                <c:pt idx="1639">
                  <c:v>51</c:v>
                </c:pt>
                <c:pt idx="1640">
                  <c:v>1</c:v>
                </c:pt>
                <c:pt idx="1641">
                  <c:v>7</c:v>
                </c:pt>
                <c:pt idx="1642">
                  <c:v>0</c:v>
                </c:pt>
                <c:pt idx="1643">
                  <c:v>292</c:v>
                </c:pt>
                <c:pt idx="1644">
                  <c:v>10</c:v>
                </c:pt>
                <c:pt idx="1645">
                  <c:v>50</c:v>
                </c:pt>
                <c:pt idx="1646" formatCode="#,##0">
                  <c:v>1228</c:v>
                </c:pt>
                <c:pt idx="1647">
                  <c:v>2</c:v>
                </c:pt>
                <c:pt idx="1648">
                  <c:v>0</c:v>
                </c:pt>
                <c:pt idx="1649">
                  <c:v>0</c:v>
                </c:pt>
                <c:pt idx="1650">
                  <c:v>85</c:v>
                </c:pt>
                <c:pt idx="1651">
                  <c:v>2</c:v>
                </c:pt>
                <c:pt idx="1652">
                  <c:v>0</c:v>
                </c:pt>
                <c:pt idx="1653">
                  <c:v>9</c:v>
                </c:pt>
                <c:pt idx="1654">
                  <c:v>75</c:v>
                </c:pt>
                <c:pt idx="1655">
                  <c:v>3</c:v>
                </c:pt>
                <c:pt idx="1656">
                  <c:v>24</c:v>
                </c:pt>
                <c:pt idx="1657">
                  <c:v>141</c:v>
                </c:pt>
                <c:pt idx="1658">
                  <c:v>2</c:v>
                </c:pt>
                <c:pt idx="1659">
                  <c:v>145</c:v>
                </c:pt>
                <c:pt idx="1660">
                  <c:v>70</c:v>
                </c:pt>
                <c:pt idx="1661">
                  <c:v>2</c:v>
                </c:pt>
                <c:pt idx="1662">
                  <c:v>100</c:v>
                </c:pt>
                <c:pt idx="1663">
                  <c:v>0</c:v>
                </c:pt>
                <c:pt idx="1664">
                  <c:v>64</c:v>
                </c:pt>
                <c:pt idx="1665">
                  <c:v>31</c:v>
                </c:pt>
                <c:pt idx="1666">
                  <c:v>4</c:v>
                </c:pt>
                <c:pt idx="1667">
                  <c:v>43</c:v>
                </c:pt>
                <c:pt idx="1668">
                  <c:v>951</c:v>
                </c:pt>
                <c:pt idx="1669">
                  <c:v>3</c:v>
                </c:pt>
                <c:pt idx="1670">
                  <c:v>72</c:v>
                </c:pt>
                <c:pt idx="1671">
                  <c:v>0</c:v>
                </c:pt>
                <c:pt idx="1672">
                  <c:v>2</c:v>
                </c:pt>
                <c:pt idx="1673">
                  <c:v>73</c:v>
                </c:pt>
                <c:pt idx="1674" formatCode="#,##0">
                  <c:v>1025</c:v>
                </c:pt>
                <c:pt idx="1675">
                  <c:v>1</c:v>
                </c:pt>
                <c:pt idx="1676">
                  <c:v>44</c:v>
                </c:pt>
                <c:pt idx="1677">
                  <c:v>67</c:v>
                </c:pt>
                <c:pt idx="1678">
                  <c:v>71</c:v>
                </c:pt>
                <c:pt idx="1679">
                  <c:v>218</c:v>
                </c:pt>
                <c:pt idx="1680">
                  <c:v>47</c:v>
                </c:pt>
                <c:pt idx="1681">
                  <c:v>3</c:v>
                </c:pt>
                <c:pt idx="1682">
                  <c:v>17</c:v>
                </c:pt>
                <c:pt idx="1683">
                  <c:v>0</c:v>
                </c:pt>
                <c:pt idx="1684">
                  <c:v>0</c:v>
                </c:pt>
                <c:pt idx="1685">
                  <c:v>18</c:v>
                </c:pt>
                <c:pt idx="1686">
                  <c:v>49</c:v>
                </c:pt>
                <c:pt idx="1687" formatCode="#,##0">
                  <c:v>1455</c:v>
                </c:pt>
                <c:pt idx="1688">
                  <c:v>41</c:v>
                </c:pt>
                <c:pt idx="1689">
                  <c:v>1</c:v>
                </c:pt>
                <c:pt idx="1690">
                  <c:v>623</c:v>
                </c:pt>
                <c:pt idx="1691">
                  <c:v>2</c:v>
                </c:pt>
                <c:pt idx="1692">
                  <c:v>36</c:v>
                </c:pt>
                <c:pt idx="1693">
                  <c:v>5</c:v>
                </c:pt>
                <c:pt idx="1694">
                  <c:v>40</c:v>
                </c:pt>
                <c:pt idx="1695">
                  <c:v>0</c:v>
                </c:pt>
                <c:pt idx="1696">
                  <c:v>55</c:v>
                </c:pt>
                <c:pt idx="1697">
                  <c:v>59</c:v>
                </c:pt>
                <c:pt idx="1698">
                  <c:v>5</c:v>
                </c:pt>
                <c:pt idx="1699">
                  <c:v>40</c:v>
                </c:pt>
                <c:pt idx="1700">
                  <c:v>14</c:v>
                </c:pt>
                <c:pt idx="1701">
                  <c:v>6</c:v>
                </c:pt>
                <c:pt idx="1702">
                  <c:v>37</c:v>
                </c:pt>
                <c:pt idx="1703">
                  <c:v>0</c:v>
                </c:pt>
                <c:pt idx="1704">
                  <c:v>2</c:v>
                </c:pt>
                <c:pt idx="1705">
                  <c:v>66</c:v>
                </c:pt>
                <c:pt idx="1706">
                  <c:v>44</c:v>
                </c:pt>
                <c:pt idx="1707">
                  <c:v>0</c:v>
                </c:pt>
                <c:pt idx="1708">
                  <c:v>48</c:v>
                </c:pt>
                <c:pt idx="1709">
                  <c:v>9</c:v>
                </c:pt>
                <c:pt idx="1710">
                  <c:v>82</c:v>
                </c:pt>
                <c:pt idx="1711">
                  <c:v>5</c:v>
                </c:pt>
                <c:pt idx="1712">
                  <c:v>1</c:v>
                </c:pt>
                <c:pt idx="1713">
                  <c:v>45</c:v>
                </c:pt>
                <c:pt idx="1714" formatCode="#,##0">
                  <c:v>11369</c:v>
                </c:pt>
                <c:pt idx="1715">
                  <c:v>36</c:v>
                </c:pt>
                <c:pt idx="1716">
                  <c:v>1</c:v>
                </c:pt>
                <c:pt idx="1717">
                  <c:v>1</c:v>
                </c:pt>
                <c:pt idx="1718">
                  <c:v>2</c:v>
                </c:pt>
                <c:pt idx="1719">
                  <c:v>32</c:v>
                </c:pt>
                <c:pt idx="1720">
                  <c:v>3</c:v>
                </c:pt>
                <c:pt idx="1721">
                  <c:v>4</c:v>
                </c:pt>
                <c:pt idx="1722">
                  <c:v>23</c:v>
                </c:pt>
                <c:pt idx="1723">
                  <c:v>60</c:v>
                </c:pt>
                <c:pt idx="1724">
                  <c:v>49</c:v>
                </c:pt>
                <c:pt idx="1725">
                  <c:v>0</c:v>
                </c:pt>
                <c:pt idx="1726">
                  <c:v>494</c:v>
                </c:pt>
                <c:pt idx="1727">
                  <c:v>3</c:v>
                </c:pt>
                <c:pt idx="1728">
                  <c:v>0</c:v>
                </c:pt>
                <c:pt idx="1729">
                  <c:v>377</c:v>
                </c:pt>
                <c:pt idx="1730">
                  <c:v>56</c:v>
                </c:pt>
                <c:pt idx="1731" formatCode="#,##0">
                  <c:v>1066</c:v>
                </c:pt>
                <c:pt idx="1732">
                  <c:v>2</c:v>
                </c:pt>
                <c:pt idx="1733">
                  <c:v>22</c:v>
                </c:pt>
                <c:pt idx="1734">
                  <c:v>2</c:v>
                </c:pt>
                <c:pt idx="1735">
                  <c:v>5</c:v>
                </c:pt>
                <c:pt idx="1736">
                  <c:v>18</c:v>
                </c:pt>
                <c:pt idx="1737">
                  <c:v>64</c:v>
                </c:pt>
                <c:pt idx="1738">
                  <c:v>24</c:v>
                </c:pt>
                <c:pt idx="1739">
                  <c:v>23</c:v>
                </c:pt>
                <c:pt idx="1740">
                  <c:v>869</c:v>
                </c:pt>
                <c:pt idx="1741">
                  <c:v>35</c:v>
                </c:pt>
                <c:pt idx="1742">
                  <c:v>0</c:v>
                </c:pt>
                <c:pt idx="1743">
                  <c:v>425</c:v>
                </c:pt>
                <c:pt idx="1744">
                  <c:v>1</c:v>
                </c:pt>
                <c:pt idx="1745">
                  <c:v>46</c:v>
                </c:pt>
                <c:pt idx="1746">
                  <c:v>87</c:v>
                </c:pt>
                <c:pt idx="1747">
                  <c:v>92</c:v>
                </c:pt>
                <c:pt idx="1748">
                  <c:v>0</c:v>
                </c:pt>
                <c:pt idx="1749">
                  <c:v>6</c:v>
                </c:pt>
                <c:pt idx="1750">
                  <c:v>603</c:v>
                </c:pt>
                <c:pt idx="1751">
                  <c:v>0</c:v>
                </c:pt>
                <c:pt idx="1752">
                  <c:v>48</c:v>
                </c:pt>
                <c:pt idx="1753">
                  <c:v>3</c:v>
                </c:pt>
                <c:pt idx="1754">
                  <c:v>29</c:v>
                </c:pt>
                <c:pt idx="1755" formatCode="#,##0">
                  <c:v>1730</c:v>
                </c:pt>
                <c:pt idx="1756">
                  <c:v>0</c:v>
                </c:pt>
                <c:pt idx="1757">
                  <c:v>1</c:v>
                </c:pt>
                <c:pt idx="1758">
                  <c:v>97</c:v>
                </c:pt>
                <c:pt idx="1759">
                  <c:v>0</c:v>
                </c:pt>
                <c:pt idx="1760">
                  <c:v>0</c:v>
                </c:pt>
                <c:pt idx="1761">
                  <c:v>63</c:v>
                </c:pt>
                <c:pt idx="1762">
                  <c:v>3</c:v>
                </c:pt>
                <c:pt idx="1763">
                  <c:v>57</c:v>
                </c:pt>
                <c:pt idx="1764">
                  <c:v>17</c:v>
                </c:pt>
                <c:pt idx="1765" formatCode="#,##0">
                  <c:v>2176</c:v>
                </c:pt>
                <c:pt idx="1766">
                  <c:v>800</c:v>
                </c:pt>
                <c:pt idx="1767">
                  <c:v>72</c:v>
                </c:pt>
                <c:pt idx="1768">
                  <c:v>42</c:v>
                </c:pt>
                <c:pt idx="1769">
                  <c:v>44</c:v>
                </c:pt>
                <c:pt idx="1770">
                  <c:v>27</c:v>
                </c:pt>
                <c:pt idx="1771">
                  <c:v>800</c:v>
                </c:pt>
                <c:pt idx="1772">
                  <c:v>0</c:v>
                </c:pt>
                <c:pt idx="1773">
                  <c:v>0</c:v>
                </c:pt>
                <c:pt idx="1774">
                  <c:v>34</c:v>
                </c:pt>
                <c:pt idx="1775">
                  <c:v>455</c:v>
                </c:pt>
                <c:pt idx="1776">
                  <c:v>63</c:v>
                </c:pt>
                <c:pt idx="1777">
                  <c:v>12</c:v>
                </c:pt>
                <c:pt idx="1778">
                  <c:v>0</c:v>
                </c:pt>
                <c:pt idx="1779">
                  <c:v>58</c:v>
                </c:pt>
                <c:pt idx="1780">
                  <c:v>23</c:v>
                </c:pt>
                <c:pt idx="1781">
                  <c:v>56</c:v>
                </c:pt>
                <c:pt idx="1782">
                  <c:v>0</c:v>
                </c:pt>
                <c:pt idx="1783">
                  <c:v>47</c:v>
                </c:pt>
                <c:pt idx="1784">
                  <c:v>1</c:v>
                </c:pt>
                <c:pt idx="1785">
                  <c:v>0</c:v>
                </c:pt>
                <c:pt idx="1786" formatCode="#,##0">
                  <c:v>1852</c:v>
                </c:pt>
                <c:pt idx="1787">
                  <c:v>0</c:v>
                </c:pt>
                <c:pt idx="1788">
                  <c:v>5</c:v>
                </c:pt>
                <c:pt idx="1789">
                  <c:v>5</c:v>
                </c:pt>
                <c:pt idx="1790">
                  <c:v>60</c:v>
                </c:pt>
                <c:pt idx="1791">
                  <c:v>0</c:v>
                </c:pt>
                <c:pt idx="1792" formatCode="#,##0">
                  <c:v>4725</c:v>
                </c:pt>
                <c:pt idx="1793">
                  <c:v>0</c:v>
                </c:pt>
                <c:pt idx="1794">
                  <c:v>0</c:v>
                </c:pt>
                <c:pt idx="1795">
                  <c:v>0</c:v>
                </c:pt>
                <c:pt idx="1796">
                  <c:v>43</c:v>
                </c:pt>
                <c:pt idx="1797">
                  <c:v>799</c:v>
                </c:pt>
                <c:pt idx="1798">
                  <c:v>0</c:v>
                </c:pt>
                <c:pt idx="1799">
                  <c:v>5</c:v>
                </c:pt>
                <c:pt idx="1800">
                  <c:v>26</c:v>
                </c:pt>
                <c:pt idx="1801" formatCode="#,##0">
                  <c:v>2003</c:v>
                </c:pt>
                <c:pt idx="1802">
                  <c:v>9</c:v>
                </c:pt>
                <c:pt idx="1803">
                  <c:v>73</c:v>
                </c:pt>
                <c:pt idx="1804">
                  <c:v>18</c:v>
                </c:pt>
                <c:pt idx="1805">
                  <c:v>4</c:v>
                </c:pt>
                <c:pt idx="1806">
                  <c:v>37</c:v>
                </c:pt>
                <c:pt idx="1807">
                  <c:v>0</c:v>
                </c:pt>
                <c:pt idx="1808">
                  <c:v>18</c:v>
                </c:pt>
                <c:pt idx="1809">
                  <c:v>13</c:v>
                </c:pt>
                <c:pt idx="1810">
                  <c:v>1</c:v>
                </c:pt>
                <c:pt idx="1811">
                  <c:v>98</c:v>
                </c:pt>
                <c:pt idx="1812">
                  <c:v>5</c:v>
                </c:pt>
                <c:pt idx="1813">
                  <c:v>19</c:v>
                </c:pt>
                <c:pt idx="1814">
                  <c:v>51</c:v>
                </c:pt>
                <c:pt idx="1815">
                  <c:v>72</c:v>
                </c:pt>
                <c:pt idx="1816">
                  <c:v>5</c:v>
                </c:pt>
                <c:pt idx="1817">
                  <c:v>37</c:v>
                </c:pt>
                <c:pt idx="1818">
                  <c:v>31</c:v>
                </c:pt>
                <c:pt idx="1819">
                  <c:v>0</c:v>
                </c:pt>
                <c:pt idx="1820">
                  <c:v>0</c:v>
                </c:pt>
                <c:pt idx="1821">
                  <c:v>3</c:v>
                </c:pt>
                <c:pt idx="1822">
                  <c:v>5</c:v>
                </c:pt>
                <c:pt idx="1823">
                  <c:v>31</c:v>
                </c:pt>
                <c:pt idx="1824">
                  <c:v>0</c:v>
                </c:pt>
                <c:pt idx="1825">
                  <c:v>6</c:v>
                </c:pt>
                <c:pt idx="1826">
                  <c:v>0</c:v>
                </c:pt>
                <c:pt idx="1827">
                  <c:v>0</c:v>
                </c:pt>
                <c:pt idx="1828">
                  <c:v>1</c:v>
                </c:pt>
                <c:pt idx="1829">
                  <c:v>3</c:v>
                </c:pt>
                <c:pt idx="1830">
                  <c:v>0</c:v>
                </c:pt>
                <c:pt idx="1831">
                  <c:v>8</c:v>
                </c:pt>
                <c:pt idx="1832">
                  <c:v>44</c:v>
                </c:pt>
                <c:pt idx="1833">
                  <c:v>56</c:v>
                </c:pt>
                <c:pt idx="1834">
                  <c:v>41</c:v>
                </c:pt>
                <c:pt idx="1835">
                  <c:v>56</c:v>
                </c:pt>
                <c:pt idx="1836">
                  <c:v>2</c:v>
                </c:pt>
                <c:pt idx="1837">
                  <c:v>0</c:v>
                </c:pt>
                <c:pt idx="1838">
                  <c:v>41</c:v>
                </c:pt>
                <c:pt idx="1839">
                  <c:v>0</c:v>
                </c:pt>
                <c:pt idx="1840">
                  <c:v>4</c:v>
                </c:pt>
                <c:pt idx="1841">
                  <c:v>28</c:v>
                </c:pt>
                <c:pt idx="1842">
                  <c:v>2</c:v>
                </c:pt>
                <c:pt idx="1843">
                  <c:v>1</c:v>
                </c:pt>
                <c:pt idx="1844">
                  <c:v>55</c:v>
                </c:pt>
                <c:pt idx="1845">
                  <c:v>73</c:v>
                </c:pt>
                <c:pt idx="1846">
                  <c:v>83</c:v>
                </c:pt>
                <c:pt idx="1847">
                  <c:v>94</c:v>
                </c:pt>
                <c:pt idx="1848">
                  <c:v>0</c:v>
                </c:pt>
                <c:pt idx="1849" formatCode="#,##0">
                  <c:v>1638</c:v>
                </c:pt>
                <c:pt idx="1850">
                  <c:v>52</c:v>
                </c:pt>
                <c:pt idx="1851">
                  <c:v>0</c:v>
                </c:pt>
                <c:pt idx="1852">
                  <c:v>0</c:v>
                </c:pt>
                <c:pt idx="1853">
                  <c:v>0</c:v>
                </c:pt>
                <c:pt idx="1854">
                  <c:v>571</c:v>
                </c:pt>
                <c:pt idx="1855">
                  <c:v>165</c:v>
                </c:pt>
                <c:pt idx="1856">
                  <c:v>3</c:v>
                </c:pt>
                <c:pt idx="1857">
                  <c:v>396</c:v>
                </c:pt>
                <c:pt idx="1858">
                  <c:v>0</c:v>
                </c:pt>
                <c:pt idx="1859">
                  <c:v>59</c:v>
                </c:pt>
                <c:pt idx="1860">
                  <c:v>56</c:v>
                </c:pt>
                <c:pt idx="1861">
                  <c:v>36</c:v>
                </c:pt>
                <c:pt idx="1862">
                  <c:v>0</c:v>
                </c:pt>
                <c:pt idx="1863">
                  <c:v>0</c:v>
                </c:pt>
                <c:pt idx="1864">
                  <c:v>0</c:v>
                </c:pt>
                <c:pt idx="1865">
                  <c:v>21</c:v>
                </c:pt>
                <c:pt idx="1866">
                  <c:v>0</c:v>
                </c:pt>
                <c:pt idx="1867">
                  <c:v>1</c:v>
                </c:pt>
                <c:pt idx="1868">
                  <c:v>23</c:v>
                </c:pt>
                <c:pt idx="1869">
                  <c:v>694</c:v>
                </c:pt>
                <c:pt idx="1870">
                  <c:v>42</c:v>
                </c:pt>
                <c:pt idx="1871">
                  <c:v>25</c:v>
                </c:pt>
                <c:pt idx="1872" formatCode="#,##0">
                  <c:v>1162</c:v>
                </c:pt>
                <c:pt idx="1873">
                  <c:v>0</c:v>
                </c:pt>
                <c:pt idx="1874">
                  <c:v>0</c:v>
                </c:pt>
                <c:pt idx="1875">
                  <c:v>25</c:v>
                </c:pt>
                <c:pt idx="1876">
                  <c:v>9</c:v>
                </c:pt>
                <c:pt idx="1877">
                  <c:v>3</c:v>
                </c:pt>
                <c:pt idx="1878">
                  <c:v>0</c:v>
                </c:pt>
                <c:pt idx="1879">
                  <c:v>76</c:v>
                </c:pt>
                <c:pt idx="1880" formatCode="#,##0">
                  <c:v>2839</c:v>
                </c:pt>
                <c:pt idx="1881">
                  <c:v>10</c:v>
                </c:pt>
                <c:pt idx="1882">
                  <c:v>59</c:v>
                </c:pt>
                <c:pt idx="1883">
                  <c:v>102</c:v>
                </c:pt>
                <c:pt idx="1884">
                  <c:v>46</c:v>
                </c:pt>
                <c:pt idx="1885">
                  <c:v>56</c:v>
                </c:pt>
                <c:pt idx="1886">
                  <c:v>93</c:v>
                </c:pt>
                <c:pt idx="1887" formatCode="#,##0">
                  <c:v>1789</c:v>
                </c:pt>
                <c:pt idx="1888">
                  <c:v>0</c:v>
                </c:pt>
                <c:pt idx="1889">
                  <c:v>60</c:v>
                </c:pt>
                <c:pt idx="1890">
                  <c:v>9</c:v>
                </c:pt>
                <c:pt idx="1891">
                  <c:v>30</c:v>
                </c:pt>
                <c:pt idx="1892">
                  <c:v>42</c:v>
                </c:pt>
                <c:pt idx="1893">
                  <c:v>43</c:v>
                </c:pt>
                <c:pt idx="1894">
                  <c:v>135</c:v>
                </c:pt>
                <c:pt idx="1895">
                  <c:v>22</c:v>
                </c:pt>
                <c:pt idx="1896">
                  <c:v>56</c:v>
                </c:pt>
                <c:pt idx="1897">
                  <c:v>630</c:v>
                </c:pt>
                <c:pt idx="1898">
                  <c:v>532</c:v>
                </c:pt>
                <c:pt idx="1899">
                  <c:v>0</c:v>
                </c:pt>
                <c:pt idx="1900">
                  <c:v>18</c:v>
                </c:pt>
                <c:pt idx="1901">
                  <c:v>39</c:v>
                </c:pt>
                <c:pt idx="1902">
                  <c:v>31</c:v>
                </c:pt>
                <c:pt idx="1903">
                  <c:v>3</c:v>
                </c:pt>
                <c:pt idx="1904">
                  <c:v>0</c:v>
                </c:pt>
                <c:pt idx="1905">
                  <c:v>18</c:v>
                </c:pt>
                <c:pt idx="1906">
                  <c:v>81</c:v>
                </c:pt>
                <c:pt idx="1907">
                  <c:v>0</c:v>
                </c:pt>
                <c:pt idx="1908">
                  <c:v>0</c:v>
                </c:pt>
                <c:pt idx="1909">
                  <c:v>2</c:v>
                </c:pt>
                <c:pt idx="1910">
                  <c:v>1</c:v>
                </c:pt>
                <c:pt idx="1911">
                  <c:v>2</c:v>
                </c:pt>
                <c:pt idx="1912">
                  <c:v>28</c:v>
                </c:pt>
                <c:pt idx="1913">
                  <c:v>761</c:v>
                </c:pt>
                <c:pt idx="1914" formatCode="#,##0">
                  <c:v>1166</c:v>
                </c:pt>
                <c:pt idx="1915">
                  <c:v>893</c:v>
                </c:pt>
                <c:pt idx="1916">
                  <c:v>0</c:v>
                </c:pt>
                <c:pt idx="1917">
                  <c:v>49</c:v>
                </c:pt>
                <c:pt idx="1918">
                  <c:v>88</c:v>
                </c:pt>
                <c:pt idx="1919">
                  <c:v>33</c:v>
                </c:pt>
                <c:pt idx="1920">
                  <c:v>0</c:v>
                </c:pt>
                <c:pt idx="1921" formatCode="#,##0">
                  <c:v>1597</c:v>
                </c:pt>
                <c:pt idx="1922">
                  <c:v>0</c:v>
                </c:pt>
                <c:pt idx="1923">
                  <c:v>400</c:v>
                </c:pt>
                <c:pt idx="1924">
                  <c:v>1</c:v>
                </c:pt>
                <c:pt idx="1925">
                  <c:v>98</c:v>
                </c:pt>
                <c:pt idx="1926">
                  <c:v>0</c:v>
                </c:pt>
                <c:pt idx="1927">
                  <c:v>3</c:v>
                </c:pt>
                <c:pt idx="1928">
                  <c:v>102</c:v>
                </c:pt>
                <c:pt idx="1929">
                  <c:v>3</c:v>
                </c:pt>
                <c:pt idx="1930">
                  <c:v>5</c:v>
                </c:pt>
                <c:pt idx="1931">
                  <c:v>0</c:v>
                </c:pt>
                <c:pt idx="1932">
                  <c:v>0</c:v>
                </c:pt>
                <c:pt idx="1933">
                  <c:v>0</c:v>
                </c:pt>
                <c:pt idx="1934">
                  <c:v>4</c:v>
                </c:pt>
                <c:pt idx="1935">
                  <c:v>0</c:v>
                </c:pt>
                <c:pt idx="1936">
                  <c:v>2</c:v>
                </c:pt>
                <c:pt idx="1937">
                  <c:v>4</c:v>
                </c:pt>
                <c:pt idx="1938">
                  <c:v>935</c:v>
                </c:pt>
                <c:pt idx="1939">
                  <c:v>33</c:v>
                </c:pt>
                <c:pt idx="1940">
                  <c:v>144</c:v>
                </c:pt>
                <c:pt idx="1941">
                  <c:v>51</c:v>
                </c:pt>
                <c:pt idx="1942">
                  <c:v>0</c:v>
                </c:pt>
                <c:pt idx="1943" formatCode="#,##0">
                  <c:v>2208</c:v>
                </c:pt>
                <c:pt idx="1944">
                  <c:v>0</c:v>
                </c:pt>
                <c:pt idx="1945">
                  <c:v>0</c:v>
                </c:pt>
                <c:pt idx="1946">
                  <c:v>0</c:v>
                </c:pt>
                <c:pt idx="1947">
                  <c:v>57</c:v>
                </c:pt>
                <c:pt idx="1948">
                  <c:v>0</c:v>
                </c:pt>
                <c:pt idx="1949">
                  <c:v>0</c:v>
                </c:pt>
                <c:pt idx="1950" formatCode="#,##0">
                  <c:v>1424</c:v>
                </c:pt>
                <c:pt idx="1951">
                  <c:v>12</c:v>
                </c:pt>
                <c:pt idx="1952" formatCode="#,##0">
                  <c:v>3222</c:v>
                </c:pt>
                <c:pt idx="1953">
                  <c:v>0</c:v>
                </c:pt>
                <c:pt idx="1954">
                  <c:v>375</c:v>
                </c:pt>
                <c:pt idx="1955">
                  <c:v>75</c:v>
                </c:pt>
                <c:pt idx="1956">
                  <c:v>31</c:v>
                </c:pt>
                <c:pt idx="1957">
                  <c:v>0</c:v>
                </c:pt>
                <c:pt idx="1958">
                  <c:v>56</c:v>
                </c:pt>
                <c:pt idx="1959">
                  <c:v>46</c:v>
                </c:pt>
                <c:pt idx="1960">
                  <c:v>15</c:v>
                </c:pt>
                <c:pt idx="1961">
                  <c:v>36</c:v>
                </c:pt>
                <c:pt idx="1962">
                  <c:v>0</c:v>
                </c:pt>
                <c:pt idx="1963">
                  <c:v>123</c:v>
                </c:pt>
                <c:pt idx="1964">
                  <c:v>97</c:v>
                </c:pt>
                <c:pt idx="1965">
                  <c:v>2</c:v>
                </c:pt>
                <c:pt idx="1966" formatCode="#,##0">
                  <c:v>1278</c:v>
                </c:pt>
                <c:pt idx="1967">
                  <c:v>42</c:v>
                </c:pt>
                <c:pt idx="1968">
                  <c:v>4</c:v>
                </c:pt>
                <c:pt idx="1969">
                  <c:v>108</c:v>
                </c:pt>
                <c:pt idx="1970">
                  <c:v>0</c:v>
                </c:pt>
                <c:pt idx="1971">
                  <c:v>0</c:v>
                </c:pt>
                <c:pt idx="1972">
                  <c:v>17</c:v>
                </c:pt>
                <c:pt idx="1973">
                  <c:v>35</c:v>
                </c:pt>
                <c:pt idx="1974">
                  <c:v>49</c:v>
                </c:pt>
                <c:pt idx="1975">
                  <c:v>0</c:v>
                </c:pt>
                <c:pt idx="1976">
                  <c:v>881</c:v>
                </c:pt>
                <c:pt idx="1977">
                  <c:v>43</c:v>
                </c:pt>
                <c:pt idx="1978">
                  <c:v>4</c:v>
                </c:pt>
                <c:pt idx="1979">
                  <c:v>0</c:v>
                </c:pt>
                <c:pt idx="1980">
                  <c:v>12</c:v>
                </c:pt>
                <c:pt idx="1981">
                  <c:v>34</c:v>
                </c:pt>
                <c:pt idx="1982" formatCode="#,##0">
                  <c:v>3269</c:v>
                </c:pt>
                <c:pt idx="1983">
                  <c:v>375</c:v>
                </c:pt>
                <c:pt idx="1984">
                  <c:v>53</c:v>
                </c:pt>
                <c:pt idx="1985">
                  <c:v>775</c:v>
                </c:pt>
                <c:pt idx="1986">
                  <c:v>0</c:v>
                </c:pt>
                <c:pt idx="1987" formatCode="#,##0">
                  <c:v>1064</c:v>
                </c:pt>
                <c:pt idx="1988">
                  <c:v>0</c:v>
                </c:pt>
                <c:pt idx="1989">
                  <c:v>52</c:v>
                </c:pt>
                <c:pt idx="1990">
                  <c:v>69</c:v>
                </c:pt>
                <c:pt idx="1991">
                  <c:v>577</c:v>
                </c:pt>
                <c:pt idx="1992">
                  <c:v>0</c:v>
                </c:pt>
                <c:pt idx="1993">
                  <c:v>69</c:v>
                </c:pt>
                <c:pt idx="1994">
                  <c:v>0</c:v>
                </c:pt>
                <c:pt idx="1995">
                  <c:v>0</c:v>
                </c:pt>
                <c:pt idx="1996">
                  <c:v>23</c:v>
                </c:pt>
                <c:pt idx="1997">
                  <c:v>0</c:v>
                </c:pt>
                <c:pt idx="1998">
                  <c:v>0</c:v>
                </c:pt>
                <c:pt idx="1999">
                  <c:v>2</c:v>
                </c:pt>
                <c:pt idx="2000">
                  <c:v>0</c:v>
                </c:pt>
                <c:pt idx="2001">
                  <c:v>42</c:v>
                </c:pt>
                <c:pt idx="2002">
                  <c:v>0</c:v>
                </c:pt>
                <c:pt idx="2003" formatCode="#,##0">
                  <c:v>1074</c:v>
                </c:pt>
                <c:pt idx="2004">
                  <c:v>27</c:v>
                </c:pt>
                <c:pt idx="2005">
                  <c:v>84</c:v>
                </c:pt>
                <c:pt idx="2006">
                  <c:v>0</c:v>
                </c:pt>
                <c:pt idx="2007">
                  <c:v>1</c:v>
                </c:pt>
                <c:pt idx="2008">
                  <c:v>5</c:v>
                </c:pt>
                <c:pt idx="2009">
                  <c:v>0</c:v>
                </c:pt>
                <c:pt idx="2010">
                  <c:v>0</c:v>
                </c:pt>
                <c:pt idx="2011">
                  <c:v>14</c:v>
                </c:pt>
                <c:pt idx="2012">
                  <c:v>0</c:v>
                </c:pt>
                <c:pt idx="2013">
                  <c:v>11</c:v>
                </c:pt>
                <c:pt idx="2014">
                  <c:v>0</c:v>
                </c:pt>
                <c:pt idx="2015">
                  <c:v>3</c:v>
                </c:pt>
                <c:pt idx="2016">
                  <c:v>68</c:v>
                </c:pt>
                <c:pt idx="2017">
                  <c:v>41</c:v>
                </c:pt>
                <c:pt idx="2018">
                  <c:v>348</c:v>
                </c:pt>
                <c:pt idx="2019">
                  <c:v>3</c:v>
                </c:pt>
                <c:pt idx="2020">
                  <c:v>779</c:v>
                </c:pt>
                <c:pt idx="2021">
                  <c:v>310</c:v>
                </c:pt>
                <c:pt idx="2022">
                  <c:v>0</c:v>
                </c:pt>
                <c:pt idx="2023" formatCode="#,##0">
                  <c:v>1279</c:v>
                </c:pt>
                <c:pt idx="2024">
                  <c:v>50</c:v>
                </c:pt>
                <c:pt idx="2025">
                  <c:v>0</c:v>
                </c:pt>
                <c:pt idx="2026">
                  <c:v>0</c:v>
                </c:pt>
                <c:pt idx="2027">
                  <c:v>39</c:v>
                </c:pt>
                <c:pt idx="2028">
                  <c:v>3</c:v>
                </c:pt>
                <c:pt idx="2029">
                  <c:v>51</c:v>
                </c:pt>
                <c:pt idx="2030">
                  <c:v>8</c:v>
                </c:pt>
                <c:pt idx="2031">
                  <c:v>5</c:v>
                </c:pt>
                <c:pt idx="2032">
                  <c:v>4</c:v>
                </c:pt>
                <c:pt idx="2033">
                  <c:v>0</c:v>
                </c:pt>
                <c:pt idx="2034">
                  <c:v>3</c:v>
                </c:pt>
                <c:pt idx="2035">
                  <c:v>77</c:v>
                </c:pt>
                <c:pt idx="2036">
                  <c:v>70</c:v>
                </c:pt>
                <c:pt idx="2037">
                  <c:v>1</c:v>
                </c:pt>
                <c:pt idx="2038">
                  <c:v>16</c:v>
                </c:pt>
                <c:pt idx="2039">
                  <c:v>0</c:v>
                </c:pt>
                <c:pt idx="2040">
                  <c:v>0</c:v>
                </c:pt>
                <c:pt idx="2041">
                  <c:v>3</c:v>
                </c:pt>
                <c:pt idx="2042">
                  <c:v>82</c:v>
                </c:pt>
                <c:pt idx="2043">
                  <c:v>24</c:v>
                </c:pt>
                <c:pt idx="2044">
                  <c:v>3</c:v>
                </c:pt>
                <c:pt idx="2045">
                  <c:v>602</c:v>
                </c:pt>
                <c:pt idx="2046" formatCode="#,##0">
                  <c:v>1561</c:v>
                </c:pt>
                <c:pt idx="2047">
                  <c:v>0</c:v>
                </c:pt>
                <c:pt idx="2048">
                  <c:v>89</c:v>
                </c:pt>
                <c:pt idx="2049">
                  <c:v>86</c:v>
                </c:pt>
                <c:pt idx="2050">
                  <c:v>0</c:v>
                </c:pt>
                <c:pt idx="2051">
                  <c:v>0</c:v>
                </c:pt>
                <c:pt idx="2052">
                  <c:v>67</c:v>
                </c:pt>
                <c:pt idx="2053">
                  <c:v>3</c:v>
                </c:pt>
                <c:pt idx="2054">
                  <c:v>644</c:v>
                </c:pt>
                <c:pt idx="2055">
                  <c:v>17</c:v>
                </c:pt>
                <c:pt idx="2056">
                  <c:v>0</c:v>
                </c:pt>
                <c:pt idx="2057">
                  <c:v>28</c:v>
                </c:pt>
                <c:pt idx="2058">
                  <c:v>4</c:v>
                </c:pt>
                <c:pt idx="2059">
                  <c:v>49</c:v>
                </c:pt>
                <c:pt idx="2060">
                  <c:v>12</c:v>
                </c:pt>
                <c:pt idx="2061">
                  <c:v>52</c:v>
                </c:pt>
                <c:pt idx="2062">
                  <c:v>712</c:v>
                </c:pt>
                <c:pt idx="2063">
                  <c:v>35</c:v>
                </c:pt>
                <c:pt idx="2064">
                  <c:v>3</c:v>
                </c:pt>
                <c:pt idx="2065">
                  <c:v>46</c:v>
                </c:pt>
                <c:pt idx="2066">
                  <c:v>3</c:v>
                </c:pt>
                <c:pt idx="2067">
                  <c:v>278</c:v>
                </c:pt>
                <c:pt idx="2068">
                  <c:v>60</c:v>
                </c:pt>
                <c:pt idx="2069">
                  <c:v>29</c:v>
                </c:pt>
                <c:pt idx="2070">
                  <c:v>37</c:v>
                </c:pt>
                <c:pt idx="2071">
                  <c:v>414</c:v>
                </c:pt>
                <c:pt idx="2072">
                  <c:v>63</c:v>
                </c:pt>
                <c:pt idx="2073">
                  <c:v>0</c:v>
                </c:pt>
                <c:pt idx="2074">
                  <c:v>719</c:v>
                </c:pt>
                <c:pt idx="2075">
                  <c:v>63</c:v>
                </c:pt>
                <c:pt idx="2076">
                  <c:v>2</c:v>
                </c:pt>
                <c:pt idx="2077">
                  <c:v>35</c:v>
                </c:pt>
                <c:pt idx="2078">
                  <c:v>44</c:v>
                </c:pt>
                <c:pt idx="2079">
                  <c:v>294</c:v>
                </c:pt>
                <c:pt idx="2080">
                  <c:v>529</c:v>
                </c:pt>
                <c:pt idx="2081">
                  <c:v>0</c:v>
                </c:pt>
                <c:pt idx="2082" formatCode="#,##0">
                  <c:v>1927</c:v>
                </c:pt>
                <c:pt idx="2083">
                  <c:v>47</c:v>
                </c:pt>
                <c:pt idx="2084">
                  <c:v>36</c:v>
                </c:pt>
                <c:pt idx="2085">
                  <c:v>482</c:v>
                </c:pt>
                <c:pt idx="2086">
                  <c:v>55</c:v>
                </c:pt>
                <c:pt idx="2087">
                  <c:v>32</c:v>
                </c:pt>
                <c:pt idx="2088">
                  <c:v>17</c:v>
                </c:pt>
                <c:pt idx="2089">
                  <c:v>0</c:v>
                </c:pt>
                <c:pt idx="2090">
                  <c:v>0</c:v>
                </c:pt>
                <c:pt idx="2091">
                  <c:v>4</c:v>
                </c:pt>
                <c:pt idx="2092">
                  <c:v>0</c:v>
                </c:pt>
                <c:pt idx="2093">
                  <c:v>5</c:v>
                </c:pt>
                <c:pt idx="2094">
                  <c:v>59</c:v>
                </c:pt>
                <c:pt idx="2095">
                  <c:v>75</c:v>
                </c:pt>
                <c:pt idx="2096">
                  <c:v>27</c:v>
                </c:pt>
                <c:pt idx="2097">
                  <c:v>90</c:v>
                </c:pt>
                <c:pt idx="2098">
                  <c:v>505</c:v>
                </c:pt>
                <c:pt idx="2099">
                  <c:v>45</c:v>
                </c:pt>
                <c:pt idx="2100">
                  <c:v>38</c:v>
                </c:pt>
                <c:pt idx="2101">
                  <c:v>15</c:v>
                </c:pt>
                <c:pt idx="2102">
                  <c:v>35</c:v>
                </c:pt>
                <c:pt idx="2103">
                  <c:v>2</c:v>
                </c:pt>
                <c:pt idx="2104">
                  <c:v>83</c:v>
                </c:pt>
                <c:pt idx="2105">
                  <c:v>3</c:v>
                </c:pt>
                <c:pt idx="2106">
                  <c:v>0</c:v>
                </c:pt>
                <c:pt idx="2107">
                  <c:v>52</c:v>
                </c:pt>
                <c:pt idx="2108">
                  <c:v>1</c:v>
                </c:pt>
                <c:pt idx="2109">
                  <c:v>3</c:v>
                </c:pt>
                <c:pt idx="2110">
                  <c:v>58</c:v>
                </c:pt>
                <c:pt idx="2111">
                  <c:v>468</c:v>
                </c:pt>
                <c:pt idx="2112">
                  <c:v>11</c:v>
                </c:pt>
                <c:pt idx="2113">
                  <c:v>89</c:v>
                </c:pt>
                <c:pt idx="2114">
                  <c:v>0</c:v>
                </c:pt>
                <c:pt idx="2115">
                  <c:v>57</c:v>
                </c:pt>
                <c:pt idx="2116">
                  <c:v>0</c:v>
                </c:pt>
                <c:pt idx="2117">
                  <c:v>0</c:v>
                </c:pt>
                <c:pt idx="2118">
                  <c:v>38</c:v>
                </c:pt>
                <c:pt idx="2119">
                  <c:v>6</c:v>
                </c:pt>
                <c:pt idx="2120">
                  <c:v>11</c:v>
                </c:pt>
                <c:pt idx="2121">
                  <c:v>0</c:v>
                </c:pt>
                <c:pt idx="2122">
                  <c:v>44</c:v>
                </c:pt>
                <c:pt idx="2123">
                  <c:v>0</c:v>
                </c:pt>
                <c:pt idx="2124">
                  <c:v>130</c:v>
                </c:pt>
                <c:pt idx="2125">
                  <c:v>26</c:v>
                </c:pt>
                <c:pt idx="2126">
                  <c:v>56</c:v>
                </c:pt>
                <c:pt idx="2127">
                  <c:v>14</c:v>
                </c:pt>
                <c:pt idx="2128">
                  <c:v>2</c:v>
                </c:pt>
                <c:pt idx="2129">
                  <c:v>847</c:v>
                </c:pt>
                <c:pt idx="2130">
                  <c:v>119</c:v>
                </c:pt>
                <c:pt idx="2131">
                  <c:v>4</c:v>
                </c:pt>
                <c:pt idx="2132">
                  <c:v>46</c:v>
                </c:pt>
                <c:pt idx="2133">
                  <c:v>1</c:v>
                </c:pt>
                <c:pt idx="2134">
                  <c:v>2</c:v>
                </c:pt>
                <c:pt idx="2135">
                  <c:v>8</c:v>
                </c:pt>
                <c:pt idx="2136">
                  <c:v>2</c:v>
                </c:pt>
                <c:pt idx="2137">
                  <c:v>2</c:v>
                </c:pt>
                <c:pt idx="2138">
                  <c:v>0</c:v>
                </c:pt>
                <c:pt idx="2139">
                  <c:v>28</c:v>
                </c:pt>
                <c:pt idx="2140">
                  <c:v>47</c:v>
                </c:pt>
                <c:pt idx="2141">
                  <c:v>44</c:v>
                </c:pt>
                <c:pt idx="2142">
                  <c:v>1</c:v>
                </c:pt>
                <c:pt idx="2143">
                  <c:v>0</c:v>
                </c:pt>
                <c:pt idx="2144">
                  <c:v>1</c:v>
                </c:pt>
                <c:pt idx="2145">
                  <c:v>4</c:v>
                </c:pt>
                <c:pt idx="2146">
                  <c:v>0</c:v>
                </c:pt>
                <c:pt idx="2147">
                  <c:v>44</c:v>
                </c:pt>
                <c:pt idx="2148">
                  <c:v>37</c:v>
                </c:pt>
                <c:pt idx="2149">
                  <c:v>4</c:v>
                </c:pt>
                <c:pt idx="2150">
                  <c:v>0</c:v>
                </c:pt>
                <c:pt idx="2151">
                  <c:v>727</c:v>
                </c:pt>
                <c:pt idx="2152">
                  <c:v>5</c:v>
                </c:pt>
                <c:pt idx="2153">
                  <c:v>91</c:v>
                </c:pt>
                <c:pt idx="2154">
                  <c:v>63</c:v>
                </c:pt>
                <c:pt idx="2155">
                  <c:v>0</c:v>
                </c:pt>
                <c:pt idx="2156">
                  <c:v>406</c:v>
                </c:pt>
                <c:pt idx="2157">
                  <c:v>0</c:v>
                </c:pt>
                <c:pt idx="2158">
                  <c:v>6</c:v>
                </c:pt>
                <c:pt idx="2159" formatCode="#,##0">
                  <c:v>1018</c:v>
                </c:pt>
                <c:pt idx="2160">
                  <c:v>0</c:v>
                </c:pt>
                <c:pt idx="2161">
                  <c:v>58</c:v>
                </c:pt>
                <c:pt idx="2162">
                  <c:v>129</c:v>
                </c:pt>
                <c:pt idx="2163">
                  <c:v>32</c:v>
                </c:pt>
                <c:pt idx="2164">
                  <c:v>3</c:v>
                </c:pt>
                <c:pt idx="2165">
                  <c:v>4</c:v>
                </c:pt>
                <c:pt idx="2166" formatCode="#,##0">
                  <c:v>1735</c:v>
                </c:pt>
                <c:pt idx="2167">
                  <c:v>1</c:v>
                </c:pt>
                <c:pt idx="2168">
                  <c:v>1</c:v>
                </c:pt>
                <c:pt idx="2169">
                  <c:v>44</c:v>
                </c:pt>
                <c:pt idx="2170">
                  <c:v>1</c:v>
                </c:pt>
                <c:pt idx="2171">
                  <c:v>33</c:v>
                </c:pt>
                <c:pt idx="2172">
                  <c:v>4</c:v>
                </c:pt>
                <c:pt idx="2173">
                  <c:v>755</c:v>
                </c:pt>
                <c:pt idx="2174">
                  <c:v>2</c:v>
                </c:pt>
                <c:pt idx="2175">
                  <c:v>23</c:v>
                </c:pt>
                <c:pt idx="2176">
                  <c:v>0</c:v>
                </c:pt>
                <c:pt idx="2177">
                  <c:v>22</c:v>
                </c:pt>
                <c:pt idx="2178">
                  <c:v>77</c:v>
                </c:pt>
                <c:pt idx="2179">
                  <c:v>103</c:v>
                </c:pt>
                <c:pt idx="2180">
                  <c:v>1</c:v>
                </c:pt>
                <c:pt idx="2181">
                  <c:v>46</c:v>
                </c:pt>
                <c:pt idx="2182">
                  <c:v>44</c:v>
                </c:pt>
                <c:pt idx="2183">
                  <c:v>81</c:v>
                </c:pt>
                <c:pt idx="2184" formatCode="#,##0">
                  <c:v>1226</c:v>
                </c:pt>
                <c:pt idx="2185">
                  <c:v>0</c:v>
                </c:pt>
                <c:pt idx="2186">
                  <c:v>82</c:v>
                </c:pt>
                <c:pt idx="2187">
                  <c:v>2</c:v>
                </c:pt>
                <c:pt idx="2188">
                  <c:v>2</c:v>
                </c:pt>
                <c:pt idx="2189">
                  <c:v>8</c:v>
                </c:pt>
                <c:pt idx="2190">
                  <c:v>67</c:v>
                </c:pt>
                <c:pt idx="2191">
                  <c:v>0</c:v>
                </c:pt>
                <c:pt idx="2192">
                  <c:v>427</c:v>
                </c:pt>
                <c:pt idx="2193">
                  <c:v>684</c:v>
                </c:pt>
                <c:pt idx="2194">
                  <c:v>440</c:v>
                </c:pt>
                <c:pt idx="2195">
                  <c:v>3</c:v>
                </c:pt>
                <c:pt idx="2196">
                  <c:v>11</c:v>
                </c:pt>
                <c:pt idx="2197">
                  <c:v>0</c:v>
                </c:pt>
                <c:pt idx="2198">
                  <c:v>77</c:v>
                </c:pt>
                <c:pt idx="2199">
                  <c:v>576</c:v>
                </c:pt>
                <c:pt idx="2200">
                  <c:v>24</c:v>
                </c:pt>
                <c:pt idx="2201">
                  <c:v>84</c:v>
                </c:pt>
                <c:pt idx="2202">
                  <c:v>62</c:v>
                </c:pt>
                <c:pt idx="2203">
                  <c:v>0</c:v>
                </c:pt>
                <c:pt idx="2204">
                  <c:v>23</c:v>
                </c:pt>
                <c:pt idx="2205">
                  <c:v>0</c:v>
                </c:pt>
                <c:pt idx="2206">
                  <c:v>194</c:v>
                </c:pt>
                <c:pt idx="2207" formatCode="#,##0">
                  <c:v>1412</c:v>
                </c:pt>
                <c:pt idx="2208">
                  <c:v>94</c:v>
                </c:pt>
                <c:pt idx="2209">
                  <c:v>105</c:v>
                </c:pt>
                <c:pt idx="2210">
                  <c:v>662</c:v>
                </c:pt>
                <c:pt idx="2211">
                  <c:v>98</c:v>
                </c:pt>
                <c:pt idx="2212">
                  <c:v>166</c:v>
                </c:pt>
                <c:pt idx="2213">
                  <c:v>1</c:v>
                </c:pt>
                <c:pt idx="2214">
                  <c:v>419</c:v>
                </c:pt>
                <c:pt idx="2215">
                  <c:v>7</c:v>
                </c:pt>
                <c:pt idx="2216">
                  <c:v>20</c:v>
                </c:pt>
                <c:pt idx="2217">
                  <c:v>0</c:v>
                </c:pt>
                <c:pt idx="2218">
                  <c:v>43</c:v>
                </c:pt>
                <c:pt idx="2219">
                  <c:v>120</c:v>
                </c:pt>
                <c:pt idx="2220">
                  <c:v>13</c:v>
                </c:pt>
                <c:pt idx="2221">
                  <c:v>9</c:v>
                </c:pt>
                <c:pt idx="2222">
                  <c:v>0</c:v>
                </c:pt>
                <c:pt idx="2223" formatCode="#,##0">
                  <c:v>2179</c:v>
                </c:pt>
                <c:pt idx="2224">
                  <c:v>16</c:v>
                </c:pt>
                <c:pt idx="2225">
                  <c:v>16</c:v>
                </c:pt>
                <c:pt idx="2226">
                  <c:v>13</c:v>
                </c:pt>
                <c:pt idx="2227">
                  <c:v>63</c:v>
                </c:pt>
                <c:pt idx="2228">
                  <c:v>0</c:v>
                </c:pt>
                <c:pt idx="2229">
                  <c:v>27</c:v>
                </c:pt>
                <c:pt idx="2230">
                  <c:v>4</c:v>
                </c:pt>
                <c:pt idx="2231">
                  <c:v>2</c:v>
                </c:pt>
                <c:pt idx="2232">
                  <c:v>895</c:v>
                </c:pt>
                <c:pt idx="2233">
                  <c:v>37</c:v>
                </c:pt>
                <c:pt idx="2234">
                  <c:v>776</c:v>
                </c:pt>
                <c:pt idx="2235">
                  <c:v>1</c:v>
                </c:pt>
                <c:pt idx="2236">
                  <c:v>2</c:v>
                </c:pt>
                <c:pt idx="2237" formatCode="#,##0">
                  <c:v>1989</c:v>
                </c:pt>
                <c:pt idx="2238">
                  <c:v>2</c:v>
                </c:pt>
                <c:pt idx="2239">
                  <c:v>0</c:v>
                </c:pt>
                <c:pt idx="2240">
                  <c:v>0</c:v>
                </c:pt>
                <c:pt idx="2241">
                  <c:v>2</c:v>
                </c:pt>
                <c:pt idx="2242">
                  <c:v>1</c:v>
                </c:pt>
                <c:pt idx="2243">
                  <c:v>2</c:v>
                </c:pt>
                <c:pt idx="2244">
                  <c:v>0</c:v>
                </c:pt>
                <c:pt idx="2245">
                  <c:v>2</c:v>
                </c:pt>
                <c:pt idx="2246">
                  <c:v>9</c:v>
                </c:pt>
                <c:pt idx="2247">
                  <c:v>70</c:v>
                </c:pt>
                <c:pt idx="2248">
                  <c:v>0</c:v>
                </c:pt>
                <c:pt idx="2249">
                  <c:v>33</c:v>
                </c:pt>
                <c:pt idx="2250">
                  <c:v>5</c:v>
                </c:pt>
                <c:pt idx="2251">
                  <c:v>48</c:v>
                </c:pt>
                <c:pt idx="2252">
                  <c:v>37</c:v>
                </c:pt>
                <c:pt idx="2253">
                  <c:v>79</c:v>
                </c:pt>
                <c:pt idx="2254">
                  <c:v>39</c:v>
                </c:pt>
                <c:pt idx="2255">
                  <c:v>38</c:v>
                </c:pt>
                <c:pt idx="2256">
                  <c:v>1</c:v>
                </c:pt>
                <c:pt idx="2257">
                  <c:v>0</c:v>
                </c:pt>
                <c:pt idx="2258">
                  <c:v>3</c:v>
                </c:pt>
                <c:pt idx="2259">
                  <c:v>89</c:v>
                </c:pt>
                <c:pt idx="2260">
                  <c:v>1</c:v>
                </c:pt>
                <c:pt idx="2261">
                  <c:v>0</c:v>
                </c:pt>
                <c:pt idx="2262">
                  <c:v>3</c:v>
                </c:pt>
                <c:pt idx="2263">
                  <c:v>114</c:v>
                </c:pt>
                <c:pt idx="2264">
                  <c:v>32</c:v>
                </c:pt>
                <c:pt idx="2265">
                  <c:v>878</c:v>
                </c:pt>
                <c:pt idx="2266">
                  <c:v>0</c:v>
                </c:pt>
                <c:pt idx="2267" formatCode="#,##0">
                  <c:v>1059</c:v>
                </c:pt>
                <c:pt idx="2268">
                  <c:v>6</c:v>
                </c:pt>
                <c:pt idx="2269">
                  <c:v>78</c:v>
                </c:pt>
                <c:pt idx="2270">
                  <c:v>0</c:v>
                </c:pt>
                <c:pt idx="2271">
                  <c:v>0</c:v>
                </c:pt>
                <c:pt idx="2272">
                  <c:v>0</c:v>
                </c:pt>
                <c:pt idx="2273">
                  <c:v>4</c:v>
                </c:pt>
                <c:pt idx="2274">
                  <c:v>87</c:v>
                </c:pt>
                <c:pt idx="2275">
                  <c:v>542</c:v>
                </c:pt>
                <c:pt idx="2276">
                  <c:v>8</c:v>
                </c:pt>
                <c:pt idx="2277">
                  <c:v>130</c:v>
                </c:pt>
                <c:pt idx="2278">
                  <c:v>43</c:v>
                </c:pt>
                <c:pt idx="2279">
                  <c:v>2</c:v>
                </c:pt>
                <c:pt idx="2280">
                  <c:v>0</c:v>
                </c:pt>
                <c:pt idx="2281">
                  <c:v>2</c:v>
                </c:pt>
                <c:pt idx="2282">
                  <c:v>0</c:v>
                </c:pt>
                <c:pt idx="2283">
                  <c:v>11</c:v>
                </c:pt>
                <c:pt idx="2284">
                  <c:v>69</c:v>
                </c:pt>
                <c:pt idx="2285">
                  <c:v>958</c:v>
                </c:pt>
                <c:pt idx="2286">
                  <c:v>709</c:v>
                </c:pt>
                <c:pt idx="2287">
                  <c:v>0</c:v>
                </c:pt>
                <c:pt idx="2288">
                  <c:v>30</c:v>
                </c:pt>
                <c:pt idx="2289">
                  <c:v>8</c:v>
                </c:pt>
                <c:pt idx="2290">
                  <c:v>0</c:v>
                </c:pt>
                <c:pt idx="2291">
                  <c:v>2</c:v>
                </c:pt>
                <c:pt idx="2292">
                  <c:v>52</c:v>
                </c:pt>
                <c:pt idx="2293">
                  <c:v>667</c:v>
                </c:pt>
                <c:pt idx="2294">
                  <c:v>7</c:v>
                </c:pt>
                <c:pt idx="2295">
                  <c:v>5</c:v>
                </c:pt>
                <c:pt idx="2296">
                  <c:v>0</c:v>
                </c:pt>
                <c:pt idx="2297">
                  <c:v>165</c:v>
                </c:pt>
                <c:pt idx="2298">
                  <c:v>0</c:v>
                </c:pt>
                <c:pt idx="2299">
                  <c:v>0</c:v>
                </c:pt>
                <c:pt idx="2300" formatCode="#,##0">
                  <c:v>4100</c:v>
                </c:pt>
                <c:pt idx="2301">
                  <c:v>42</c:v>
                </c:pt>
                <c:pt idx="2302">
                  <c:v>4</c:v>
                </c:pt>
                <c:pt idx="2303">
                  <c:v>39</c:v>
                </c:pt>
                <c:pt idx="2304">
                  <c:v>44</c:v>
                </c:pt>
                <c:pt idx="2305">
                  <c:v>37</c:v>
                </c:pt>
                <c:pt idx="2306">
                  <c:v>779</c:v>
                </c:pt>
                <c:pt idx="2307">
                  <c:v>32</c:v>
                </c:pt>
                <c:pt idx="2308">
                  <c:v>41</c:v>
                </c:pt>
                <c:pt idx="2309">
                  <c:v>410</c:v>
                </c:pt>
                <c:pt idx="2310">
                  <c:v>65</c:v>
                </c:pt>
                <c:pt idx="2311">
                  <c:v>0</c:v>
                </c:pt>
                <c:pt idx="2312">
                  <c:v>46</c:v>
                </c:pt>
                <c:pt idx="2313">
                  <c:v>1</c:v>
                </c:pt>
                <c:pt idx="2314">
                  <c:v>47</c:v>
                </c:pt>
                <c:pt idx="2315">
                  <c:v>24</c:v>
                </c:pt>
                <c:pt idx="2316">
                  <c:v>0</c:v>
                </c:pt>
                <c:pt idx="2317">
                  <c:v>121</c:v>
                </c:pt>
                <c:pt idx="2318">
                  <c:v>21</c:v>
                </c:pt>
                <c:pt idx="2319">
                  <c:v>71</c:v>
                </c:pt>
                <c:pt idx="2320">
                  <c:v>10</c:v>
                </c:pt>
                <c:pt idx="2321">
                  <c:v>40</c:v>
                </c:pt>
                <c:pt idx="2322">
                  <c:v>43</c:v>
                </c:pt>
                <c:pt idx="2323">
                  <c:v>3</c:v>
                </c:pt>
                <c:pt idx="2324">
                  <c:v>935</c:v>
                </c:pt>
                <c:pt idx="2325">
                  <c:v>29</c:v>
                </c:pt>
                <c:pt idx="2326">
                  <c:v>0</c:v>
                </c:pt>
                <c:pt idx="2327">
                  <c:v>62</c:v>
                </c:pt>
                <c:pt idx="2328">
                  <c:v>88</c:v>
                </c:pt>
                <c:pt idx="2329">
                  <c:v>17</c:v>
                </c:pt>
                <c:pt idx="2330">
                  <c:v>58</c:v>
                </c:pt>
                <c:pt idx="2331">
                  <c:v>0</c:v>
                </c:pt>
                <c:pt idx="2332">
                  <c:v>3</c:v>
                </c:pt>
                <c:pt idx="2333">
                  <c:v>1</c:v>
                </c:pt>
                <c:pt idx="2334">
                  <c:v>454</c:v>
                </c:pt>
                <c:pt idx="2335">
                  <c:v>60</c:v>
                </c:pt>
                <c:pt idx="2336">
                  <c:v>6</c:v>
                </c:pt>
                <c:pt idx="2337">
                  <c:v>0</c:v>
                </c:pt>
                <c:pt idx="2338">
                  <c:v>22</c:v>
                </c:pt>
                <c:pt idx="2339">
                  <c:v>8</c:v>
                </c:pt>
                <c:pt idx="2340">
                  <c:v>0</c:v>
                </c:pt>
                <c:pt idx="2341">
                  <c:v>28</c:v>
                </c:pt>
                <c:pt idx="2342">
                  <c:v>437</c:v>
                </c:pt>
                <c:pt idx="2343">
                  <c:v>8</c:v>
                </c:pt>
                <c:pt idx="2344" formatCode="#,##0">
                  <c:v>129407</c:v>
                </c:pt>
                <c:pt idx="2345">
                  <c:v>2</c:v>
                </c:pt>
                <c:pt idx="2346">
                  <c:v>525</c:v>
                </c:pt>
                <c:pt idx="2347">
                  <c:v>40</c:v>
                </c:pt>
                <c:pt idx="2348">
                  <c:v>33</c:v>
                </c:pt>
                <c:pt idx="2349" formatCode="#,##0">
                  <c:v>1010</c:v>
                </c:pt>
                <c:pt idx="2350">
                  <c:v>34</c:v>
                </c:pt>
                <c:pt idx="2351">
                  <c:v>5</c:v>
                </c:pt>
                <c:pt idx="2352">
                  <c:v>2</c:v>
                </c:pt>
                <c:pt idx="2353">
                  <c:v>62</c:v>
                </c:pt>
                <c:pt idx="2354">
                  <c:v>54</c:v>
                </c:pt>
                <c:pt idx="2355" formatCode="#,##0">
                  <c:v>1028</c:v>
                </c:pt>
                <c:pt idx="2356">
                  <c:v>69</c:v>
                </c:pt>
                <c:pt idx="2357">
                  <c:v>20</c:v>
                </c:pt>
                <c:pt idx="2358">
                  <c:v>804</c:v>
                </c:pt>
                <c:pt idx="2359" formatCode="#,##0">
                  <c:v>1174</c:v>
                </c:pt>
                <c:pt idx="2360">
                  <c:v>711</c:v>
                </c:pt>
                <c:pt idx="2361">
                  <c:v>937</c:v>
                </c:pt>
                <c:pt idx="2362">
                  <c:v>77</c:v>
                </c:pt>
                <c:pt idx="2363">
                  <c:v>0</c:v>
                </c:pt>
                <c:pt idx="2364">
                  <c:v>61</c:v>
                </c:pt>
                <c:pt idx="2365">
                  <c:v>1</c:v>
                </c:pt>
                <c:pt idx="2366">
                  <c:v>66</c:v>
                </c:pt>
                <c:pt idx="2367">
                  <c:v>62</c:v>
                </c:pt>
                <c:pt idx="2368">
                  <c:v>46</c:v>
                </c:pt>
                <c:pt idx="2369">
                  <c:v>80</c:v>
                </c:pt>
                <c:pt idx="2370">
                  <c:v>0</c:v>
                </c:pt>
                <c:pt idx="2371">
                  <c:v>4</c:v>
                </c:pt>
                <c:pt idx="2372">
                  <c:v>1</c:v>
                </c:pt>
                <c:pt idx="2373">
                  <c:v>3</c:v>
                </c:pt>
                <c:pt idx="2374" formatCode="#,##0">
                  <c:v>1128</c:v>
                </c:pt>
                <c:pt idx="2375">
                  <c:v>997</c:v>
                </c:pt>
                <c:pt idx="2376" formatCode="#,##0">
                  <c:v>2202</c:v>
                </c:pt>
                <c:pt idx="2377">
                  <c:v>56</c:v>
                </c:pt>
                <c:pt idx="2378">
                  <c:v>39</c:v>
                </c:pt>
                <c:pt idx="2379">
                  <c:v>986</c:v>
                </c:pt>
                <c:pt idx="2380">
                  <c:v>51</c:v>
                </c:pt>
                <c:pt idx="2381">
                  <c:v>25</c:v>
                </c:pt>
                <c:pt idx="2382">
                  <c:v>0</c:v>
                </c:pt>
                <c:pt idx="2383">
                  <c:v>30</c:v>
                </c:pt>
                <c:pt idx="2384">
                  <c:v>140</c:v>
                </c:pt>
                <c:pt idx="2385">
                  <c:v>0</c:v>
                </c:pt>
                <c:pt idx="2386">
                  <c:v>57</c:v>
                </c:pt>
                <c:pt idx="2387">
                  <c:v>762</c:v>
                </c:pt>
                <c:pt idx="2388">
                  <c:v>44</c:v>
                </c:pt>
                <c:pt idx="2389">
                  <c:v>35</c:v>
                </c:pt>
                <c:pt idx="2390">
                  <c:v>66</c:v>
                </c:pt>
                <c:pt idx="2391" formatCode="#,##0">
                  <c:v>1005</c:v>
                </c:pt>
                <c:pt idx="2392">
                  <c:v>0</c:v>
                </c:pt>
                <c:pt idx="2393">
                  <c:v>54</c:v>
                </c:pt>
                <c:pt idx="2394">
                  <c:v>4</c:v>
                </c:pt>
                <c:pt idx="2395">
                  <c:v>854</c:v>
                </c:pt>
                <c:pt idx="2396">
                  <c:v>1</c:v>
                </c:pt>
                <c:pt idx="2397">
                  <c:v>51</c:v>
                </c:pt>
                <c:pt idx="2398">
                  <c:v>1</c:v>
                </c:pt>
                <c:pt idx="2399">
                  <c:v>0</c:v>
                </c:pt>
                <c:pt idx="2400">
                  <c:v>3</c:v>
                </c:pt>
                <c:pt idx="2401">
                  <c:v>56</c:v>
                </c:pt>
                <c:pt idx="2402">
                  <c:v>0</c:v>
                </c:pt>
                <c:pt idx="2403">
                  <c:v>1</c:v>
                </c:pt>
                <c:pt idx="2404">
                  <c:v>148</c:v>
                </c:pt>
                <c:pt idx="2405">
                  <c:v>887</c:v>
                </c:pt>
                <c:pt idx="2406">
                  <c:v>0</c:v>
                </c:pt>
                <c:pt idx="2407">
                  <c:v>0</c:v>
                </c:pt>
                <c:pt idx="2408">
                  <c:v>1</c:v>
                </c:pt>
                <c:pt idx="2409">
                  <c:v>32</c:v>
                </c:pt>
                <c:pt idx="2410">
                  <c:v>0</c:v>
                </c:pt>
                <c:pt idx="2411">
                  <c:v>0</c:v>
                </c:pt>
                <c:pt idx="2412">
                  <c:v>15</c:v>
                </c:pt>
                <c:pt idx="2413">
                  <c:v>0</c:v>
                </c:pt>
                <c:pt idx="2414">
                  <c:v>0</c:v>
                </c:pt>
                <c:pt idx="2415">
                  <c:v>1</c:v>
                </c:pt>
                <c:pt idx="2416">
                  <c:v>75</c:v>
                </c:pt>
                <c:pt idx="2417">
                  <c:v>447</c:v>
                </c:pt>
                <c:pt idx="2418" formatCode="#,##0">
                  <c:v>760218</c:v>
                </c:pt>
                <c:pt idx="2419" formatCode="#,##0">
                  <c:v>5339</c:v>
                </c:pt>
                <c:pt idx="2420">
                  <c:v>76</c:v>
                </c:pt>
                <c:pt idx="2421">
                  <c:v>571</c:v>
                </c:pt>
                <c:pt idx="2422">
                  <c:v>113</c:v>
                </c:pt>
                <c:pt idx="2423">
                  <c:v>0</c:v>
                </c:pt>
                <c:pt idx="2424" formatCode="#,##0">
                  <c:v>1368</c:v>
                </c:pt>
                <c:pt idx="2425">
                  <c:v>143</c:v>
                </c:pt>
                <c:pt idx="2426">
                  <c:v>453</c:v>
                </c:pt>
                <c:pt idx="2427">
                  <c:v>22</c:v>
                </c:pt>
                <c:pt idx="2428">
                  <c:v>76</c:v>
                </c:pt>
                <c:pt idx="2429">
                  <c:v>14</c:v>
                </c:pt>
                <c:pt idx="2430">
                  <c:v>0</c:v>
                </c:pt>
                <c:pt idx="2431">
                  <c:v>0</c:v>
                </c:pt>
                <c:pt idx="2432">
                  <c:v>56</c:v>
                </c:pt>
                <c:pt idx="2433">
                  <c:v>61</c:v>
                </c:pt>
                <c:pt idx="2434" formatCode="#,##0">
                  <c:v>1454</c:v>
                </c:pt>
                <c:pt idx="2435">
                  <c:v>0</c:v>
                </c:pt>
                <c:pt idx="2436" formatCode="#,##0">
                  <c:v>2061</c:v>
                </c:pt>
                <c:pt idx="2437">
                  <c:v>11</c:v>
                </c:pt>
                <c:pt idx="2438">
                  <c:v>83</c:v>
                </c:pt>
                <c:pt idx="2439">
                  <c:v>0</c:v>
                </c:pt>
                <c:pt idx="2440">
                  <c:v>3</c:v>
                </c:pt>
                <c:pt idx="2441">
                  <c:v>37</c:v>
                </c:pt>
                <c:pt idx="2442">
                  <c:v>5</c:v>
                </c:pt>
                <c:pt idx="2443">
                  <c:v>79</c:v>
                </c:pt>
                <c:pt idx="2444">
                  <c:v>0</c:v>
                </c:pt>
                <c:pt idx="2445">
                  <c:v>59</c:v>
                </c:pt>
                <c:pt idx="2446">
                  <c:v>3</c:v>
                </c:pt>
                <c:pt idx="2447">
                  <c:v>6</c:v>
                </c:pt>
                <c:pt idx="2448">
                  <c:v>1</c:v>
                </c:pt>
                <c:pt idx="2449">
                  <c:v>0</c:v>
                </c:pt>
                <c:pt idx="2450">
                  <c:v>168</c:v>
                </c:pt>
                <c:pt idx="2451">
                  <c:v>0</c:v>
                </c:pt>
                <c:pt idx="2452">
                  <c:v>601</c:v>
                </c:pt>
                <c:pt idx="2453">
                  <c:v>62</c:v>
                </c:pt>
                <c:pt idx="2454">
                  <c:v>78</c:v>
                </c:pt>
                <c:pt idx="2455">
                  <c:v>82</c:v>
                </c:pt>
                <c:pt idx="2456">
                  <c:v>89</c:v>
                </c:pt>
                <c:pt idx="2457">
                  <c:v>863</c:v>
                </c:pt>
                <c:pt idx="2458">
                  <c:v>12</c:v>
                </c:pt>
                <c:pt idx="2459">
                  <c:v>3</c:v>
                </c:pt>
                <c:pt idx="2460">
                  <c:v>1</c:v>
                </c:pt>
                <c:pt idx="2461">
                  <c:v>95</c:v>
                </c:pt>
                <c:pt idx="2462">
                  <c:v>0</c:v>
                </c:pt>
                <c:pt idx="2463">
                  <c:v>0</c:v>
                </c:pt>
                <c:pt idx="2464">
                  <c:v>93</c:v>
                </c:pt>
                <c:pt idx="2465">
                  <c:v>0</c:v>
                </c:pt>
                <c:pt idx="2466">
                  <c:v>12</c:v>
                </c:pt>
                <c:pt idx="2467" formatCode="#,##0">
                  <c:v>1090</c:v>
                </c:pt>
                <c:pt idx="2468">
                  <c:v>83</c:v>
                </c:pt>
                <c:pt idx="2469">
                  <c:v>21</c:v>
                </c:pt>
                <c:pt idx="2470">
                  <c:v>0</c:v>
                </c:pt>
                <c:pt idx="2471">
                  <c:v>0</c:v>
                </c:pt>
                <c:pt idx="2472">
                  <c:v>999</c:v>
                </c:pt>
                <c:pt idx="2473">
                  <c:v>0</c:v>
                </c:pt>
                <c:pt idx="2474">
                  <c:v>27</c:v>
                </c:pt>
                <c:pt idx="2475">
                  <c:v>181</c:v>
                </c:pt>
                <c:pt idx="2476">
                  <c:v>0</c:v>
                </c:pt>
                <c:pt idx="2477">
                  <c:v>0</c:v>
                </c:pt>
                <c:pt idx="2478" formatCode="#,##0">
                  <c:v>1979</c:v>
                </c:pt>
                <c:pt idx="2479">
                  <c:v>1</c:v>
                </c:pt>
                <c:pt idx="2480">
                  <c:v>79</c:v>
                </c:pt>
                <c:pt idx="2481">
                  <c:v>112</c:v>
                </c:pt>
                <c:pt idx="2482">
                  <c:v>40</c:v>
                </c:pt>
                <c:pt idx="2483">
                  <c:v>3</c:v>
                </c:pt>
                <c:pt idx="2484">
                  <c:v>0</c:v>
                </c:pt>
                <c:pt idx="2485">
                  <c:v>0</c:v>
                </c:pt>
                <c:pt idx="2486">
                  <c:v>0</c:v>
                </c:pt>
                <c:pt idx="2487">
                  <c:v>0</c:v>
                </c:pt>
                <c:pt idx="2488">
                  <c:v>12</c:v>
                </c:pt>
                <c:pt idx="2489">
                  <c:v>38</c:v>
                </c:pt>
                <c:pt idx="2490">
                  <c:v>120</c:v>
                </c:pt>
                <c:pt idx="2491">
                  <c:v>3</c:v>
                </c:pt>
                <c:pt idx="2492">
                  <c:v>2</c:v>
                </c:pt>
                <c:pt idx="2493">
                  <c:v>0</c:v>
                </c:pt>
                <c:pt idx="2494">
                  <c:v>30</c:v>
                </c:pt>
                <c:pt idx="2495">
                  <c:v>0</c:v>
                </c:pt>
                <c:pt idx="2496">
                  <c:v>1</c:v>
                </c:pt>
                <c:pt idx="2497">
                  <c:v>1</c:v>
                </c:pt>
                <c:pt idx="2498">
                  <c:v>64</c:v>
                </c:pt>
                <c:pt idx="2499">
                  <c:v>91</c:v>
                </c:pt>
                <c:pt idx="2500">
                  <c:v>21</c:v>
                </c:pt>
                <c:pt idx="2501">
                  <c:v>28</c:v>
                </c:pt>
                <c:pt idx="2502">
                  <c:v>13</c:v>
                </c:pt>
                <c:pt idx="2503">
                  <c:v>19</c:v>
                </c:pt>
                <c:pt idx="2504">
                  <c:v>0</c:v>
                </c:pt>
                <c:pt idx="2505">
                  <c:v>56</c:v>
                </c:pt>
                <c:pt idx="2506">
                  <c:v>28</c:v>
                </c:pt>
                <c:pt idx="2507">
                  <c:v>10</c:v>
                </c:pt>
                <c:pt idx="2508">
                  <c:v>0</c:v>
                </c:pt>
                <c:pt idx="2509">
                  <c:v>3</c:v>
                </c:pt>
                <c:pt idx="2510">
                  <c:v>54</c:v>
                </c:pt>
                <c:pt idx="2511">
                  <c:v>77</c:v>
                </c:pt>
                <c:pt idx="2512">
                  <c:v>32</c:v>
                </c:pt>
                <c:pt idx="2513">
                  <c:v>4</c:v>
                </c:pt>
                <c:pt idx="2514">
                  <c:v>34</c:v>
                </c:pt>
                <c:pt idx="2515">
                  <c:v>2</c:v>
                </c:pt>
                <c:pt idx="2516">
                  <c:v>54</c:v>
                </c:pt>
                <c:pt idx="2517">
                  <c:v>33</c:v>
                </c:pt>
                <c:pt idx="2518">
                  <c:v>58</c:v>
                </c:pt>
                <c:pt idx="2519">
                  <c:v>13</c:v>
                </c:pt>
                <c:pt idx="2520">
                  <c:v>877</c:v>
                </c:pt>
                <c:pt idx="2521">
                  <c:v>0</c:v>
                </c:pt>
                <c:pt idx="2522">
                  <c:v>27</c:v>
                </c:pt>
                <c:pt idx="2523">
                  <c:v>0</c:v>
                </c:pt>
                <c:pt idx="2524">
                  <c:v>150</c:v>
                </c:pt>
                <c:pt idx="2525">
                  <c:v>3</c:v>
                </c:pt>
                <c:pt idx="2526">
                  <c:v>0</c:v>
                </c:pt>
                <c:pt idx="2527">
                  <c:v>85</c:v>
                </c:pt>
                <c:pt idx="2528">
                  <c:v>45</c:v>
                </c:pt>
                <c:pt idx="2529">
                  <c:v>59</c:v>
                </c:pt>
                <c:pt idx="2530">
                  <c:v>2</c:v>
                </c:pt>
                <c:pt idx="2531">
                  <c:v>496</c:v>
                </c:pt>
                <c:pt idx="2532">
                  <c:v>0</c:v>
                </c:pt>
                <c:pt idx="2533">
                  <c:v>62</c:v>
                </c:pt>
                <c:pt idx="2534">
                  <c:v>37</c:v>
                </c:pt>
                <c:pt idx="2535">
                  <c:v>93</c:v>
                </c:pt>
                <c:pt idx="2536">
                  <c:v>74</c:v>
                </c:pt>
                <c:pt idx="2537">
                  <c:v>43</c:v>
                </c:pt>
                <c:pt idx="2538">
                  <c:v>117</c:v>
                </c:pt>
                <c:pt idx="2539">
                  <c:v>120</c:v>
                </c:pt>
                <c:pt idx="2540">
                  <c:v>37</c:v>
                </c:pt>
                <c:pt idx="2541">
                  <c:v>57</c:v>
                </c:pt>
                <c:pt idx="2542">
                  <c:v>376</c:v>
                </c:pt>
                <c:pt idx="2543">
                  <c:v>1</c:v>
                </c:pt>
                <c:pt idx="2544">
                  <c:v>50</c:v>
                </c:pt>
                <c:pt idx="2545">
                  <c:v>0</c:v>
                </c:pt>
                <c:pt idx="2546">
                  <c:v>1</c:v>
                </c:pt>
                <c:pt idx="2547">
                  <c:v>18</c:v>
                </c:pt>
                <c:pt idx="2548">
                  <c:v>1</c:v>
                </c:pt>
                <c:pt idx="2549">
                  <c:v>6</c:v>
                </c:pt>
                <c:pt idx="2550">
                  <c:v>3</c:v>
                </c:pt>
                <c:pt idx="2551">
                  <c:v>63</c:v>
                </c:pt>
                <c:pt idx="2552">
                  <c:v>101</c:v>
                </c:pt>
                <c:pt idx="2553">
                  <c:v>53</c:v>
                </c:pt>
                <c:pt idx="2554" formatCode="#,##0">
                  <c:v>4008</c:v>
                </c:pt>
                <c:pt idx="2555">
                  <c:v>32</c:v>
                </c:pt>
                <c:pt idx="2556">
                  <c:v>3</c:v>
                </c:pt>
                <c:pt idx="2557">
                  <c:v>51</c:v>
                </c:pt>
                <c:pt idx="2558">
                  <c:v>53</c:v>
                </c:pt>
                <c:pt idx="2559">
                  <c:v>675</c:v>
                </c:pt>
                <c:pt idx="2560">
                  <c:v>1</c:v>
                </c:pt>
                <c:pt idx="2561">
                  <c:v>46</c:v>
                </c:pt>
                <c:pt idx="2562">
                  <c:v>2</c:v>
                </c:pt>
                <c:pt idx="2563">
                  <c:v>43</c:v>
                </c:pt>
                <c:pt idx="2564">
                  <c:v>1</c:v>
                </c:pt>
                <c:pt idx="2565">
                  <c:v>46</c:v>
                </c:pt>
                <c:pt idx="2566">
                  <c:v>0</c:v>
                </c:pt>
                <c:pt idx="2567">
                  <c:v>865</c:v>
                </c:pt>
                <c:pt idx="2568">
                  <c:v>31</c:v>
                </c:pt>
                <c:pt idx="2569">
                  <c:v>62</c:v>
                </c:pt>
                <c:pt idx="2570">
                  <c:v>0</c:v>
                </c:pt>
                <c:pt idx="2571">
                  <c:v>2</c:v>
                </c:pt>
                <c:pt idx="2572">
                  <c:v>84</c:v>
                </c:pt>
                <c:pt idx="2573">
                  <c:v>45</c:v>
                </c:pt>
                <c:pt idx="2574">
                  <c:v>4</c:v>
                </c:pt>
                <c:pt idx="2575">
                  <c:v>0</c:v>
                </c:pt>
                <c:pt idx="2576">
                  <c:v>1</c:v>
                </c:pt>
                <c:pt idx="2577">
                  <c:v>5</c:v>
                </c:pt>
                <c:pt idx="2578">
                  <c:v>12</c:v>
                </c:pt>
                <c:pt idx="2579">
                  <c:v>2</c:v>
                </c:pt>
                <c:pt idx="2580">
                  <c:v>9</c:v>
                </c:pt>
                <c:pt idx="2581">
                  <c:v>4</c:v>
                </c:pt>
                <c:pt idx="2582">
                  <c:v>23</c:v>
                </c:pt>
                <c:pt idx="2583">
                  <c:v>48</c:v>
                </c:pt>
                <c:pt idx="2584">
                  <c:v>0</c:v>
                </c:pt>
                <c:pt idx="2585">
                  <c:v>264</c:v>
                </c:pt>
                <c:pt idx="2586">
                  <c:v>627</c:v>
                </c:pt>
                <c:pt idx="2587">
                  <c:v>107</c:v>
                </c:pt>
                <c:pt idx="2588">
                  <c:v>66</c:v>
                </c:pt>
                <c:pt idx="2589">
                  <c:v>0</c:v>
                </c:pt>
                <c:pt idx="2590">
                  <c:v>3</c:v>
                </c:pt>
                <c:pt idx="2591">
                  <c:v>73</c:v>
                </c:pt>
                <c:pt idx="2592">
                  <c:v>51</c:v>
                </c:pt>
                <c:pt idx="2593">
                  <c:v>264</c:v>
                </c:pt>
                <c:pt idx="2594">
                  <c:v>0</c:v>
                </c:pt>
                <c:pt idx="2595">
                  <c:v>17</c:v>
                </c:pt>
                <c:pt idx="2596">
                  <c:v>3</c:v>
                </c:pt>
                <c:pt idx="2597">
                  <c:v>3</c:v>
                </c:pt>
                <c:pt idx="2598">
                  <c:v>5</c:v>
                </c:pt>
                <c:pt idx="2599">
                  <c:v>1</c:v>
                </c:pt>
                <c:pt idx="2600">
                  <c:v>43</c:v>
                </c:pt>
                <c:pt idx="2601">
                  <c:v>3</c:v>
                </c:pt>
                <c:pt idx="2602">
                  <c:v>35</c:v>
                </c:pt>
                <c:pt idx="2603">
                  <c:v>0</c:v>
                </c:pt>
                <c:pt idx="2604">
                  <c:v>576</c:v>
                </c:pt>
                <c:pt idx="2605">
                  <c:v>0</c:v>
                </c:pt>
                <c:pt idx="2606">
                  <c:v>0</c:v>
                </c:pt>
                <c:pt idx="2607">
                  <c:v>6</c:v>
                </c:pt>
                <c:pt idx="2608">
                  <c:v>37</c:v>
                </c:pt>
                <c:pt idx="2609">
                  <c:v>133</c:v>
                </c:pt>
                <c:pt idx="2610">
                  <c:v>25</c:v>
                </c:pt>
                <c:pt idx="2611">
                  <c:v>3</c:v>
                </c:pt>
                <c:pt idx="2612">
                  <c:v>48</c:v>
                </c:pt>
                <c:pt idx="2613">
                  <c:v>60</c:v>
                </c:pt>
                <c:pt idx="2614">
                  <c:v>47</c:v>
                </c:pt>
                <c:pt idx="2615">
                  <c:v>56</c:v>
                </c:pt>
                <c:pt idx="2616">
                  <c:v>54</c:v>
                </c:pt>
                <c:pt idx="2617">
                  <c:v>0</c:v>
                </c:pt>
                <c:pt idx="2618">
                  <c:v>0</c:v>
                </c:pt>
                <c:pt idx="2619">
                  <c:v>46</c:v>
                </c:pt>
                <c:pt idx="2620">
                  <c:v>65</c:v>
                </c:pt>
                <c:pt idx="2621">
                  <c:v>3</c:v>
                </c:pt>
                <c:pt idx="2622">
                  <c:v>3</c:v>
                </c:pt>
                <c:pt idx="2623">
                  <c:v>829</c:v>
                </c:pt>
                <c:pt idx="2624">
                  <c:v>1</c:v>
                </c:pt>
                <c:pt idx="2625">
                  <c:v>39</c:v>
                </c:pt>
                <c:pt idx="2626">
                  <c:v>65</c:v>
                </c:pt>
                <c:pt idx="2627">
                  <c:v>0</c:v>
                </c:pt>
                <c:pt idx="2628">
                  <c:v>1</c:v>
                </c:pt>
                <c:pt idx="2629">
                  <c:v>0</c:v>
                </c:pt>
                <c:pt idx="2630">
                  <c:v>36</c:v>
                </c:pt>
                <c:pt idx="2631">
                  <c:v>15</c:v>
                </c:pt>
                <c:pt idx="2632">
                  <c:v>45</c:v>
                </c:pt>
                <c:pt idx="2633">
                  <c:v>9</c:v>
                </c:pt>
                <c:pt idx="2634">
                  <c:v>31</c:v>
                </c:pt>
                <c:pt idx="2635">
                  <c:v>3</c:v>
                </c:pt>
                <c:pt idx="2636">
                  <c:v>46</c:v>
                </c:pt>
                <c:pt idx="2637">
                  <c:v>0</c:v>
                </c:pt>
                <c:pt idx="2638">
                  <c:v>0</c:v>
                </c:pt>
                <c:pt idx="2639">
                  <c:v>18</c:v>
                </c:pt>
                <c:pt idx="2640">
                  <c:v>55</c:v>
                </c:pt>
                <c:pt idx="2641">
                  <c:v>12</c:v>
                </c:pt>
                <c:pt idx="2642">
                  <c:v>106</c:v>
                </c:pt>
                <c:pt idx="2643">
                  <c:v>35</c:v>
                </c:pt>
                <c:pt idx="2644">
                  <c:v>0</c:v>
                </c:pt>
                <c:pt idx="2645">
                  <c:v>42</c:v>
                </c:pt>
                <c:pt idx="2646">
                  <c:v>76</c:v>
                </c:pt>
                <c:pt idx="2647">
                  <c:v>57</c:v>
                </c:pt>
                <c:pt idx="2648">
                  <c:v>0</c:v>
                </c:pt>
                <c:pt idx="2649">
                  <c:v>7</c:v>
                </c:pt>
                <c:pt idx="2650">
                  <c:v>49</c:v>
                </c:pt>
                <c:pt idx="2651">
                  <c:v>33</c:v>
                </c:pt>
                <c:pt idx="2652">
                  <c:v>2</c:v>
                </c:pt>
                <c:pt idx="2653">
                  <c:v>51</c:v>
                </c:pt>
                <c:pt idx="2654">
                  <c:v>433</c:v>
                </c:pt>
                <c:pt idx="2655">
                  <c:v>4</c:v>
                </c:pt>
                <c:pt idx="2656">
                  <c:v>38</c:v>
                </c:pt>
                <c:pt idx="2657" formatCode="#,##0">
                  <c:v>1082</c:v>
                </c:pt>
                <c:pt idx="2658">
                  <c:v>19</c:v>
                </c:pt>
                <c:pt idx="2659">
                  <c:v>189</c:v>
                </c:pt>
                <c:pt idx="2660">
                  <c:v>298</c:v>
                </c:pt>
                <c:pt idx="2661">
                  <c:v>3</c:v>
                </c:pt>
                <c:pt idx="2662">
                  <c:v>66</c:v>
                </c:pt>
                <c:pt idx="2663">
                  <c:v>11</c:v>
                </c:pt>
                <c:pt idx="2664">
                  <c:v>53</c:v>
                </c:pt>
                <c:pt idx="2665">
                  <c:v>422</c:v>
                </c:pt>
                <c:pt idx="2666">
                  <c:v>2</c:v>
                </c:pt>
                <c:pt idx="2667">
                  <c:v>33</c:v>
                </c:pt>
                <c:pt idx="2668">
                  <c:v>8</c:v>
                </c:pt>
                <c:pt idx="2669">
                  <c:v>9</c:v>
                </c:pt>
                <c:pt idx="2670">
                  <c:v>39</c:v>
                </c:pt>
                <c:pt idx="2671">
                  <c:v>957</c:v>
                </c:pt>
                <c:pt idx="2672">
                  <c:v>0</c:v>
                </c:pt>
                <c:pt idx="2673">
                  <c:v>292</c:v>
                </c:pt>
                <c:pt idx="2674">
                  <c:v>0</c:v>
                </c:pt>
                <c:pt idx="2675">
                  <c:v>0</c:v>
                </c:pt>
                <c:pt idx="2676">
                  <c:v>30</c:v>
                </c:pt>
                <c:pt idx="2677">
                  <c:v>37</c:v>
                </c:pt>
                <c:pt idx="2678">
                  <c:v>0</c:v>
                </c:pt>
                <c:pt idx="2679">
                  <c:v>33</c:v>
                </c:pt>
                <c:pt idx="2680">
                  <c:v>50</c:v>
                </c:pt>
                <c:pt idx="2681">
                  <c:v>0</c:v>
                </c:pt>
                <c:pt idx="2682">
                  <c:v>27</c:v>
                </c:pt>
                <c:pt idx="2683">
                  <c:v>25</c:v>
                </c:pt>
                <c:pt idx="2684">
                  <c:v>0</c:v>
                </c:pt>
                <c:pt idx="2685">
                  <c:v>74</c:v>
                </c:pt>
                <c:pt idx="2686" formatCode="#,##0">
                  <c:v>1097</c:v>
                </c:pt>
                <c:pt idx="2687" formatCode="#,##0">
                  <c:v>1834</c:v>
                </c:pt>
                <c:pt idx="2688">
                  <c:v>872</c:v>
                </c:pt>
                <c:pt idx="2689">
                  <c:v>59</c:v>
                </c:pt>
                <c:pt idx="2690">
                  <c:v>90</c:v>
                </c:pt>
                <c:pt idx="2691">
                  <c:v>7</c:v>
                </c:pt>
                <c:pt idx="2692">
                  <c:v>54</c:v>
                </c:pt>
                <c:pt idx="2693">
                  <c:v>0</c:v>
                </c:pt>
                <c:pt idx="2694">
                  <c:v>48</c:v>
                </c:pt>
                <c:pt idx="2695">
                  <c:v>25</c:v>
                </c:pt>
                <c:pt idx="2696">
                  <c:v>31</c:v>
                </c:pt>
                <c:pt idx="2697">
                  <c:v>14</c:v>
                </c:pt>
                <c:pt idx="2698">
                  <c:v>0</c:v>
                </c:pt>
                <c:pt idx="2699">
                  <c:v>3</c:v>
                </c:pt>
                <c:pt idx="2700">
                  <c:v>0</c:v>
                </c:pt>
                <c:pt idx="2701">
                  <c:v>1</c:v>
                </c:pt>
                <c:pt idx="2702">
                  <c:v>5</c:v>
                </c:pt>
                <c:pt idx="2703">
                  <c:v>0</c:v>
                </c:pt>
                <c:pt idx="2704">
                  <c:v>75</c:v>
                </c:pt>
                <c:pt idx="2705">
                  <c:v>144</c:v>
                </c:pt>
                <c:pt idx="2706">
                  <c:v>0</c:v>
                </c:pt>
                <c:pt idx="2707" formatCode="#,##0">
                  <c:v>1089</c:v>
                </c:pt>
                <c:pt idx="2708" formatCode="#,##0">
                  <c:v>1316</c:v>
                </c:pt>
                <c:pt idx="2709">
                  <c:v>47</c:v>
                </c:pt>
                <c:pt idx="2710">
                  <c:v>60</c:v>
                </c:pt>
                <c:pt idx="2711" formatCode="#,##0">
                  <c:v>2780</c:v>
                </c:pt>
                <c:pt idx="2712">
                  <c:v>38</c:v>
                </c:pt>
                <c:pt idx="2713">
                  <c:v>0</c:v>
                </c:pt>
                <c:pt idx="2714">
                  <c:v>0</c:v>
                </c:pt>
                <c:pt idx="2715">
                  <c:v>4</c:v>
                </c:pt>
                <c:pt idx="2716">
                  <c:v>65</c:v>
                </c:pt>
                <c:pt idx="2717">
                  <c:v>3</c:v>
                </c:pt>
                <c:pt idx="2718">
                  <c:v>2</c:v>
                </c:pt>
                <c:pt idx="2719">
                  <c:v>561</c:v>
                </c:pt>
                <c:pt idx="2720">
                  <c:v>0</c:v>
                </c:pt>
                <c:pt idx="2721">
                  <c:v>82</c:v>
                </c:pt>
                <c:pt idx="2722">
                  <c:v>1</c:v>
                </c:pt>
                <c:pt idx="2723">
                  <c:v>70</c:v>
                </c:pt>
                <c:pt idx="2724">
                  <c:v>53</c:v>
                </c:pt>
                <c:pt idx="2725">
                  <c:v>49</c:v>
                </c:pt>
                <c:pt idx="2726">
                  <c:v>46</c:v>
                </c:pt>
                <c:pt idx="2727">
                  <c:v>32</c:v>
                </c:pt>
                <c:pt idx="2728">
                  <c:v>4</c:v>
                </c:pt>
                <c:pt idx="2729">
                  <c:v>32</c:v>
                </c:pt>
                <c:pt idx="2730">
                  <c:v>74</c:v>
                </c:pt>
                <c:pt idx="2731">
                  <c:v>0</c:v>
                </c:pt>
                <c:pt idx="2732">
                  <c:v>3</c:v>
                </c:pt>
                <c:pt idx="2733">
                  <c:v>0</c:v>
                </c:pt>
                <c:pt idx="2734">
                  <c:v>0</c:v>
                </c:pt>
                <c:pt idx="2735">
                  <c:v>6</c:v>
                </c:pt>
                <c:pt idx="2736" formatCode="#,##0">
                  <c:v>1066</c:v>
                </c:pt>
                <c:pt idx="2737">
                  <c:v>0</c:v>
                </c:pt>
                <c:pt idx="2738">
                  <c:v>44</c:v>
                </c:pt>
                <c:pt idx="2739">
                  <c:v>0</c:v>
                </c:pt>
                <c:pt idx="2740">
                  <c:v>2</c:v>
                </c:pt>
                <c:pt idx="2741">
                  <c:v>3</c:v>
                </c:pt>
                <c:pt idx="2742">
                  <c:v>0</c:v>
                </c:pt>
                <c:pt idx="2743">
                  <c:v>438</c:v>
                </c:pt>
                <c:pt idx="2744">
                  <c:v>13</c:v>
                </c:pt>
                <c:pt idx="2745" formatCode="#,##0">
                  <c:v>1013</c:v>
                </c:pt>
                <c:pt idx="2746">
                  <c:v>73</c:v>
                </c:pt>
                <c:pt idx="2747">
                  <c:v>0</c:v>
                </c:pt>
                <c:pt idx="2748">
                  <c:v>0</c:v>
                </c:pt>
                <c:pt idx="2749">
                  <c:v>18</c:v>
                </c:pt>
                <c:pt idx="2750">
                  <c:v>0</c:v>
                </c:pt>
                <c:pt idx="2751">
                  <c:v>36</c:v>
                </c:pt>
                <c:pt idx="2752">
                  <c:v>1</c:v>
                </c:pt>
                <c:pt idx="2753">
                  <c:v>0</c:v>
                </c:pt>
                <c:pt idx="2754">
                  <c:v>0</c:v>
                </c:pt>
                <c:pt idx="2755">
                  <c:v>57</c:v>
                </c:pt>
                <c:pt idx="2756">
                  <c:v>0</c:v>
                </c:pt>
                <c:pt idx="2757">
                  <c:v>42</c:v>
                </c:pt>
                <c:pt idx="2758" formatCode="#,##0">
                  <c:v>45351</c:v>
                </c:pt>
                <c:pt idx="2759">
                  <c:v>4</c:v>
                </c:pt>
                <c:pt idx="2760">
                  <c:v>0</c:v>
                </c:pt>
                <c:pt idx="2761">
                  <c:v>52</c:v>
                </c:pt>
                <c:pt idx="2762">
                  <c:v>81</c:v>
                </c:pt>
                <c:pt idx="2763">
                  <c:v>79</c:v>
                </c:pt>
                <c:pt idx="2764">
                  <c:v>278</c:v>
                </c:pt>
                <c:pt idx="2765">
                  <c:v>0</c:v>
                </c:pt>
                <c:pt idx="2766">
                  <c:v>54</c:v>
                </c:pt>
                <c:pt idx="2767">
                  <c:v>0</c:v>
                </c:pt>
                <c:pt idx="2768">
                  <c:v>0</c:v>
                </c:pt>
                <c:pt idx="2769">
                  <c:v>31</c:v>
                </c:pt>
                <c:pt idx="2770">
                  <c:v>5</c:v>
                </c:pt>
                <c:pt idx="2771">
                  <c:v>14</c:v>
                </c:pt>
                <c:pt idx="2772">
                  <c:v>1</c:v>
                </c:pt>
                <c:pt idx="2773">
                  <c:v>28</c:v>
                </c:pt>
                <c:pt idx="2774">
                  <c:v>115</c:v>
                </c:pt>
                <c:pt idx="2775">
                  <c:v>0</c:v>
                </c:pt>
                <c:pt idx="2776">
                  <c:v>37</c:v>
                </c:pt>
                <c:pt idx="2777">
                  <c:v>0</c:v>
                </c:pt>
                <c:pt idx="2778">
                  <c:v>7</c:v>
                </c:pt>
                <c:pt idx="2779">
                  <c:v>0</c:v>
                </c:pt>
                <c:pt idx="2780">
                  <c:v>102</c:v>
                </c:pt>
                <c:pt idx="2781">
                  <c:v>0</c:v>
                </c:pt>
                <c:pt idx="2782" formatCode="#,##0">
                  <c:v>1095</c:v>
                </c:pt>
                <c:pt idx="2783">
                  <c:v>4</c:v>
                </c:pt>
                <c:pt idx="2784" formatCode="#,##0">
                  <c:v>1213</c:v>
                </c:pt>
                <c:pt idx="2785">
                  <c:v>481</c:v>
                </c:pt>
                <c:pt idx="2786">
                  <c:v>44</c:v>
                </c:pt>
                <c:pt idx="2787">
                  <c:v>266</c:v>
                </c:pt>
                <c:pt idx="2788">
                  <c:v>28</c:v>
                </c:pt>
                <c:pt idx="2789">
                  <c:v>9</c:v>
                </c:pt>
                <c:pt idx="2790">
                  <c:v>0</c:v>
                </c:pt>
                <c:pt idx="2791">
                  <c:v>0</c:v>
                </c:pt>
                <c:pt idx="2792">
                  <c:v>55</c:v>
                </c:pt>
                <c:pt idx="2793">
                  <c:v>926</c:v>
                </c:pt>
                <c:pt idx="2794">
                  <c:v>27</c:v>
                </c:pt>
                <c:pt idx="2795">
                  <c:v>4</c:v>
                </c:pt>
                <c:pt idx="2796" formatCode="#,##0">
                  <c:v>2492</c:v>
                </c:pt>
                <c:pt idx="2797">
                  <c:v>8</c:v>
                </c:pt>
                <c:pt idx="2798">
                  <c:v>0</c:v>
                </c:pt>
                <c:pt idx="2799">
                  <c:v>1</c:v>
                </c:pt>
                <c:pt idx="2800">
                  <c:v>55</c:v>
                </c:pt>
                <c:pt idx="2801">
                  <c:v>88</c:v>
                </c:pt>
                <c:pt idx="2802">
                  <c:v>0</c:v>
                </c:pt>
                <c:pt idx="2803">
                  <c:v>0</c:v>
                </c:pt>
                <c:pt idx="2804">
                  <c:v>68</c:v>
                </c:pt>
                <c:pt idx="2805">
                  <c:v>2</c:v>
                </c:pt>
                <c:pt idx="2806">
                  <c:v>25</c:v>
                </c:pt>
                <c:pt idx="2807">
                  <c:v>5</c:v>
                </c:pt>
                <c:pt idx="2808">
                  <c:v>850</c:v>
                </c:pt>
                <c:pt idx="2809">
                  <c:v>40</c:v>
                </c:pt>
                <c:pt idx="2810">
                  <c:v>879</c:v>
                </c:pt>
                <c:pt idx="2811">
                  <c:v>0</c:v>
                </c:pt>
                <c:pt idx="2812">
                  <c:v>59</c:v>
                </c:pt>
                <c:pt idx="2813">
                  <c:v>1</c:v>
                </c:pt>
                <c:pt idx="2814">
                  <c:v>0</c:v>
                </c:pt>
                <c:pt idx="2815">
                  <c:v>32</c:v>
                </c:pt>
                <c:pt idx="2816">
                  <c:v>849</c:v>
                </c:pt>
                <c:pt idx="2817">
                  <c:v>368</c:v>
                </c:pt>
                <c:pt idx="2818">
                  <c:v>0</c:v>
                </c:pt>
                <c:pt idx="2819">
                  <c:v>53</c:v>
                </c:pt>
                <c:pt idx="2820">
                  <c:v>0</c:v>
                </c:pt>
                <c:pt idx="2821">
                  <c:v>41</c:v>
                </c:pt>
                <c:pt idx="2822">
                  <c:v>3</c:v>
                </c:pt>
                <c:pt idx="2823">
                  <c:v>0</c:v>
                </c:pt>
                <c:pt idx="2824">
                  <c:v>1</c:v>
                </c:pt>
                <c:pt idx="2825">
                  <c:v>21</c:v>
                </c:pt>
                <c:pt idx="2826">
                  <c:v>438</c:v>
                </c:pt>
                <c:pt idx="2827">
                  <c:v>95</c:v>
                </c:pt>
                <c:pt idx="2828">
                  <c:v>0</c:v>
                </c:pt>
                <c:pt idx="2829">
                  <c:v>151</c:v>
                </c:pt>
                <c:pt idx="2830">
                  <c:v>285</c:v>
                </c:pt>
                <c:pt idx="2831">
                  <c:v>5</c:v>
                </c:pt>
                <c:pt idx="2832">
                  <c:v>6</c:v>
                </c:pt>
                <c:pt idx="2833">
                  <c:v>26</c:v>
                </c:pt>
                <c:pt idx="2834">
                  <c:v>87</c:v>
                </c:pt>
                <c:pt idx="2835">
                  <c:v>31</c:v>
                </c:pt>
                <c:pt idx="2836">
                  <c:v>13</c:v>
                </c:pt>
                <c:pt idx="2837">
                  <c:v>39</c:v>
                </c:pt>
                <c:pt idx="2838">
                  <c:v>20</c:v>
                </c:pt>
                <c:pt idx="2839">
                  <c:v>80</c:v>
                </c:pt>
                <c:pt idx="2840">
                  <c:v>6</c:v>
                </c:pt>
                <c:pt idx="2841">
                  <c:v>54</c:v>
                </c:pt>
                <c:pt idx="2842">
                  <c:v>6</c:v>
                </c:pt>
                <c:pt idx="2843">
                  <c:v>139</c:v>
                </c:pt>
                <c:pt idx="2844">
                  <c:v>17</c:v>
                </c:pt>
                <c:pt idx="2845">
                  <c:v>0</c:v>
                </c:pt>
                <c:pt idx="2846">
                  <c:v>651</c:v>
                </c:pt>
                <c:pt idx="2847">
                  <c:v>132</c:v>
                </c:pt>
                <c:pt idx="2848">
                  <c:v>0</c:v>
                </c:pt>
                <c:pt idx="2849">
                  <c:v>45</c:v>
                </c:pt>
                <c:pt idx="2850">
                  <c:v>2</c:v>
                </c:pt>
                <c:pt idx="2851">
                  <c:v>127</c:v>
                </c:pt>
                <c:pt idx="2852">
                  <c:v>2</c:v>
                </c:pt>
                <c:pt idx="2853">
                  <c:v>65</c:v>
                </c:pt>
                <c:pt idx="2854">
                  <c:v>3</c:v>
                </c:pt>
                <c:pt idx="2855">
                  <c:v>3</c:v>
                </c:pt>
                <c:pt idx="2856">
                  <c:v>1</c:v>
                </c:pt>
                <c:pt idx="2857">
                  <c:v>7</c:v>
                </c:pt>
                <c:pt idx="2858">
                  <c:v>63</c:v>
                </c:pt>
                <c:pt idx="2859">
                  <c:v>46</c:v>
                </c:pt>
                <c:pt idx="2860">
                  <c:v>2</c:v>
                </c:pt>
                <c:pt idx="2861">
                  <c:v>9</c:v>
                </c:pt>
                <c:pt idx="2862">
                  <c:v>62</c:v>
                </c:pt>
                <c:pt idx="2863">
                  <c:v>65</c:v>
                </c:pt>
                <c:pt idx="2864">
                  <c:v>16</c:v>
                </c:pt>
                <c:pt idx="2865">
                  <c:v>63</c:v>
                </c:pt>
                <c:pt idx="2866">
                  <c:v>70</c:v>
                </c:pt>
                <c:pt idx="2867">
                  <c:v>50</c:v>
                </c:pt>
                <c:pt idx="2868">
                  <c:v>35</c:v>
                </c:pt>
                <c:pt idx="2869">
                  <c:v>35</c:v>
                </c:pt>
                <c:pt idx="2870">
                  <c:v>0</c:v>
                </c:pt>
                <c:pt idx="2871">
                  <c:v>30</c:v>
                </c:pt>
                <c:pt idx="2872">
                  <c:v>4</c:v>
                </c:pt>
                <c:pt idx="2873">
                  <c:v>0</c:v>
                </c:pt>
                <c:pt idx="2874" formatCode="#,##0">
                  <c:v>1129</c:v>
                </c:pt>
                <c:pt idx="2875">
                  <c:v>7</c:v>
                </c:pt>
                <c:pt idx="2876">
                  <c:v>97</c:v>
                </c:pt>
                <c:pt idx="2877">
                  <c:v>76</c:v>
                </c:pt>
                <c:pt idx="2878">
                  <c:v>120</c:v>
                </c:pt>
                <c:pt idx="2879">
                  <c:v>0</c:v>
                </c:pt>
                <c:pt idx="2880">
                  <c:v>0</c:v>
                </c:pt>
                <c:pt idx="2881">
                  <c:v>65</c:v>
                </c:pt>
                <c:pt idx="2882">
                  <c:v>48</c:v>
                </c:pt>
                <c:pt idx="2883">
                  <c:v>9</c:v>
                </c:pt>
                <c:pt idx="2884">
                  <c:v>8</c:v>
                </c:pt>
                <c:pt idx="2885">
                  <c:v>177</c:v>
                </c:pt>
                <c:pt idx="2886">
                  <c:v>48</c:v>
                </c:pt>
                <c:pt idx="2887">
                  <c:v>0</c:v>
                </c:pt>
                <c:pt idx="2888">
                  <c:v>91</c:v>
                </c:pt>
                <c:pt idx="2889">
                  <c:v>128</c:v>
                </c:pt>
                <c:pt idx="2890">
                  <c:v>39</c:v>
                </c:pt>
                <c:pt idx="2891">
                  <c:v>421</c:v>
                </c:pt>
                <c:pt idx="2892">
                  <c:v>0</c:v>
                </c:pt>
                <c:pt idx="2893">
                  <c:v>34</c:v>
                </c:pt>
                <c:pt idx="2894">
                  <c:v>66</c:v>
                </c:pt>
                <c:pt idx="2895">
                  <c:v>85</c:v>
                </c:pt>
                <c:pt idx="2896">
                  <c:v>0</c:v>
                </c:pt>
                <c:pt idx="2897" formatCode="#,##0">
                  <c:v>2527</c:v>
                </c:pt>
                <c:pt idx="2898">
                  <c:v>384</c:v>
                </c:pt>
                <c:pt idx="2899">
                  <c:v>0</c:v>
                </c:pt>
                <c:pt idx="2900">
                  <c:v>79</c:v>
                </c:pt>
                <c:pt idx="2901">
                  <c:v>218</c:v>
                </c:pt>
                <c:pt idx="2902">
                  <c:v>50</c:v>
                </c:pt>
                <c:pt idx="2903">
                  <c:v>0</c:v>
                </c:pt>
                <c:pt idx="2904">
                  <c:v>40</c:v>
                </c:pt>
                <c:pt idx="2905">
                  <c:v>99</c:v>
                </c:pt>
                <c:pt idx="2906">
                  <c:v>4</c:v>
                </c:pt>
                <c:pt idx="2907">
                  <c:v>37</c:v>
                </c:pt>
                <c:pt idx="2908">
                  <c:v>0</c:v>
                </c:pt>
                <c:pt idx="2909">
                  <c:v>0</c:v>
                </c:pt>
                <c:pt idx="2910">
                  <c:v>13</c:v>
                </c:pt>
                <c:pt idx="2911">
                  <c:v>4</c:v>
                </c:pt>
                <c:pt idx="2912">
                  <c:v>53</c:v>
                </c:pt>
                <c:pt idx="2913">
                  <c:v>92</c:v>
                </c:pt>
                <c:pt idx="2914">
                  <c:v>58</c:v>
                </c:pt>
                <c:pt idx="2915">
                  <c:v>48</c:v>
                </c:pt>
                <c:pt idx="2916">
                  <c:v>0</c:v>
                </c:pt>
                <c:pt idx="2917">
                  <c:v>3</c:v>
                </c:pt>
                <c:pt idx="2918">
                  <c:v>11</c:v>
                </c:pt>
                <c:pt idx="2919">
                  <c:v>3</c:v>
                </c:pt>
                <c:pt idx="2920">
                  <c:v>854</c:v>
                </c:pt>
                <c:pt idx="2921">
                  <c:v>2</c:v>
                </c:pt>
                <c:pt idx="2922">
                  <c:v>269</c:v>
                </c:pt>
                <c:pt idx="2923">
                  <c:v>0</c:v>
                </c:pt>
                <c:pt idx="2924">
                  <c:v>0</c:v>
                </c:pt>
                <c:pt idx="2925" formatCode="#,##0">
                  <c:v>1052</c:v>
                </c:pt>
                <c:pt idx="2926">
                  <c:v>3</c:v>
                </c:pt>
                <c:pt idx="2927">
                  <c:v>57</c:v>
                </c:pt>
                <c:pt idx="2928">
                  <c:v>0</c:v>
                </c:pt>
                <c:pt idx="2929">
                  <c:v>26</c:v>
                </c:pt>
                <c:pt idx="2930">
                  <c:v>62</c:v>
                </c:pt>
                <c:pt idx="2931">
                  <c:v>0</c:v>
                </c:pt>
                <c:pt idx="2932">
                  <c:v>0</c:v>
                </c:pt>
                <c:pt idx="2933" formatCode="#,##0">
                  <c:v>1019</c:v>
                </c:pt>
                <c:pt idx="2934">
                  <c:v>0</c:v>
                </c:pt>
                <c:pt idx="2935">
                  <c:v>0</c:v>
                </c:pt>
                <c:pt idx="2936">
                  <c:v>2</c:v>
                </c:pt>
                <c:pt idx="2937">
                  <c:v>42</c:v>
                </c:pt>
                <c:pt idx="2938">
                  <c:v>0</c:v>
                </c:pt>
                <c:pt idx="2939">
                  <c:v>35</c:v>
                </c:pt>
                <c:pt idx="2940">
                  <c:v>27</c:v>
                </c:pt>
                <c:pt idx="2941">
                  <c:v>132</c:v>
                </c:pt>
                <c:pt idx="2942">
                  <c:v>538</c:v>
                </c:pt>
                <c:pt idx="2943">
                  <c:v>0</c:v>
                </c:pt>
                <c:pt idx="2944">
                  <c:v>10</c:v>
                </c:pt>
                <c:pt idx="2945">
                  <c:v>54</c:v>
                </c:pt>
                <c:pt idx="2946">
                  <c:v>1</c:v>
                </c:pt>
                <c:pt idx="2947">
                  <c:v>0</c:v>
                </c:pt>
                <c:pt idx="2948">
                  <c:v>2</c:v>
                </c:pt>
                <c:pt idx="2949">
                  <c:v>84</c:v>
                </c:pt>
                <c:pt idx="2950">
                  <c:v>8</c:v>
                </c:pt>
                <c:pt idx="2951">
                  <c:v>0</c:v>
                </c:pt>
                <c:pt idx="2952">
                  <c:v>59</c:v>
                </c:pt>
                <c:pt idx="2953">
                  <c:v>0</c:v>
                </c:pt>
                <c:pt idx="2954">
                  <c:v>11</c:v>
                </c:pt>
                <c:pt idx="2955">
                  <c:v>17</c:v>
                </c:pt>
                <c:pt idx="2956">
                  <c:v>0</c:v>
                </c:pt>
                <c:pt idx="2957">
                  <c:v>44</c:v>
                </c:pt>
                <c:pt idx="2958">
                  <c:v>0</c:v>
                </c:pt>
                <c:pt idx="2959">
                  <c:v>93</c:v>
                </c:pt>
                <c:pt idx="2960">
                  <c:v>3</c:v>
                </c:pt>
                <c:pt idx="2961">
                  <c:v>176</c:v>
                </c:pt>
                <c:pt idx="2962">
                  <c:v>0</c:v>
                </c:pt>
                <c:pt idx="2963">
                  <c:v>39</c:v>
                </c:pt>
                <c:pt idx="2964">
                  <c:v>0</c:v>
                </c:pt>
                <c:pt idx="2965">
                  <c:v>0</c:v>
                </c:pt>
                <c:pt idx="2966">
                  <c:v>56</c:v>
                </c:pt>
                <c:pt idx="2967">
                  <c:v>986</c:v>
                </c:pt>
                <c:pt idx="2968">
                  <c:v>58</c:v>
                </c:pt>
                <c:pt idx="2969">
                  <c:v>0</c:v>
                </c:pt>
                <c:pt idx="2970">
                  <c:v>753</c:v>
                </c:pt>
                <c:pt idx="2971">
                  <c:v>76</c:v>
                </c:pt>
                <c:pt idx="2972">
                  <c:v>900</c:v>
                </c:pt>
                <c:pt idx="2973">
                  <c:v>39</c:v>
                </c:pt>
                <c:pt idx="2974">
                  <c:v>23</c:v>
                </c:pt>
                <c:pt idx="2975">
                  <c:v>41</c:v>
                </c:pt>
                <c:pt idx="2976">
                  <c:v>45</c:v>
                </c:pt>
                <c:pt idx="2977">
                  <c:v>0</c:v>
                </c:pt>
                <c:pt idx="2978">
                  <c:v>54</c:v>
                </c:pt>
                <c:pt idx="2979">
                  <c:v>14</c:v>
                </c:pt>
                <c:pt idx="2980">
                  <c:v>0</c:v>
                </c:pt>
                <c:pt idx="2981">
                  <c:v>24</c:v>
                </c:pt>
                <c:pt idx="2982">
                  <c:v>3</c:v>
                </c:pt>
                <c:pt idx="2983">
                  <c:v>17</c:v>
                </c:pt>
                <c:pt idx="2984">
                  <c:v>3</c:v>
                </c:pt>
                <c:pt idx="2985">
                  <c:v>6</c:v>
                </c:pt>
                <c:pt idx="2986">
                  <c:v>18</c:v>
                </c:pt>
                <c:pt idx="2987">
                  <c:v>3</c:v>
                </c:pt>
                <c:pt idx="2988">
                  <c:v>3</c:v>
                </c:pt>
                <c:pt idx="2989">
                  <c:v>0</c:v>
                </c:pt>
                <c:pt idx="2990">
                  <c:v>0</c:v>
                </c:pt>
                <c:pt idx="2991">
                  <c:v>472</c:v>
                </c:pt>
                <c:pt idx="2992">
                  <c:v>0</c:v>
                </c:pt>
                <c:pt idx="2993">
                  <c:v>0</c:v>
                </c:pt>
                <c:pt idx="2994">
                  <c:v>58</c:v>
                </c:pt>
                <c:pt idx="2995">
                  <c:v>19</c:v>
                </c:pt>
                <c:pt idx="2996">
                  <c:v>11</c:v>
                </c:pt>
                <c:pt idx="2997">
                  <c:v>3</c:v>
                </c:pt>
                <c:pt idx="2998">
                  <c:v>0</c:v>
                </c:pt>
                <c:pt idx="2999">
                  <c:v>64</c:v>
                </c:pt>
                <c:pt idx="3000" formatCode="#,##0">
                  <c:v>18926</c:v>
                </c:pt>
                <c:pt idx="3001">
                  <c:v>51</c:v>
                </c:pt>
                <c:pt idx="3002">
                  <c:v>1</c:v>
                </c:pt>
                <c:pt idx="3003" formatCode="#,##0">
                  <c:v>4031</c:v>
                </c:pt>
                <c:pt idx="3004">
                  <c:v>937</c:v>
                </c:pt>
                <c:pt idx="3005">
                  <c:v>4</c:v>
                </c:pt>
                <c:pt idx="3006">
                  <c:v>0</c:v>
                </c:pt>
                <c:pt idx="3007">
                  <c:v>2</c:v>
                </c:pt>
                <c:pt idx="3008">
                  <c:v>1</c:v>
                </c:pt>
                <c:pt idx="3009">
                  <c:v>77</c:v>
                </c:pt>
                <c:pt idx="3010">
                  <c:v>90</c:v>
                </c:pt>
                <c:pt idx="3011">
                  <c:v>0</c:v>
                </c:pt>
                <c:pt idx="3012">
                  <c:v>7</c:v>
                </c:pt>
                <c:pt idx="3013">
                  <c:v>35</c:v>
                </c:pt>
                <c:pt idx="3014">
                  <c:v>0</c:v>
                </c:pt>
                <c:pt idx="3015">
                  <c:v>766</c:v>
                </c:pt>
                <c:pt idx="3016">
                  <c:v>6</c:v>
                </c:pt>
                <c:pt idx="3017">
                  <c:v>0</c:v>
                </c:pt>
                <c:pt idx="3018">
                  <c:v>1</c:v>
                </c:pt>
                <c:pt idx="3019">
                  <c:v>3</c:v>
                </c:pt>
                <c:pt idx="3020">
                  <c:v>0</c:v>
                </c:pt>
                <c:pt idx="3021">
                  <c:v>4</c:v>
                </c:pt>
                <c:pt idx="3022">
                  <c:v>0</c:v>
                </c:pt>
                <c:pt idx="3023">
                  <c:v>2</c:v>
                </c:pt>
                <c:pt idx="3024">
                  <c:v>48</c:v>
                </c:pt>
                <c:pt idx="3025">
                  <c:v>58</c:v>
                </c:pt>
                <c:pt idx="3026">
                  <c:v>1</c:v>
                </c:pt>
                <c:pt idx="3027">
                  <c:v>60</c:v>
                </c:pt>
                <c:pt idx="3028">
                  <c:v>0</c:v>
                </c:pt>
                <c:pt idx="3029">
                  <c:v>12</c:v>
                </c:pt>
                <c:pt idx="3030">
                  <c:v>36</c:v>
                </c:pt>
                <c:pt idx="3031">
                  <c:v>0</c:v>
                </c:pt>
                <c:pt idx="3032">
                  <c:v>100</c:v>
                </c:pt>
                <c:pt idx="3033">
                  <c:v>748</c:v>
                </c:pt>
                <c:pt idx="3034">
                  <c:v>46</c:v>
                </c:pt>
                <c:pt idx="3035">
                  <c:v>117</c:v>
                </c:pt>
                <c:pt idx="3036">
                  <c:v>1</c:v>
                </c:pt>
                <c:pt idx="3037">
                  <c:v>68</c:v>
                </c:pt>
                <c:pt idx="3038">
                  <c:v>823</c:v>
                </c:pt>
                <c:pt idx="3039">
                  <c:v>20</c:v>
                </c:pt>
                <c:pt idx="3040">
                  <c:v>76</c:v>
                </c:pt>
                <c:pt idx="3041">
                  <c:v>843</c:v>
                </c:pt>
                <c:pt idx="3042">
                  <c:v>43</c:v>
                </c:pt>
                <c:pt idx="3043">
                  <c:v>0</c:v>
                </c:pt>
                <c:pt idx="3044">
                  <c:v>340</c:v>
                </c:pt>
                <c:pt idx="3045" formatCode="#,##0">
                  <c:v>1712</c:v>
                </c:pt>
                <c:pt idx="3046">
                  <c:v>952</c:v>
                </c:pt>
                <c:pt idx="3047">
                  <c:v>79</c:v>
                </c:pt>
                <c:pt idx="3048">
                  <c:v>0</c:v>
                </c:pt>
                <c:pt idx="3049">
                  <c:v>0</c:v>
                </c:pt>
                <c:pt idx="3050">
                  <c:v>4</c:v>
                </c:pt>
                <c:pt idx="3051">
                  <c:v>55</c:v>
                </c:pt>
                <c:pt idx="3052">
                  <c:v>67</c:v>
                </c:pt>
                <c:pt idx="3053">
                  <c:v>0</c:v>
                </c:pt>
                <c:pt idx="3054">
                  <c:v>14</c:v>
                </c:pt>
                <c:pt idx="3055">
                  <c:v>71</c:v>
                </c:pt>
                <c:pt idx="3056">
                  <c:v>56</c:v>
                </c:pt>
                <c:pt idx="3057">
                  <c:v>277</c:v>
                </c:pt>
                <c:pt idx="3058">
                  <c:v>5</c:v>
                </c:pt>
                <c:pt idx="3059">
                  <c:v>47</c:v>
                </c:pt>
                <c:pt idx="3060">
                  <c:v>0</c:v>
                </c:pt>
                <c:pt idx="3061">
                  <c:v>30</c:v>
                </c:pt>
                <c:pt idx="3062">
                  <c:v>77</c:v>
                </c:pt>
                <c:pt idx="3063" formatCode="#,##0">
                  <c:v>5870</c:v>
                </c:pt>
                <c:pt idx="3064">
                  <c:v>41</c:v>
                </c:pt>
                <c:pt idx="3065">
                  <c:v>43</c:v>
                </c:pt>
                <c:pt idx="3066">
                  <c:v>726</c:v>
                </c:pt>
                <c:pt idx="3067">
                  <c:v>2</c:v>
                </c:pt>
                <c:pt idx="3068">
                  <c:v>295</c:v>
                </c:pt>
                <c:pt idx="3069">
                  <c:v>5</c:v>
                </c:pt>
                <c:pt idx="3070">
                  <c:v>4</c:v>
                </c:pt>
                <c:pt idx="3071">
                  <c:v>2</c:v>
                </c:pt>
                <c:pt idx="3072">
                  <c:v>398</c:v>
                </c:pt>
                <c:pt idx="3073">
                  <c:v>169</c:v>
                </c:pt>
                <c:pt idx="3074">
                  <c:v>374</c:v>
                </c:pt>
                <c:pt idx="3075">
                  <c:v>6</c:v>
                </c:pt>
                <c:pt idx="3076" formatCode="#,##0">
                  <c:v>1552</c:v>
                </c:pt>
                <c:pt idx="3077">
                  <c:v>0</c:v>
                </c:pt>
                <c:pt idx="3078">
                  <c:v>65</c:v>
                </c:pt>
                <c:pt idx="3079">
                  <c:v>200</c:v>
                </c:pt>
                <c:pt idx="3080">
                  <c:v>1</c:v>
                </c:pt>
                <c:pt idx="3081">
                  <c:v>1</c:v>
                </c:pt>
                <c:pt idx="3082">
                  <c:v>79</c:v>
                </c:pt>
                <c:pt idx="3083">
                  <c:v>26</c:v>
                </c:pt>
                <c:pt idx="3084">
                  <c:v>0</c:v>
                </c:pt>
                <c:pt idx="3085">
                  <c:v>69</c:v>
                </c:pt>
                <c:pt idx="3086">
                  <c:v>0</c:v>
                </c:pt>
                <c:pt idx="3087">
                  <c:v>3</c:v>
                </c:pt>
                <c:pt idx="3088">
                  <c:v>936</c:v>
                </c:pt>
                <c:pt idx="3089">
                  <c:v>3</c:v>
                </c:pt>
                <c:pt idx="3090">
                  <c:v>6</c:v>
                </c:pt>
                <c:pt idx="3091">
                  <c:v>1</c:v>
                </c:pt>
                <c:pt idx="3092">
                  <c:v>0</c:v>
                </c:pt>
                <c:pt idx="3093">
                  <c:v>10</c:v>
                </c:pt>
                <c:pt idx="3094">
                  <c:v>0</c:v>
                </c:pt>
                <c:pt idx="3095">
                  <c:v>23</c:v>
                </c:pt>
                <c:pt idx="3096">
                  <c:v>0</c:v>
                </c:pt>
                <c:pt idx="3097">
                  <c:v>4</c:v>
                </c:pt>
                <c:pt idx="3098">
                  <c:v>72</c:v>
                </c:pt>
                <c:pt idx="3099">
                  <c:v>0</c:v>
                </c:pt>
                <c:pt idx="3100">
                  <c:v>0</c:v>
                </c:pt>
                <c:pt idx="3101">
                  <c:v>0</c:v>
                </c:pt>
                <c:pt idx="3102">
                  <c:v>8</c:v>
                </c:pt>
                <c:pt idx="3103">
                  <c:v>959</c:v>
                </c:pt>
                <c:pt idx="3104">
                  <c:v>1</c:v>
                </c:pt>
                <c:pt idx="3105">
                  <c:v>0</c:v>
                </c:pt>
                <c:pt idx="3106">
                  <c:v>467</c:v>
                </c:pt>
                <c:pt idx="3107">
                  <c:v>44</c:v>
                </c:pt>
                <c:pt idx="3108">
                  <c:v>6</c:v>
                </c:pt>
                <c:pt idx="3109">
                  <c:v>13</c:v>
                </c:pt>
                <c:pt idx="3110">
                  <c:v>0</c:v>
                </c:pt>
                <c:pt idx="3111">
                  <c:v>12</c:v>
                </c:pt>
                <c:pt idx="3112">
                  <c:v>3</c:v>
                </c:pt>
                <c:pt idx="3113">
                  <c:v>30</c:v>
                </c:pt>
                <c:pt idx="3114">
                  <c:v>35</c:v>
                </c:pt>
                <c:pt idx="3115">
                  <c:v>50</c:v>
                </c:pt>
                <c:pt idx="3116">
                  <c:v>58</c:v>
                </c:pt>
                <c:pt idx="3117">
                  <c:v>44</c:v>
                </c:pt>
                <c:pt idx="3118">
                  <c:v>0</c:v>
                </c:pt>
                <c:pt idx="3119">
                  <c:v>63</c:v>
                </c:pt>
                <c:pt idx="3120">
                  <c:v>0</c:v>
                </c:pt>
                <c:pt idx="3121">
                  <c:v>41</c:v>
                </c:pt>
                <c:pt idx="3122">
                  <c:v>130</c:v>
                </c:pt>
                <c:pt idx="3123">
                  <c:v>60</c:v>
                </c:pt>
                <c:pt idx="3124">
                  <c:v>4</c:v>
                </c:pt>
                <c:pt idx="3125">
                  <c:v>67</c:v>
                </c:pt>
                <c:pt idx="3126">
                  <c:v>21</c:v>
                </c:pt>
                <c:pt idx="3127">
                  <c:v>375</c:v>
                </c:pt>
                <c:pt idx="3128">
                  <c:v>182</c:v>
                </c:pt>
                <c:pt idx="3129">
                  <c:v>80</c:v>
                </c:pt>
                <c:pt idx="3130">
                  <c:v>21</c:v>
                </c:pt>
                <c:pt idx="3131" formatCode="#,##0">
                  <c:v>1964</c:v>
                </c:pt>
                <c:pt idx="3132">
                  <c:v>711</c:v>
                </c:pt>
                <c:pt idx="3133">
                  <c:v>0</c:v>
                </c:pt>
                <c:pt idx="3134">
                  <c:v>1</c:v>
                </c:pt>
                <c:pt idx="3135">
                  <c:v>1</c:v>
                </c:pt>
                <c:pt idx="3136">
                  <c:v>103</c:v>
                </c:pt>
                <c:pt idx="3137">
                  <c:v>48</c:v>
                </c:pt>
                <c:pt idx="3138">
                  <c:v>0</c:v>
                </c:pt>
                <c:pt idx="3139">
                  <c:v>89</c:v>
                </c:pt>
                <c:pt idx="3140">
                  <c:v>0</c:v>
                </c:pt>
                <c:pt idx="3141">
                  <c:v>4</c:v>
                </c:pt>
                <c:pt idx="3142">
                  <c:v>1</c:v>
                </c:pt>
                <c:pt idx="3143">
                  <c:v>33</c:v>
                </c:pt>
                <c:pt idx="3144">
                  <c:v>62</c:v>
                </c:pt>
                <c:pt idx="3145">
                  <c:v>0</c:v>
                </c:pt>
                <c:pt idx="3146">
                  <c:v>0</c:v>
                </c:pt>
                <c:pt idx="3147">
                  <c:v>67</c:v>
                </c:pt>
                <c:pt idx="3148">
                  <c:v>0</c:v>
                </c:pt>
                <c:pt idx="3149">
                  <c:v>26</c:v>
                </c:pt>
                <c:pt idx="3150">
                  <c:v>60</c:v>
                </c:pt>
                <c:pt idx="3151">
                  <c:v>33</c:v>
                </c:pt>
                <c:pt idx="3152">
                  <c:v>57</c:v>
                </c:pt>
                <c:pt idx="3153">
                  <c:v>2</c:v>
                </c:pt>
                <c:pt idx="3154">
                  <c:v>0</c:v>
                </c:pt>
                <c:pt idx="3155">
                  <c:v>0</c:v>
                </c:pt>
                <c:pt idx="3156">
                  <c:v>18</c:v>
                </c:pt>
                <c:pt idx="3157">
                  <c:v>13</c:v>
                </c:pt>
                <c:pt idx="3158">
                  <c:v>147</c:v>
                </c:pt>
                <c:pt idx="3159" formatCode="#,##0">
                  <c:v>1021</c:v>
                </c:pt>
                <c:pt idx="3160">
                  <c:v>62</c:v>
                </c:pt>
                <c:pt idx="3161">
                  <c:v>29</c:v>
                </c:pt>
                <c:pt idx="3162">
                  <c:v>0</c:v>
                </c:pt>
                <c:pt idx="3163">
                  <c:v>46</c:v>
                </c:pt>
                <c:pt idx="3164">
                  <c:v>57</c:v>
                </c:pt>
                <c:pt idx="3165" formatCode="#,##0">
                  <c:v>1324</c:v>
                </c:pt>
                <c:pt idx="3166">
                  <c:v>2</c:v>
                </c:pt>
                <c:pt idx="3167" formatCode="#,##0">
                  <c:v>1321</c:v>
                </c:pt>
                <c:pt idx="3168">
                  <c:v>104</c:v>
                </c:pt>
                <c:pt idx="3169">
                  <c:v>4</c:v>
                </c:pt>
                <c:pt idx="3170">
                  <c:v>24</c:v>
                </c:pt>
                <c:pt idx="3171">
                  <c:v>46</c:v>
                </c:pt>
                <c:pt idx="3172">
                  <c:v>1</c:v>
                </c:pt>
                <c:pt idx="3173">
                  <c:v>481</c:v>
                </c:pt>
                <c:pt idx="3174">
                  <c:v>15</c:v>
                </c:pt>
                <c:pt idx="3175">
                  <c:v>9</c:v>
                </c:pt>
                <c:pt idx="3176">
                  <c:v>73</c:v>
                </c:pt>
                <c:pt idx="3177">
                  <c:v>41</c:v>
                </c:pt>
                <c:pt idx="3178">
                  <c:v>0</c:v>
                </c:pt>
                <c:pt idx="3179">
                  <c:v>60</c:v>
                </c:pt>
                <c:pt idx="3180">
                  <c:v>28</c:v>
                </c:pt>
                <c:pt idx="3181">
                  <c:v>76</c:v>
                </c:pt>
                <c:pt idx="3182">
                  <c:v>2</c:v>
                </c:pt>
                <c:pt idx="3183">
                  <c:v>0</c:v>
                </c:pt>
                <c:pt idx="3184">
                  <c:v>39</c:v>
                </c:pt>
                <c:pt idx="3185">
                  <c:v>10</c:v>
                </c:pt>
                <c:pt idx="3186">
                  <c:v>0</c:v>
                </c:pt>
                <c:pt idx="3187">
                  <c:v>0</c:v>
                </c:pt>
                <c:pt idx="3188">
                  <c:v>41</c:v>
                </c:pt>
                <c:pt idx="3189">
                  <c:v>29</c:v>
                </c:pt>
                <c:pt idx="3190">
                  <c:v>0</c:v>
                </c:pt>
                <c:pt idx="3191">
                  <c:v>109</c:v>
                </c:pt>
                <c:pt idx="3192">
                  <c:v>51</c:v>
                </c:pt>
                <c:pt idx="3193">
                  <c:v>0</c:v>
                </c:pt>
                <c:pt idx="3194">
                  <c:v>53</c:v>
                </c:pt>
                <c:pt idx="3195">
                  <c:v>37</c:v>
                </c:pt>
                <c:pt idx="3196">
                  <c:v>7</c:v>
                </c:pt>
                <c:pt idx="3197">
                  <c:v>73</c:v>
                </c:pt>
                <c:pt idx="3198">
                  <c:v>67</c:v>
                </c:pt>
                <c:pt idx="3199">
                  <c:v>0</c:v>
                </c:pt>
                <c:pt idx="3200">
                  <c:v>1</c:v>
                </c:pt>
                <c:pt idx="3201">
                  <c:v>50</c:v>
                </c:pt>
                <c:pt idx="3202">
                  <c:v>0</c:v>
                </c:pt>
                <c:pt idx="3203">
                  <c:v>81</c:v>
                </c:pt>
                <c:pt idx="3204">
                  <c:v>0</c:v>
                </c:pt>
                <c:pt idx="3205">
                  <c:v>0</c:v>
                </c:pt>
                <c:pt idx="3206">
                  <c:v>981</c:v>
                </c:pt>
                <c:pt idx="3207">
                  <c:v>0</c:v>
                </c:pt>
                <c:pt idx="3208">
                  <c:v>0</c:v>
                </c:pt>
                <c:pt idx="3209">
                  <c:v>30</c:v>
                </c:pt>
                <c:pt idx="3210">
                  <c:v>0</c:v>
                </c:pt>
                <c:pt idx="3211">
                  <c:v>0</c:v>
                </c:pt>
                <c:pt idx="3212">
                  <c:v>10</c:v>
                </c:pt>
                <c:pt idx="3213" formatCode="#,##0">
                  <c:v>1620</c:v>
                </c:pt>
                <c:pt idx="3214">
                  <c:v>242</c:v>
                </c:pt>
                <c:pt idx="3215">
                  <c:v>10</c:v>
                </c:pt>
                <c:pt idx="3216">
                  <c:v>50</c:v>
                </c:pt>
                <c:pt idx="3217">
                  <c:v>67</c:v>
                </c:pt>
                <c:pt idx="3218" formatCode="#,##0">
                  <c:v>1019</c:v>
                </c:pt>
                <c:pt idx="3219">
                  <c:v>3</c:v>
                </c:pt>
                <c:pt idx="3220">
                  <c:v>54</c:v>
                </c:pt>
                <c:pt idx="3221">
                  <c:v>29</c:v>
                </c:pt>
                <c:pt idx="3222">
                  <c:v>16</c:v>
                </c:pt>
                <c:pt idx="3223">
                  <c:v>74</c:v>
                </c:pt>
                <c:pt idx="3224">
                  <c:v>780</c:v>
                </c:pt>
                <c:pt idx="3225">
                  <c:v>1</c:v>
                </c:pt>
                <c:pt idx="3226">
                  <c:v>1</c:v>
                </c:pt>
                <c:pt idx="3227">
                  <c:v>0</c:v>
                </c:pt>
                <c:pt idx="3228">
                  <c:v>13</c:v>
                </c:pt>
                <c:pt idx="3229">
                  <c:v>0</c:v>
                </c:pt>
                <c:pt idx="3230">
                  <c:v>44</c:v>
                </c:pt>
                <c:pt idx="3231">
                  <c:v>63</c:v>
                </c:pt>
                <c:pt idx="3232">
                  <c:v>77</c:v>
                </c:pt>
                <c:pt idx="3233">
                  <c:v>1</c:v>
                </c:pt>
                <c:pt idx="3234">
                  <c:v>0</c:v>
                </c:pt>
                <c:pt idx="3235">
                  <c:v>0</c:v>
                </c:pt>
                <c:pt idx="3236">
                  <c:v>6</c:v>
                </c:pt>
                <c:pt idx="3237">
                  <c:v>0</c:v>
                </c:pt>
                <c:pt idx="3238">
                  <c:v>60</c:v>
                </c:pt>
                <c:pt idx="3239">
                  <c:v>43</c:v>
                </c:pt>
                <c:pt idx="3240">
                  <c:v>570</c:v>
                </c:pt>
                <c:pt idx="3241">
                  <c:v>81</c:v>
                </c:pt>
                <c:pt idx="3242">
                  <c:v>47</c:v>
                </c:pt>
                <c:pt idx="3243">
                  <c:v>0</c:v>
                </c:pt>
                <c:pt idx="3244">
                  <c:v>0</c:v>
                </c:pt>
                <c:pt idx="3245">
                  <c:v>63</c:v>
                </c:pt>
                <c:pt idx="3246">
                  <c:v>947</c:v>
                </c:pt>
                <c:pt idx="3247">
                  <c:v>32</c:v>
                </c:pt>
                <c:pt idx="3248">
                  <c:v>2</c:v>
                </c:pt>
                <c:pt idx="3249">
                  <c:v>0</c:v>
                </c:pt>
                <c:pt idx="3250">
                  <c:v>5</c:v>
                </c:pt>
                <c:pt idx="3251">
                  <c:v>0</c:v>
                </c:pt>
                <c:pt idx="3252">
                  <c:v>0</c:v>
                </c:pt>
                <c:pt idx="3253">
                  <c:v>38</c:v>
                </c:pt>
                <c:pt idx="3254">
                  <c:v>398</c:v>
                </c:pt>
                <c:pt idx="3255">
                  <c:v>0</c:v>
                </c:pt>
                <c:pt idx="3256">
                  <c:v>30</c:v>
                </c:pt>
                <c:pt idx="3257">
                  <c:v>33</c:v>
                </c:pt>
                <c:pt idx="3258">
                  <c:v>824</c:v>
                </c:pt>
                <c:pt idx="3259">
                  <c:v>1</c:v>
                </c:pt>
                <c:pt idx="3260">
                  <c:v>0</c:v>
                </c:pt>
                <c:pt idx="3261">
                  <c:v>37</c:v>
                </c:pt>
                <c:pt idx="3262">
                  <c:v>37</c:v>
                </c:pt>
                <c:pt idx="3263">
                  <c:v>6</c:v>
                </c:pt>
                <c:pt idx="3264">
                  <c:v>1</c:v>
                </c:pt>
                <c:pt idx="3265">
                  <c:v>20</c:v>
                </c:pt>
                <c:pt idx="3266">
                  <c:v>382</c:v>
                </c:pt>
                <c:pt idx="3267">
                  <c:v>39</c:v>
                </c:pt>
                <c:pt idx="3268">
                  <c:v>15</c:v>
                </c:pt>
                <c:pt idx="3269">
                  <c:v>55</c:v>
                </c:pt>
                <c:pt idx="3270">
                  <c:v>40</c:v>
                </c:pt>
                <c:pt idx="3271">
                  <c:v>4</c:v>
                </c:pt>
                <c:pt idx="3272">
                  <c:v>5</c:v>
                </c:pt>
                <c:pt idx="3273">
                  <c:v>102</c:v>
                </c:pt>
                <c:pt idx="3274">
                  <c:v>6</c:v>
                </c:pt>
                <c:pt idx="3275">
                  <c:v>3</c:v>
                </c:pt>
                <c:pt idx="3276">
                  <c:v>236</c:v>
                </c:pt>
                <c:pt idx="3277">
                  <c:v>0</c:v>
                </c:pt>
                <c:pt idx="3278">
                  <c:v>1</c:v>
                </c:pt>
                <c:pt idx="3279">
                  <c:v>4</c:v>
                </c:pt>
                <c:pt idx="3280">
                  <c:v>19</c:v>
                </c:pt>
                <c:pt idx="3281">
                  <c:v>0</c:v>
                </c:pt>
                <c:pt idx="3282">
                  <c:v>0</c:v>
                </c:pt>
                <c:pt idx="3283">
                  <c:v>0</c:v>
                </c:pt>
                <c:pt idx="3284">
                  <c:v>0</c:v>
                </c:pt>
                <c:pt idx="3285">
                  <c:v>49</c:v>
                </c:pt>
                <c:pt idx="3286">
                  <c:v>563</c:v>
                </c:pt>
                <c:pt idx="3287">
                  <c:v>10</c:v>
                </c:pt>
                <c:pt idx="3288">
                  <c:v>0</c:v>
                </c:pt>
                <c:pt idx="3289">
                  <c:v>40</c:v>
                </c:pt>
                <c:pt idx="3290">
                  <c:v>4</c:v>
                </c:pt>
                <c:pt idx="3291">
                  <c:v>54</c:v>
                </c:pt>
                <c:pt idx="3292">
                  <c:v>71</c:v>
                </c:pt>
                <c:pt idx="3293">
                  <c:v>2</c:v>
                </c:pt>
                <c:pt idx="3294">
                  <c:v>22</c:v>
                </c:pt>
                <c:pt idx="3295">
                  <c:v>68</c:v>
                </c:pt>
                <c:pt idx="3296">
                  <c:v>2</c:v>
                </c:pt>
                <c:pt idx="3297">
                  <c:v>91</c:v>
                </c:pt>
                <c:pt idx="3298">
                  <c:v>15</c:v>
                </c:pt>
                <c:pt idx="3299">
                  <c:v>24</c:v>
                </c:pt>
                <c:pt idx="3300">
                  <c:v>22</c:v>
                </c:pt>
                <c:pt idx="3301">
                  <c:v>58</c:v>
                </c:pt>
                <c:pt idx="3302">
                  <c:v>94</c:v>
                </c:pt>
                <c:pt idx="3303">
                  <c:v>0</c:v>
                </c:pt>
                <c:pt idx="3304">
                  <c:v>12</c:v>
                </c:pt>
                <c:pt idx="3305">
                  <c:v>2</c:v>
                </c:pt>
                <c:pt idx="3306">
                  <c:v>0</c:v>
                </c:pt>
                <c:pt idx="3307">
                  <c:v>0</c:v>
                </c:pt>
                <c:pt idx="3308">
                  <c:v>24</c:v>
                </c:pt>
                <c:pt idx="3309" formatCode="#,##0">
                  <c:v>11628</c:v>
                </c:pt>
                <c:pt idx="3310">
                  <c:v>8</c:v>
                </c:pt>
                <c:pt idx="3311">
                  <c:v>35</c:v>
                </c:pt>
                <c:pt idx="3312">
                  <c:v>0</c:v>
                </c:pt>
                <c:pt idx="3313">
                  <c:v>0</c:v>
                </c:pt>
                <c:pt idx="3314">
                  <c:v>23</c:v>
                </c:pt>
                <c:pt idx="3315">
                  <c:v>0</c:v>
                </c:pt>
                <c:pt idx="3316">
                  <c:v>0</c:v>
                </c:pt>
                <c:pt idx="3317" formatCode="#,##0">
                  <c:v>5130</c:v>
                </c:pt>
                <c:pt idx="3318">
                  <c:v>35</c:v>
                </c:pt>
                <c:pt idx="3319">
                  <c:v>4</c:v>
                </c:pt>
                <c:pt idx="3320">
                  <c:v>6</c:v>
                </c:pt>
                <c:pt idx="3321">
                  <c:v>26</c:v>
                </c:pt>
                <c:pt idx="3322">
                  <c:v>1</c:v>
                </c:pt>
                <c:pt idx="3323">
                  <c:v>11</c:v>
                </c:pt>
                <c:pt idx="3324">
                  <c:v>2</c:v>
                </c:pt>
                <c:pt idx="3325">
                  <c:v>47</c:v>
                </c:pt>
                <c:pt idx="3326">
                  <c:v>507</c:v>
                </c:pt>
                <c:pt idx="3327">
                  <c:v>57</c:v>
                </c:pt>
                <c:pt idx="3328">
                  <c:v>68</c:v>
                </c:pt>
                <c:pt idx="3329">
                  <c:v>20</c:v>
                </c:pt>
                <c:pt idx="3330">
                  <c:v>2</c:v>
                </c:pt>
                <c:pt idx="3331">
                  <c:v>38</c:v>
                </c:pt>
                <c:pt idx="3332">
                  <c:v>28</c:v>
                </c:pt>
                <c:pt idx="3333">
                  <c:v>21</c:v>
                </c:pt>
                <c:pt idx="3334">
                  <c:v>111</c:v>
                </c:pt>
                <c:pt idx="3335">
                  <c:v>85</c:v>
                </c:pt>
                <c:pt idx="3336">
                  <c:v>40</c:v>
                </c:pt>
                <c:pt idx="3337">
                  <c:v>36</c:v>
                </c:pt>
                <c:pt idx="3338">
                  <c:v>21</c:v>
                </c:pt>
                <c:pt idx="3339">
                  <c:v>33</c:v>
                </c:pt>
                <c:pt idx="3340">
                  <c:v>0</c:v>
                </c:pt>
                <c:pt idx="3341">
                  <c:v>86</c:v>
                </c:pt>
                <c:pt idx="3342">
                  <c:v>2</c:v>
                </c:pt>
                <c:pt idx="3343">
                  <c:v>17</c:v>
                </c:pt>
                <c:pt idx="3344">
                  <c:v>45</c:v>
                </c:pt>
                <c:pt idx="3345">
                  <c:v>92</c:v>
                </c:pt>
                <c:pt idx="3346">
                  <c:v>3</c:v>
                </c:pt>
                <c:pt idx="3347">
                  <c:v>0</c:v>
                </c:pt>
                <c:pt idx="3348">
                  <c:v>29</c:v>
                </c:pt>
                <c:pt idx="3349">
                  <c:v>3</c:v>
                </c:pt>
                <c:pt idx="3350" formatCode="#,##0">
                  <c:v>1873</c:v>
                </c:pt>
                <c:pt idx="3351">
                  <c:v>0</c:v>
                </c:pt>
                <c:pt idx="3352">
                  <c:v>0</c:v>
                </c:pt>
                <c:pt idx="3353" formatCode="#,##0">
                  <c:v>1674</c:v>
                </c:pt>
                <c:pt idx="3354">
                  <c:v>9</c:v>
                </c:pt>
                <c:pt idx="3355">
                  <c:v>41</c:v>
                </c:pt>
                <c:pt idx="3356">
                  <c:v>41</c:v>
                </c:pt>
                <c:pt idx="3357">
                  <c:v>3</c:v>
                </c:pt>
                <c:pt idx="3358">
                  <c:v>0</c:v>
                </c:pt>
                <c:pt idx="3359">
                  <c:v>5</c:v>
                </c:pt>
                <c:pt idx="3360">
                  <c:v>174</c:v>
                </c:pt>
                <c:pt idx="3361">
                  <c:v>16</c:v>
                </c:pt>
                <c:pt idx="3362">
                  <c:v>32</c:v>
                </c:pt>
                <c:pt idx="3363">
                  <c:v>207</c:v>
                </c:pt>
                <c:pt idx="3364">
                  <c:v>1</c:v>
                </c:pt>
                <c:pt idx="3365">
                  <c:v>38</c:v>
                </c:pt>
                <c:pt idx="3366">
                  <c:v>1</c:v>
                </c:pt>
                <c:pt idx="3367">
                  <c:v>57</c:v>
                </c:pt>
                <c:pt idx="3368">
                  <c:v>51</c:v>
                </c:pt>
                <c:pt idx="3369">
                  <c:v>0</c:v>
                </c:pt>
                <c:pt idx="3370">
                  <c:v>88</c:v>
                </c:pt>
                <c:pt idx="3371">
                  <c:v>0</c:v>
                </c:pt>
                <c:pt idx="3372">
                  <c:v>226</c:v>
                </c:pt>
                <c:pt idx="3373">
                  <c:v>13</c:v>
                </c:pt>
                <c:pt idx="3374">
                  <c:v>15</c:v>
                </c:pt>
                <c:pt idx="3375">
                  <c:v>0</c:v>
                </c:pt>
                <c:pt idx="3376" formatCode="#,##0">
                  <c:v>1172</c:v>
                </c:pt>
                <c:pt idx="3377">
                  <c:v>0</c:v>
                </c:pt>
                <c:pt idx="3378">
                  <c:v>4</c:v>
                </c:pt>
                <c:pt idx="3379">
                  <c:v>89</c:v>
                </c:pt>
                <c:pt idx="3380">
                  <c:v>42</c:v>
                </c:pt>
                <c:pt idx="3381">
                  <c:v>878</c:v>
                </c:pt>
                <c:pt idx="3382">
                  <c:v>12</c:v>
                </c:pt>
                <c:pt idx="3383">
                  <c:v>0</c:v>
                </c:pt>
                <c:pt idx="3384">
                  <c:v>48</c:v>
                </c:pt>
                <c:pt idx="3385">
                  <c:v>16</c:v>
                </c:pt>
                <c:pt idx="3386">
                  <c:v>0</c:v>
                </c:pt>
                <c:pt idx="3387">
                  <c:v>1</c:v>
                </c:pt>
                <c:pt idx="3388">
                  <c:v>52</c:v>
                </c:pt>
                <c:pt idx="3389">
                  <c:v>0</c:v>
                </c:pt>
                <c:pt idx="3390">
                  <c:v>131</c:v>
                </c:pt>
                <c:pt idx="3391">
                  <c:v>968</c:v>
                </c:pt>
                <c:pt idx="3392">
                  <c:v>44</c:v>
                </c:pt>
                <c:pt idx="3393">
                  <c:v>4</c:v>
                </c:pt>
                <c:pt idx="3394">
                  <c:v>30</c:v>
                </c:pt>
                <c:pt idx="3395">
                  <c:v>59</c:v>
                </c:pt>
                <c:pt idx="3396">
                  <c:v>3</c:v>
                </c:pt>
                <c:pt idx="3397">
                  <c:v>98</c:v>
                </c:pt>
                <c:pt idx="3398">
                  <c:v>0</c:v>
                </c:pt>
                <c:pt idx="3399">
                  <c:v>31</c:v>
                </c:pt>
                <c:pt idx="3400">
                  <c:v>0</c:v>
                </c:pt>
                <c:pt idx="3401">
                  <c:v>81</c:v>
                </c:pt>
                <c:pt idx="3402">
                  <c:v>54</c:v>
                </c:pt>
                <c:pt idx="3403" formatCode="#,##0">
                  <c:v>1215</c:v>
                </c:pt>
                <c:pt idx="3404">
                  <c:v>3</c:v>
                </c:pt>
                <c:pt idx="3405">
                  <c:v>36</c:v>
                </c:pt>
                <c:pt idx="3406">
                  <c:v>9</c:v>
                </c:pt>
                <c:pt idx="3407">
                  <c:v>4</c:v>
                </c:pt>
                <c:pt idx="3408">
                  <c:v>11</c:v>
                </c:pt>
                <c:pt idx="3409">
                  <c:v>794</c:v>
                </c:pt>
                <c:pt idx="3410">
                  <c:v>75</c:v>
                </c:pt>
                <c:pt idx="3411">
                  <c:v>0</c:v>
                </c:pt>
                <c:pt idx="3412">
                  <c:v>74</c:v>
                </c:pt>
                <c:pt idx="3413">
                  <c:v>38</c:v>
                </c:pt>
                <c:pt idx="3414">
                  <c:v>960</c:v>
                </c:pt>
                <c:pt idx="3415">
                  <c:v>7</c:v>
                </c:pt>
                <c:pt idx="3416">
                  <c:v>54</c:v>
                </c:pt>
                <c:pt idx="3417">
                  <c:v>10</c:v>
                </c:pt>
                <c:pt idx="3418">
                  <c:v>33</c:v>
                </c:pt>
                <c:pt idx="3419" formatCode="#,##0">
                  <c:v>1311</c:v>
                </c:pt>
                <c:pt idx="3420">
                  <c:v>84</c:v>
                </c:pt>
                <c:pt idx="3421">
                  <c:v>5</c:v>
                </c:pt>
                <c:pt idx="3422" formatCode="#,##0">
                  <c:v>1120</c:v>
                </c:pt>
                <c:pt idx="3423">
                  <c:v>0</c:v>
                </c:pt>
                <c:pt idx="3424">
                  <c:v>0</c:v>
                </c:pt>
                <c:pt idx="3425">
                  <c:v>24</c:v>
                </c:pt>
                <c:pt idx="3426">
                  <c:v>840</c:v>
                </c:pt>
                <c:pt idx="3427">
                  <c:v>48</c:v>
                </c:pt>
                <c:pt idx="3428">
                  <c:v>2</c:v>
                </c:pt>
                <c:pt idx="3429">
                  <c:v>1</c:v>
                </c:pt>
                <c:pt idx="3430">
                  <c:v>5</c:v>
                </c:pt>
                <c:pt idx="3431">
                  <c:v>28</c:v>
                </c:pt>
                <c:pt idx="3432">
                  <c:v>0</c:v>
                </c:pt>
                <c:pt idx="3433">
                  <c:v>75</c:v>
                </c:pt>
                <c:pt idx="3434">
                  <c:v>3</c:v>
                </c:pt>
                <c:pt idx="3435">
                  <c:v>0</c:v>
                </c:pt>
                <c:pt idx="3436">
                  <c:v>40</c:v>
                </c:pt>
                <c:pt idx="3437">
                  <c:v>43</c:v>
                </c:pt>
                <c:pt idx="3438">
                  <c:v>10</c:v>
                </c:pt>
                <c:pt idx="3439">
                  <c:v>5</c:v>
                </c:pt>
                <c:pt idx="3440">
                  <c:v>188</c:v>
                </c:pt>
                <c:pt idx="3441">
                  <c:v>0</c:v>
                </c:pt>
                <c:pt idx="3442">
                  <c:v>0</c:v>
                </c:pt>
                <c:pt idx="3443">
                  <c:v>66</c:v>
                </c:pt>
                <c:pt idx="3444">
                  <c:v>73</c:v>
                </c:pt>
                <c:pt idx="3445">
                  <c:v>42</c:v>
                </c:pt>
                <c:pt idx="3446">
                  <c:v>855</c:v>
                </c:pt>
                <c:pt idx="3447">
                  <c:v>2</c:v>
                </c:pt>
                <c:pt idx="3448">
                  <c:v>137</c:v>
                </c:pt>
                <c:pt idx="3449">
                  <c:v>65</c:v>
                </c:pt>
                <c:pt idx="3450">
                  <c:v>37</c:v>
                </c:pt>
                <c:pt idx="3451">
                  <c:v>1</c:v>
                </c:pt>
                <c:pt idx="3452">
                  <c:v>51</c:v>
                </c:pt>
                <c:pt idx="3453">
                  <c:v>67</c:v>
                </c:pt>
                <c:pt idx="3454">
                  <c:v>3</c:v>
                </c:pt>
                <c:pt idx="3455">
                  <c:v>0</c:v>
                </c:pt>
                <c:pt idx="3456">
                  <c:v>1</c:v>
                </c:pt>
                <c:pt idx="3457">
                  <c:v>5</c:v>
                </c:pt>
                <c:pt idx="3458">
                  <c:v>50</c:v>
                </c:pt>
                <c:pt idx="3459">
                  <c:v>61</c:v>
                </c:pt>
                <c:pt idx="3460">
                  <c:v>18</c:v>
                </c:pt>
                <c:pt idx="3461">
                  <c:v>1</c:v>
                </c:pt>
                <c:pt idx="3462">
                  <c:v>9</c:v>
                </c:pt>
                <c:pt idx="3463" formatCode="#,##0">
                  <c:v>1473</c:v>
                </c:pt>
                <c:pt idx="3464">
                  <c:v>14</c:v>
                </c:pt>
                <c:pt idx="3465">
                  <c:v>0</c:v>
                </c:pt>
                <c:pt idx="3466">
                  <c:v>981</c:v>
                </c:pt>
                <c:pt idx="3467">
                  <c:v>713</c:v>
                </c:pt>
                <c:pt idx="3468">
                  <c:v>98</c:v>
                </c:pt>
                <c:pt idx="3469">
                  <c:v>72</c:v>
                </c:pt>
                <c:pt idx="3470">
                  <c:v>761</c:v>
                </c:pt>
                <c:pt idx="3471">
                  <c:v>1</c:v>
                </c:pt>
                <c:pt idx="3472">
                  <c:v>52</c:v>
                </c:pt>
                <c:pt idx="3473">
                  <c:v>0</c:v>
                </c:pt>
                <c:pt idx="3474">
                  <c:v>51</c:v>
                </c:pt>
                <c:pt idx="3475">
                  <c:v>0</c:v>
                </c:pt>
                <c:pt idx="3476">
                  <c:v>40</c:v>
                </c:pt>
                <c:pt idx="3477">
                  <c:v>51</c:v>
                </c:pt>
                <c:pt idx="3478">
                  <c:v>681</c:v>
                </c:pt>
                <c:pt idx="3479">
                  <c:v>7</c:v>
                </c:pt>
                <c:pt idx="3480">
                  <c:v>12</c:v>
                </c:pt>
                <c:pt idx="3481" formatCode="#,##0">
                  <c:v>1596</c:v>
                </c:pt>
                <c:pt idx="3482">
                  <c:v>0</c:v>
                </c:pt>
                <c:pt idx="3483">
                  <c:v>0</c:v>
                </c:pt>
                <c:pt idx="3484">
                  <c:v>1</c:v>
                </c:pt>
                <c:pt idx="3485">
                  <c:v>0</c:v>
                </c:pt>
                <c:pt idx="3486">
                  <c:v>0</c:v>
                </c:pt>
                <c:pt idx="3487">
                  <c:v>95</c:v>
                </c:pt>
                <c:pt idx="3488">
                  <c:v>0</c:v>
                </c:pt>
                <c:pt idx="3489">
                  <c:v>0</c:v>
                </c:pt>
                <c:pt idx="3490">
                  <c:v>25</c:v>
                </c:pt>
                <c:pt idx="3491">
                  <c:v>71</c:v>
                </c:pt>
                <c:pt idx="3492">
                  <c:v>4</c:v>
                </c:pt>
                <c:pt idx="3493" formatCode="#,##0">
                  <c:v>1453</c:v>
                </c:pt>
                <c:pt idx="3494">
                  <c:v>56</c:v>
                </c:pt>
                <c:pt idx="3495">
                  <c:v>0</c:v>
                </c:pt>
                <c:pt idx="3496">
                  <c:v>5</c:v>
                </c:pt>
                <c:pt idx="3497">
                  <c:v>49</c:v>
                </c:pt>
                <c:pt idx="3498">
                  <c:v>761</c:v>
                </c:pt>
                <c:pt idx="3499">
                  <c:v>509</c:v>
                </c:pt>
                <c:pt idx="3500">
                  <c:v>57</c:v>
                </c:pt>
                <c:pt idx="3501">
                  <c:v>66</c:v>
                </c:pt>
                <c:pt idx="3502">
                  <c:v>62</c:v>
                </c:pt>
                <c:pt idx="3503">
                  <c:v>53</c:v>
                </c:pt>
                <c:pt idx="3504">
                  <c:v>0</c:v>
                </c:pt>
                <c:pt idx="3505">
                  <c:v>0</c:v>
                </c:pt>
                <c:pt idx="3506" formatCode="#,##0">
                  <c:v>3276</c:v>
                </c:pt>
                <c:pt idx="3507">
                  <c:v>0</c:v>
                </c:pt>
                <c:pt idx="3508">
                  <c:v>0</c:v>
                </c:pt>
                <c:pt idx="3509">
                  <c:v>51</c:v>
                </c:pt>
                <c:pt idx="3510">
                  <c:v>0</c:v>
                </c:pt>
                <c:pt idx="3511">
                  <c:v>65</c:v>
                </c:pt>
                <c:pt idx="3512">
                  <c:v>66</c:v>
                </c:pt>
                <c:pt idx="3513">
                  <c:v>0</c:v>
                </c:pt>
                <c:pt idx="3514">
                  <c:v>44</c:v>
                </c:pt>
                <c:pt idx="3515">
                  <c:v>39</c:v>
                </c:pt>
                <c:pt idx="3516">
                  <c:v>65</c:v>
                </c:pt>
                <c:pt idx="3517">
                  <c:v>74</c:v>
                </c:pt>
                <c:pt idx="3518">
                  <c:v>62</c:v>
                </c:pt>
                <c:pt idx="3519">
                  <c:v>40</c:v>
                </c:pt>
                <c:pt idx="3520">
                  <c:v>1</c:v>
                </c:pt>
                <c:pt idx="3521">
                  <c:v>0</c:v>
                </c:pt>
                <c:pt idx="3522">
                  <c:v>4</c:v>
                </c:pt>
                <c:pt idx="3523">
                  <c:v>0</c:v>
                </c:pt>
                <c:pt idx="3524">
                  <c:v>61</c:v>
                </c:pt>
                <c:pt idx="3525">
                  <c:v>50</c:v>
                </c:pt>
                <c:pt idx="3526">
                  <c:v>53</c:v>
                </c:pt>
                <c:pt idx="3527">
                  <c:v>0</c:v>
                </c:pt>
                <c:pt idx="3528">
                  <c:v>126</c:v>
                </c:pt>
                <c:pt idx="3529">
                  <c:v>34</c:v>
                </c:pt>
                <c:pt idx="3530">
                  <c:v>66</c:v>
                </c:pt>
                <c:pt idx="3531">
                  <c:v>2</c:v>
                </c:pt>
                <c:pt idx="3532">
                  <c:v>10</c:v>
                </c:pt>
                <c:pt idx="3533">
                  <c:v>0</c:v>
                </c:pt>
                <c:pt idx="3534">
                  <c:v>0</c:v>
                </c:pt>
                <c:pt idx="3535">
                  <c:v>38</c:v>
                </c:pt>
                <c:pt idx="3536">
                  <c:v>34</c:v>
                </c:pt>
                <c:pt idx="3537">
                  <c:v>0</c:v>
                </c:pt>
                <c:pt idx="3538">
                  <c:v>19</c:v>
                </c:pt>
                <c:pt idx="3539">
                  <c:v>0</c:v>
                </c:pt>
                <c:pt idx="3540">
                  <c:v>58</c:v>
                </c:pt>
                <c:pt idx="3541">
                  <c:v>25</c:v>
                </c:pt>
                <c:pt idx="3542">
                  <c:v>27</c:v>
                </c:pt>
                <c:pt idx="3543">
                  <c:v>2</c:v>
                </c:pt>
                <c:pt idx="3544">
                  <c:v>182</c:v>
                </c:pt>
                <c:pt idx="3545">
                  <c:v>40</c:v>
                </c:pt>
                <c:pt idx="3546">
                  <c:v>83</c:v>
                </c:pt>
                <c:pt idx="3547">
                  <c:v>2</c:v>
                </c:pt>
                <c:pt idx="3548">
                  <c:v>74</c:v>
                </c:pt>
                <c:pt idx="3549">
                  <c:v>573</c:v>
                </c:pt>
                <c:pt idx="3550">
                  <c:v>182</c:v>
                </c:pt>
                <c:pt idx="3551">
                  <c:v>45</c:v>
                </c:pt>
                <c:pt idx="3552">
                  <c:v>0</c:v>
                </c:pt>
                <c:pt idx="3553">
                  <c:v>60</c:v>
                </c:pt>
                <c:pt idx="3554">
                  <c:v>23</c:v>
                </c:pt>
                <c:pt idx="3555">
                  <c:v>643</c:v>
                </c:pt>
                <c:pt idx="3556">
                  <c:v>5</c:v>
                </c:pt>
                <c:pt idx="3557" formatCode="#,##0">
                  <c:v>1164</c:v>
                </c:pt>
                <c:pt idx="3558">
                  <c:v>3</c:v>
                </c:pt>
                <c:pt idx="3559">
                  <c:v>99</c:v>
                </c:pt>
                <c:pt idx="3560">
                  <c:v>2</c:v>
                </c:pt>
                <c:pt idx="3561">
                  <c:v>0</c:v>
                </c:pt>
                <c:pt idx="3562">
                  <c:v>41</c:v>
                </c:pt>
                <c:pt idx="3563">
                  <c:v>641</c:v>
                </c:pt>
                <c:pt idx="3564">
                  <c:v>48</c:v>
                </c:pt>
                <c:pt idx="3565">
                  <c:v>7</c:v>
                </c:pt>
                <c:pt idx="3566" formatCode="#,##0">
                  <c:v>1072</c:v>
                </c:pt>
                <c:pt idx="3567">
                  <c:v>93</c:v>
                </c:pt>
                <c:pt idx="3568">
                  <c:v>0</c:v>
                </c:pt>
                <c:pt idx="3569">
                  <c:v>0</c:v>
                </c:pt>
                <c:pt idx="3570">
                  <c:v>67</c:v>
                </c:pt>
                <c:pt idx="3571" formatCode="#,##0">
                  <c:v>1500</c:v>
                </c:pt>
                <c:pt idx="3572">
                  <c:v>27</c:v>
                </c:pt>
                <c:pt idx="3573">
                  <c:v>49</c:v>
                </c:pt>
                <c:pt idx="3574">
                  <c:v>882</c:v>
                </c:pt>
                <c:pt idx="3575" formatCode="#,##0">
                  <c:v>1177</c:v>
                </c:pt>
                <c:pt idx="3576">
                  <c:v>1</c:v>
                </c:pt>
                <c:pt idx="3577">
                  <c:v>25</c:v>
                </c:pt>
                <c:pt idx="3578">
                  <c:v>0</c:v>
                </c:pt>
                <c:pt idx="3579">
                  <c:v>109</c:v>
                </c:pt>
                <c:pt idx="3580">
                  <c:v>2</c:v>
                </c:pt>
                <c:pt idx="3581">
                  <c:v>54</c:v>
                </c:pt>
                <c:pt idx="3582">
                  <c:v>12</c:v>
                </c:pt>
                <c:pt idx="3583">
                  <c:v>1</c:v>
                </c:pt>
                <c:pt idx="3584">
                  <c:v>0</c:v>
                </c:pt>
                <c:pt idx="3585">
                  <c:v>0</c:v>
                </c:pt>
                <c:pt idx="3586">
                  <c:v>0</c:v>
                </c:pt>
                <c:pt idx="3587">
                  <c:v>0</c:v>
                </c:pt>
                <c:pt idx="3588">
                  <c:v>547</c:v>
                </c:pt>
                <c:pt idx="3589">
                  <c:v>2</c:v>
                </c:pt>
                <c:pt idx="3590">
                  <c:v>8</c:v>
                </c:pt>
                <c:pt idx="3591">
                  <c:v>0</c:v>
                </c:pt>
                <c:pt idx="3592">
                  <c:v>22</c:v>
                </c:pt>
                <c:pt idx="3593">
                  <c:v>0</c:v>
                </c:pt>
                <c:pt idx="3594">
                  <c:v>27</c:v>
                </c:pt>
                <c:pt idx="3595">
                  <c:v>0</c:v>
                </c:pt>
                <c:pt idx="3596">
                  <c:v>3</c:v>
                </c:pt>
                <c:pt idx="3597">
                  <c:v>55</c:v>
                </c:pt>
                <c:pt idx="3598">
                  <c:v>0</c:v>
                </c:pt>
                <c:pt idx="3599" formatCode="#,##0">
                  <c:v>4634</c:v>
                </c:pt>
                <c:pt idx="3600">
                  <c:v>42</c:v>
                </c:pt>
                <c:pt idx="3601">
                  <c:v>46</c:v>
                </c:pt>
                <c:pt idx="3602">
                  <c:v>112</c:v>
                </c:pt>
                <c:pt idx="3603">
                  <c:v>292</c:v>
                </c:pt>
                <c:pt idx="3604">
                  <c:v>0</c:v>
                </c:pt>
                <c:pt idx="3605">
                  <c:v>6</c:v>
                </c:pt>
                <c:pt idx="3606">
                  <c:v>0</c:v>
                </c:pt>
                <c:pt idx="3607">
                  <c:v>9</c:v>
                </c:pt>
                <c:pt idx="3608">
                  <c:v>24</c:v>
                </c:pt>
                <c:pt idx="3609">
                  <c:v>0</c:v>
                </c:pt>
                <c:pt idx="3610">
                  <c:v>440</c:v>
                </c:pt>
                <c:pt idx="3611">
                  <c:v>52</c:v>
                </c:pt>
                <c:pt idx="3612">
                  <c:v>0</c:v>
                </c:pt>
                <c:pt idx="3613">
                  <c:v>910</c:v>
                </c:pt>
                <c:pt idx="3614">
                  <c:v>72</c:v>
                </c:pt>
                <c:pt idx="3615">
                  <c:v>16</c:v>
                </c:pt>
                <c:pt idx="3616">
                  <c:v>1</c:v>
                </c:pt>
                <c:pt idx="3617">
                  <c:v>917</c:v>
                </c:pt>
                <c:pt idx="3618">
                  <c:v>59</c:v>
                </c:pt>
                <c:pt idx="3619">
                  <c:v>0</c:v>
                </c:pt>
                <c:pt idx="3620">
                  <c:v>75</c:v>
                </c:pt>
                <c:pt idx="3621">
                  <c:v>15</c:v>
                </c:pt>
                <c:pt idx="3622">
                  <c:v>62</c:v>
                </c:pt>
                <c:pt idx="3623">
                  <c:v>0</c:v>
                </c:pt>
                <c:pt idx="3624">
                  <c:v>3</c:v>
                </c:pt>
                <c:pt idx="3625" formatCode="#,##0">
                  <c:v>2233</c:v>
                </c:pt>
                <c:pt idx="3626">
                  <c:v>1</c:v>
                </c:pt>
                <c:pt idx="3627">
                  <c:v>0</c:v>
                </c:pt>
                <c:pt idx="3628">
                  <c:v>510</c:v>
                </c:pt>
                <c:pt idx="3629">
                  <c:v>65</c:v>
                </c:pt>
                <c:pt idx="3630">
                  <c:v>23</c:v>
                </c:pt>
                <c:pt idx="3631">
                  <c:v>1</c:v>
                </c:pt>
                <c:pt idx="3632">
                  <c:v>55</c:v>
                </c:pt>
                <c:pt idx="3633">
                  <c:v>63</c:v>
                </c:pt>
                <c:pt idx="3634">
                  <c:v>4</c:v>
                </c:pt>
                <c:pt idx="3635">
                  <c:v>45</c:v>
                </c:pt>
                <c:pt idx="3636">
                  <c:v>12</c:v>
                </c:pt>
                <c:pt idx="3637">
                  <c:v>0</c:v>
                </c:pt>
                <c:pt idx="3638">
                  <c:v>0</c:v>
                </c:pt>
                <c:pt idx="3639">
                  <c:v>0</c:v>
                </c:pt>
                <c:pt idx="3640">
                  <c:v>4</c:v>
                </c:pt>
                <c:pt idx="3641">
                  <c:v>65</c:v>
                </c:pt>
                <c:pt idx="3642">
                  <c:v>8</c:v>
                </c:pt>
                <c:pt idx="3643">
                  <c:v>25</c:v>
                </c:pt>
                <c:pt idx="3644">
                  <c:v>746</c:v>
                </c:pt>
                <c:pt idx="3645">
                  <c:v>53</c:v>
                </c:pt>
                <c:pt idx="3646">
                  <c:v>22</c:v>
                </c:pt>
                <c:pt idx="3647">
                  <c:v>408</c:v>
                </c:pt>
                <c:pt idx="3648">
                  <c:v>54</c:v>
                </c:pt>
                <c:pt idx="3649">
                  <c:v>54</c:v>
                </c:pt>
                <c:pt idx="3650">
                  <c:v>109</c:v>
                </c:pt>
                <c:pt idx="3651" formatCode="#,##0">
                  <c:v>1109</c:v>
                </c:pt>
                <c:pt idx="3652">
                  <c:v>16</c:v>
                </c:pt>
                <c:pt idx="3653">
                  <c:v>0</c:v>
                </c:pt>
                <c:pt idx="3654">
                  <c:v>49</c:v>
                </c:pt>
                <c:pt idx="3655">
                  <c:v>0</c:v>
                </c:pt>
                <c:pt idx="3656">
                  <c:v>38</c:v>
                </c:pt>
                <c:pt idx="3657">
                  <c:v>7</c:v>
                </c:pt>
                <c:pt idx="3658">
                  <c:v>0</c:v>
                </c:pt>
                <c:pt idx="3659">
                  <c:v>885</c:v>
                </c:pt>
                <c:pt idx="3660">
                  <c:v>48</c:v>
                </c:pt>
                <c:pt idx="3661">
                  <c:v>73</c:v>
                </c:pt>
                <c:pt idx="3662">
                  <c:v>0</c:v>
                </c:pt>
                <c:pt idx="3663">
                  <c:v>18</c:v>
                </c:pt>
                <c:pt idx="3664">
                  <c:v>0</c:v>
                </c:pt>
                <c:pt idx="3665" formatCode="#,##0">
                  <c:v>1590</c:v>
                </c:pt>
                <c:pt idx="3666">
                  <c:v>8</c:v>
                </c:pt>
                <c:pt idx="3667">
                  <c:v>0</c:v>
                </c:pt>
                <c:pt idx="3668">
                  <c:v>0</c:v>
                </c:pt>
                <c:pt idx="3669">
                  <c:v>48</c:v>
                </c:pt>
                <c:pt idx="3670">
                  <c:v>25</c:v>
                </c:pt>
                <c:pt idx="3671">
                  <c:v>53</c:v>
                </c:pt>
                <c:pt idx="3672">
                  <c:v>4</c:v>
                </c:pt>
                <c:pt idx="3673">
                  <c:v>51</c:v>
                </c:pt>
                <c:pt idx="3674">
                  <c:v>73</c:v>
                </c:pt>
                <c:pt idx="3675" formatCode="#,##0">
                  <c:v>1203</c:v>
                </c:pt>
                <c:pt idx="3676">
                  <c:v>0</c:v>
                </c:pt>
                <c:pt idx="3677">
                  <c:v>84</c:v>
                </c:pt>
                <c:pt idx="3678">
                  <c:v>17</c:v>
                </c:pt>
                <c:pt idx="3679">
                  <c:v>15</c:v>
                </c:pt>
                <c:pt idx="3680">
                  <c:v>25</c:v>
                </c:pt>
                <c:pt idx="3681">
                  <c:v>102</c:v>
                </c:pt>
                <c:pt idx="3682">
                  <c:v>42</c:v>
                </c:pt>
                <c:pt idx="3683">
                  <c:v>3</c:v>
                </c:pt>
                <c:pt idx="3684">
                  <c:v>1</c:v>
                </c:pt>
                <c:pt idx="3685">
                  <c:v>61</c:v>
                </c:pt>
                <c:pt idx="3686">
                  <c:v>11</c:v>
                </c:pt>
                <c:pt idx="3687">
                  <c:v>223</c:v>
                </c:pt>
                <c:pt idx="3688">
                  <c:v>52</c:v>
                </c:pt>
                <c:pt idx="3689">
                  <c:v>0</c:v>
                </c:pt>
                <c:pt idx="3690">
                  <c:v>69</c:v>
                </c:pt>
                <c:pt idx="3691">
                  <c:v>68</c:v>
                </c:pt>
                <c:pt idx="3692">
                  <c:v>99</c:v>
                </c:pt>
                <c:pt idx="3693">
                  <c:v>34</c:v>
                </c:pt>
                <c:pt idx="3694">
                  <c:v>916</c:v>
                </c:pt>
                <c:pt idx="3695">
                  <c:v>51</c:v>
                </c:pt>
                <c:pt idx="3696">
                  <c:v>2</c:v>
                </c:pt>
                <c:pt idx="3697">
                  <c:v>57</c:v>
                </c:pt>
                <c:pt idx="3698" formatCode="#,##0">
                  <c:v>1342</c:v>
                </c:pt>
                <c:pt idx="3699">
                  <c:v>37</c:v>
                </c:pt>
                <c:pt idx="3700">
                  <c:v>51</c:v>
                </c:pt>
                <c:pt idx="3701">
                  <c:v>0</c:v>
                </c:pt>
                <c:pt idx="3702">
                  <c:v>8</c:v>
                </c:pt>
                <c:pt idx="3703">
                  <c:v>978</c:v>
                </c:pt>
                <c:pt idx="3704">
                  <c:v>89</c:v>
                </c:pt>
                <c:pt idx="3705">
                  <c:v>1</c:v>
                </c:pt>
                <c:pt idx="3706">
                  <c:v>0</c:v>
                </c:pt>
                <c:pt idx="3707">
                  <c:v>0</c:v>
                </c:pt>
                <c:pt idx="3708">
                  <c:v>3</c:v>
                </c:pt>
                <c:pt idx="3709">
                  <c:v>23</c:v>
                </c:pt>
                <c:pt idx="3710">
                  <c:v>0</c:v>
                </c:pt>
                <c:pt idx="3711">
                  <c:v>0</c:v>
                </c:pt>
                <c:pt idx="3712">
                  <c:v>34</c:v>
                </c:pt>
                <c:pt idx="3713">
                  <c:v>0</c:v>
                </c:pt>
                <c:pt idx="3714">
                  <c:v>0</c:v>
                </c:pt>
                <c:pt idx="3715">
                  <c:v>0</c:v>
                </c:pt>
                <c:pt idx="3716">
                  <c:v>17</c:v>
                </c:pt>
                <c:pt idx="3717">
                  <c:v>4</c:v>
                </c:pt>
                <c:pt idx="3718">
                  <c:v>18</c:v>
                </c:pt>
                <c:pt idx="3719">
                  <c:v>79</c:v>
                </c:pt>
              </c:numCache>
            </c:numRef>
          </c:yVal>
          <c:smooth val="0"/>
          <c:extLst>
            <c:ext xmlns:c16="http://schemas.microsoft.com/office/drawing/2014/chart" uri="{C3380CC4-5D6E-409C-BE32-E72D297353CC}">
              <c16:uniqueId val="{00000000-99E0-44E3-941B-90A392E5248E}"/>
            </c:ext>
          </c:extLst>
        </c:ser>
        <c:dLbls>
          <c:showLegendKey val="0"/>
          <c:showVal val="0"/>
          <c:showCatName val="0"/>
          <c:showSerName val="0"/>
          <c:showPercent val="0"/>
          <c:showBubbleSize val="0"/>
        </c:dLbls>
        <c:axId val="543483936"/>
        <c:axId val="543484328"/>
      </c:scatterChart>
      <c:valAx>
        <c:axId val="543483936"/>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Visits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84328"/>
        <c:crosses val="autoZero"/>
        <c:crossBetween val="midCat"/>
      </c:valAx>
      <c:valAx>
        <c:axId val="54348432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Downloads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83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Title Understandable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Analysis!$I$17:$J$17</c:f>
              <c:strCache>
                <c:ptCount val="2"/>
                <c:pt idx="0">
                  <c:v>No</c:v>
                </c:pt>
                <c:pt idx="1">
                  <c:v>Yes</c:v>
                </c:pt>
              </c:strCache>
            </c:strRef>
          </c:cat>
          <c:val>
            <c:numRef>
              <c:f>Analysis!$I$21:$J$21</c:f>
              <c:numCache>
                <c:formatCode>General</c:formatCode>
                <c:ptCount val="2"/>
                <c:pt idx="0">
                  <c:v>0.42307692307692307</c:v>
                </c:pt>
                <c:pt idx="1">
                  <c:v>0.57692307692307687</c:v>
                </c:pt>
              </c:numCache>
            </c:numRef>
          </c:val>
          <c:extLst>
            <c:ext xmlns:c16="http://schemas.microsoft.com/office/drawing/2014/chart" uri="{C3380CC4-5D6E-409C-BE32-E72D297353CC}">
              <c16:uniqueId val="{00000000-4B40-4FA5-B4F1-94EE1FED2DC3}"/>
            </c:ext>
          </c:extLst>
        </c:ser>
        <c:dLbls>
          <c:showLegendKey val="0"/>
          <c:showVal val="0"/>
          <c:showCatName val="0"/>
          <c:showSerName val="0"/>
          <c:showPercent val="0"/>
          <c:showBubbleSize val="0"/>
        </c:dLbls>
        <c:gapWidth val="219"/>
        <c:overlap val="-27"/>
        <c:axId val="605251792"/>
        <c:axId val="605252448"/>
      </c:barChart>
      <c:catAx>
        <c:axId val="6052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05252448"/>
        <c:crosses val="autoZero"/>
        <c:auto val="1"/>
        <c:lblAlgn val="ctr"/>
        <c:lblOffset val="100"/>
        <c:noMultiLvlLbl val="0"/>
      </c:catAx>
      <c:valAx>
        <c:axId val="6052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525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Description Understandable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Analysis!$H$17:$J$17</c:f>
              <c:strCache>
                <c:ptCount val="3"/>
                <c:pt idx="0">
                  <c:v>None</c:v>
                </c:pt>
                <c:pt idx="1">
                  <c:v>No</c:v>
                </c:pt>
                <c:pt idx="2">
                  <c:v>Yes</c:v>
                </c:pt>
              </c:strCache>
            </c:strRef>
          </c:cat>
          <c:val>
            <c:numRef>
              <c:f>Analysis!$H$22:$J$22</c:f>
              <c:numCache>
                <c:formatCode>General</c:formatCode>
                <c:ptCount val="3"/>
                <c:pt idx="0">
                  <c:v>0.29807692307692307</c:v>
                </c:pt>
                <c:pt idx="1">
                  <c:v>0.125</c:v>
                </c:pt>
                <c:pt idx="2">
                  <c:v>0.57692307692307687</c:v>
                </c:pt>
              </c:numCache>
            </c:numRef>
          </c:val>
          <c:extLst>
            <c:ext xmlns:c16="http://schemas.microsoft.com/office/drawing/2014/chart" uri="{C3380CC4-5D6E-409C-BE32-E72D297353CC}">
              <c16:uniqueId val="{00000000-021C-4A38-A619-AE03B76E0AB2}"/>
            </c:ext>
          </c:extLst>
        </c:ser>
        <c:dLbls>
          <c:showLegendKey val="0"/>
          <c:showVal val="0"/>
          <c:showCatName val="0"/>
          <c:showSerName val="0"/>
          <c:showPercent val="0"/>
          <c:showBubbleSize val="0"/>
        </c:dLbls>
        <c:gapWidth val="219"/>
        <c:overlap val="-27"/>
        <c:axId val="605251792"/>
        <c:axId val="605252448"/>
      </c:barChart>
      <c:catAx>
        <c:axId val="6052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05252448"/>
        <c:crosses val="autoZero"/>
        <c:auto val="1"/>
        <c:lblAlgn val="ctr"/>
        <c:lblOffset val="100"/>
        <c:noMultiLvlLbl val="0"/>
      </c:catAx>
      <c:valAx>
        <c:axId val="6052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525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Each Row 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Analysis!$H$17:$J$17</c:f>
              <c:strCache>
                <c:ptCount val="3"/>
                <c:pt idx="0">
                  <c:v>None</c:v>
                </c:pt>
                <c:pt idx="1">
                  <c:v>No</c:v>
                </c:pt>
                <c:pt idx="2">
                  <c:v>Yes</c:v>
                </c:pt>
              </c:strCache>
            </c:strRef>
          </c:cat>
          <c:val>
            <c:numRef>
              <c:f>Analysis!$H$23:$J$23</c:f>
              <c:numCache>
                <c:formatCode>General</c:formatCode>
                <c:ptCount val="3"/>
                <c:pt idx="0">
                  <c:v>0.77884615384615385</c:v>
                </c:pt>
                <c:pt idx="1">
                  <c:v>1.9230769230769232E-2</c:v>
                </c:pt>
                <c:pt idx="2">
                  <c:v>0.20192307692307693</c:v>
                </c:pt>
              </c:numCache>
            </c:numRef>
          </c:val>
          <c:extLst>
            <c:ext xmlns:c16="http://schemas.microsoft.com/office/drawing/2014/chart" uri="{C3380CC4-5D6E-409C-BE32-E72D297353CC}">
              <c16:uniqueId val="{00000000-079E-417F-AC39-D6DF93637185}"/>
            </c:ext>
          </c:extLst>
        </c:ser>
        <c:dLbls>
          <c:showLegendKey val="0"/>
          <c:showVal val="0"/>
          <c:showCatName val="0"/>
          <c:showSerName val="0"/>
          <c:showPercent val="0"/>
          <c:showBubbleSize val="0"/>
        </c:dLbls>
        <c:gapWidth val="219"/>
        <c:overlap val="-27"/>
        <c:axId val="605251792"/>
        <c:axId val="605252448"/>
      </c:barChart>
      <c:catAx>
        <c:axId val="6052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05252448"/>
        <c:crosses val="autoZero"/>
        <c:auto val="1"/>
        <c:lblAlgn val="ctr"/>
        <c:lblOffset val="100"/>
        <c:noMultiLvlLbl val="0"/>
      </c:catAx>
      <c:valAx>
        <c:axId val="6052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525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Data Dictionary Complete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Analysis!$H$17:$J$17</c:f>
              <c:strCache>
                <c:ptCount val="3"/>
                <c:pt idx="0">
                  <c:v>None</c:v>
                </c:pt>
                <c:pt idx="1">
                  <c:v>No</c:v>
                </c:pt>
                <c:pt idx="2">
                  <c:v>Yes</c:v>
                </c:pt>
              </c:strCache>
            </c:strRef>
          </c:cat>
          <c:val>
            <c:numRef>
              <c:f>Analysis!$H$24:$J$24</c:f>
              <c:numCache>
                <c:formatCode>General</c:formatCode>
                <c:ptCount val="3"/>
                <c:pt idx="0">
                  <c:v>0.625</c:v>
                </c:pt>
                <c:pt idx="1">
                  <c:v>0.13461538461538461</c:v>
                </c:pt>
                <c:pt idx="2">
                  <c:v>0.24038461538461539</c:v>
                </c:pt>
              </c:numCache>
            </c:numRef>
          </c:val>
          <c:extLst>
            <c:ext xmlns:c16="http://schemas.microsoft.com/office/drawing/2014/chart" uri="{C3380CC4-5D6E-409C-BE32-E72D297353CC}">
              <c16:uniqueId val="{00000000-575F-48CE-8442-D6497C53789F}"/>
            </c:ext>
          </c:extLst>
        </c:ser>
        <c:dLbls>
          <c:showLegendKey val="0"/>
          <c:showVal val="0"/>
          <c:showCatName val="0"/>
          <c:showSerName val="0"/>
          <c:showPercent val="0"/>
          <c:showBubbleSize val="0"/>
        </c:dLbls>
        <c:gapWidth val="219"/>
        <c:overlap val="-27"/>
        <c:axId val="605251792"/>
        <c:axId val="605252448"/>
      </c:barChart>
      <c:catAx>
        <c:axId val="6052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05252448"/>
        <c:crosses val="autoZero"/>
        <c:auto val="1"/>
        <c:lblAlgn val="ctr"/>
        <c:lblOffset val="100"/>
        <c:noMultiLvlLbl val="0"/>
      </c:catAx>
      <c:valAx>
        <c:axId val="6052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525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Spatial Information Understandable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Analysis!$H$17:$J$17</c:f>
              <c:strCache>
                <c:ptCount val="3"/>
                <c:pt idx="0">
                  <c:v>None</c:v>
                </c:pt>
                <c:pt idx="1">
                  <c:v>No</c:v>
                </c:pt>
                <c:pt idx="2">
                  <c:v>Yes</c:v>
                </c:pt>
              </c:strCache>
            </c:strRef>
          </c:cat>
          <c:val>
            <c:numRef>
              <c:f>Analysis!$H$25:$J$25</c:f>
              <c:numCache>
                <c:formatCode>General</c:formatCode>
                <c:ptCount val="3"/>
                <c:pt idx="0">
                  <c:v>0.41346153846153844</c:v>
                </c:pt>
                <c:pt idx="1">
                  <c:v>0.16346153846153846</c:v>
                </c:pt>
                <c:pt idx="2">
                  <c:v>0.42307692307692307</c:v>
                </c:pt>
              </c:numCache>
            </c:numRef>
          </c:val>
          <c:extLst>
            <c:ext xmlns:c16="http://schemas.microsoft.com/office/drawing/2014/chart" uri="{C3380CC4-5D6E-409C-BE32-E72D297353CC}">
              <c16:uniqueId val="{00000000-BA37-406B-AE6F-2A29A83FEA22}"/>
            </c:ext>
          </c:extLst>
        </c:ser>
        <c:dLbls>
          <c:showLegendKey val="0"/>
          <c:showVal val="0"/>
          <c:showCatName val="0"/>
          <c:showSerName val="0"/>
          <c:showPercent val="0"/>
          <c:showBubbleSize val="0"/>
        </c:dLbls>
        <c:gapWidth val="219"/>
        <c:overlap val="-27"/>
        <c:axId val="605251792"/>
        <c:axId val="605252448"/>
      </c:barChart>
      <c:catAx>
        <c:axId val="6052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05252448"/>
        <c:crosses val="autoZero"/>
        <c:auto val="1"/>
        <c:lblAlgn val="ctr"/>
        <c:lblOffset val="100"/>
        <c:noMultiLvlLbl val="0"/>
      </c:catAx>
      <c:valAx>
        <c:axId val="6052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525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Temporal Information Understandable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1">
                <a:lumMod val="50000"/>
                <a:lumOff val="50000"/>
              </a:schemeClr>
            </a:solidFill>
            <a:ln>
              <a:noFill/>
            </a:ln>
            <a:effectLst/>
          </c:spPr>
          <c:invertIfNegative val="0"/>
          <c:cat>
            <c:strRef>
              <c:f>Analysis!$H$17:$J$17</c:f>
              <c:strCache>
                <c:ptCount val="3"/>
                <c:pt idx="0">
                  <c:v>None</c:v>
                </c:pt>
                <c:pt idx="1">
                  <c:v>No</c:v>
                </c:pt>
                <c:pt idx="2">
                  <c:v>Yes</c:v>
                </c:pt>
              </c:strCache>
            </c:strRef>
          </c:cat>
          <c:val>
            <c:numRef>
              <c:f>Analysis!$H$26:$J$26</c:f>
              <c:numCache>
                <c:formatCode>General</c:formatCode>
                <c:ptCount val="3"/>
                <c:pt idx="0">
                  <c:v>0.26923076923076922</c:v>
                </c:pt>
                <c:pt idx="1">
                  <c:v>0.23076923076923078</c:v>
                </c:pt>
                <c:pt idx="2">
                  <c:v>0.5</c:v>
                </c:pt>
              </c:numCache>
            </c:numRef>
          </c:val>
          <c:extLst>
            <c:ext xmlns:c16="http://schemas.microsoft.com/office/drawing/2014/chart" uri="{C3380CC4-5D6E-409C-BE32-E72D297353CC}">
              <c16:uniqueId val="{00000000-4CF7-4A1E-9573-193DF15FE4A9}"/>
            </c:ext>
          </c:extLst>
        </c:ser>
        <c:dLbls>
          <c:showLegendKey val="0"/>
          <c:showVal val="0"/>
          <c:showCatName val="0"/>
          <c:showSerName val="0"/>
          <c:showPercent val="0"/>
          <c:showBubbleSize val="0"/>
        </c:dLbls>
        <c:gapWidth val="219"/>
        <c:overlap val="-27"/>
        <c:axId val="605251792"/>
        <c:axId val="605252448"/>
      </c:barChart>
      <c:catAx>
        <c:axId val="6052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05252448"/>
        <c:crosses val="autoZero"/>
        <c:auto val="1"/>
        <c:lblAlgn val="ctr"/>
        <c:lblOffset val="100"/>
        <c:noMultiLvlLbl val="0"/>
      </c:catAx>
      <c:valAx>
        <c:axId val="6052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baseline="0">
                    <a:solidFill>
                      <a:schemeClr val="tx1"/>
                    </a:solidFill>
                  </a:rPr>
                  <a:t>Percentage of Datasets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525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 vs. Year Datasets not updated in 2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Analysis!$O$1</c:f>
              <c:strCache>
                <c:ptCount val="1"/>
                <c:pt idx="0">
                  <c:v>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6735783027121609"/>
                  <c:y val="-0.254349300087489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Analysis!$M$2:$M$57</c:f>
              <c:numCache>
                <c:formatCode>General</c:formatCode>
                <c:ptCount val="56"/>
                <c:pt idx="0">
                  <c:v>2012</c:v>
                </c:pt>
                <c:pt idx="1">
                  <c:v>2012</c:v>
                </c:pt>
                <c:pt idx="2">
                  <c:v>2012</c:v>
                </c:pt>
                <c:pt idx="3">
                  <c:v>2012</c:v>
                </c:pt>
                <c:pt idx="4">
                  <c:v>2012</c:v>
                </c:pt>
                <c:pt idx="5">
                  <c:v>2012</c:v>
                </c:pt>
                <c:pt idx="6">
                  <c:v>2012</c:v>
                </c:pt>
                <c:pt idx="7">
                  <c:v>2012</c:v>
                </c:pt>
                <c:pt idx="8">
                  <c:v>2012</c:v>
                </c:pt>
                <c:pt idx="9">
                  <c:v>2012</c:v>
                </c:pt>
                <c:pt idx="10">
                  <c:v>2012</c:v>
                </c:pt>
                <c:pt idx="11">
                  <c:v>2012</c:v>
                </c:pt>
                <c:pt idx="12">
                  <c:v>2012</c:v>
                </c:pt>
                <c:pt idx="13">
                  <c:v>2012</c:v>
                </c:pt>
                <c:pt idx="14">
                  <c:v>2012</c:v>
                </c:pt>
                <c:pt idx="15">
                  <c:v>2013</c:v>
                </c:pt>
                <c:pt idx="16">
                  <c:v>2013</c:v>
                </c:pt>
                <c:pt idx="17">
                  <c:v>2013</c:v>
                </c:pt>
                <c:pt idx="18">
                  <c:v>2013</c:v>
                </c:pt>
                <c:pt idx="19">
                  <c:v>2013</c:v>
                </c:pt>
                <c:pt idx="20">
                  <c:v>2014</c:v>
                </c:pt>
                <c:pt idx="21">
                  <c:v>2014</c:v>
                </c:pt>
                <c:pt idx="22">
                  <c:v>2015</c:v>
                </c:pt>
                <c:pt idx="23">
                  <c:v>2015</c:v>
                </c:pt>
                <c:pt idx="24">
                  <c:v>2015</c:v>
                </c:pt>
                <c:pt idx="25">
                  <c:v>2015</c:v>
                </c:pt>
                <c:pt idx="26">
                  <c:v>2015</c:v>
                </c:pt>
                <c:pt idx="27">
                  <c:v>2015</c:v>
                </c:pt>
                <c:pt idx="28">
                  <c:v>2014</c:v>
                </c:pt>
                <c:pt idx="29">
                  <c:v>2015</c:v>
                </c:pt>
                <c:pt idx="30">
                  <c:v>2015</c:v>
                </c:pt>
                <c:pt idx="31">
                  <c:v>2015</c:v>
                </c:pt>
                <c:pt idx="32">
                  <c:v>2015</c:v>
                </c:pt>
                <c:pt idx="33">
                  <c:v>2015</c:v>
                </c:pt>
                <c:pt idx="34">
                  <c:v>2015</c:v>
                </c:pt>
                <c:pt idx="35">
                  <c:v>2015</c:v>
                </c:pt>
                <c:pt idx="36">
                  <c:v>2015</c:v>
                </c:pt>
                <c:pt idx="37">
                  <c:v>2016</c:v>
                </c:pt>
                <c:pt idx="38">
                  <c:v>2016</c:v>
                </c:pt>
                <c:pt idx="39">
                  <c:v>2014</c:v>
                </c:pt>
                <c:pt idx="40">
                  <c:v>2016</c:v>
                </c:pt>
                <c:pt idx="41">
                  <c:v>2016</c:v>
                </c:pt>
                <c:pt idx="42">
                  <c:v>2016</c:v>
                </c:pt>
                <c:pt idx="43">
                  <c:v>2016</c:v>
                </c:pt>
                <c:pt idx="44">
                  <c:v>2016</c:v>
                </c:pt>
                <c:pt idx="45">
                  <c:v>2016</c:v>
                </c:pt>
                <c:pt idx="46">
                  <c:v>2017</c:v>
                </c:pt>
                <c:pt idx="47">
                  <c:v>2017</c:v>
                </c:pt>
                <c:pt idx="48">
                  <c:v>2017</c:v>
                </c:pt>
                <c:pt idx="49">
                  <c:v>2017</c:v>
                </c:pt>
                <c:pt idx="50">
                  <c:v>2017</c:v>
                </c:pt>
                <c:pt idx="51">
                  <c:v>2017</c:v>
                </c:pt>
                <c:pt idx="52">
                  <c:v>2017</c:v>
                </c:pt>
                <c:pt idx="53">
                  <c:v>2017</c:v>
                </c:pt>
                <c:pt idx="54">
                  <c:v>2017</c:v>
                </c:pt>
                <c:pt idx="55">
                  <c:v>2017</c:v>
                </c:pt>
              </c:numCache>
            </c:numRef>
          </c:xVal>
          <c:yVal>
            <c:numRef>
              <c:f>Analysis!$O$2:$O$57</c:f>
              <c:numCache>
                <c:formatCode>General</c:formatCode>
                <c:ptCount val="56"/>
                <c:pt idx="0">
                  <c:v>19</c:v>
                </c:pt>
                <c:pt idx="1">
                  <c:v>20</c:v>
                </c:pt>
                <c:pt idx="2">
                  <c:v>20</c:v>
                </c:pt>
                <c:pt idx="3">
                  <c:v>11</c:v>
                </c:pt>
                <c:pt idx="4">
                  <c:v>11</c:v>
                </c:pt>
                <c:pt idx="5">
                  <c:v>12</c:v>
                </c:pt>
                <c:pt idx="6">
                  <c:v>10</c:v>
                </c:pt>
                <c:pt idx="7">
                  <c:v>13</c:v>
                </c:pt>
                <c:pt idx="8">
                  <c:v>11</c:v>
                </c:pt>
                <c:pt idx="9">
                  <c:v>11</c:v>
                </c:pt>
                <c:pt idx="10">
                  <c:v>13</c:v>
                </c:pt>
                <c:pt idx="11">
                  <c:v>15</c:v>
                </c:pt>
                <c:pt idx="12">
                  <c:v>14</c:v>
                </c:pt>
                <c:pt idx="13">
                  <c:v>13</c:v>
                </c:pt>
                <c:pt idx="14">
                  <c:v>13</c:v>
                </c:pt>
                <c:pt idx="15">
                  <c:v>18</c:v>
                </c:pt>
                <c:pt idx="16">
                  <c:v>17</c:v>
                </c:pt>
                <c:pt idx="17">
                  <c:v>17</c:v>
                </c:pt>
                <c:pt idx="18">
                  <c:v>17</c:v>
                </c:pt>
                <c:pt idx="19">
                  <c:v>15</c:v>
                </c:pt>
                <c:pt idx="20">
                  <c:v>11</c:v>
                </c:pt>
                <c:pt idx="21">
                  <c:v>18</c:v>
                </c:pt>
                <c:pt idx="22">
                  <c:v>13</c:v>
                </c:pt>
                <c:pt idx="23">
                  <c:v>11</c:v>
                </c:pt>
                <c:pt idx="24">
                  <c:v>12</c:v>
                </c:pt>
                <c:pt idx="25">
                  <c:v>18</c:v>
                </c:pt>
                <c:pt idx="26">
                  <c:v>12</c:v>
                </c:pt>
                <c:pt idx="27">
                  <c:v>13</c:v>
                </c:pt>
                <c:pt idx="28">
                  <c:v>12</c:v>
                </c:pt>
                <c:pt idx="29">
                  <c:v>18</c:v>
                </c:pt>
                <c:pt idx="30">
                  <c:v>17</c:v>
                </c:pt>
                <c:pt idx="31">
                  <c:v>20</c:v>
                </c:pt>
                <c:pt idx="32">
                  <c:v>12</c:v>
                </c:pt>
                <c:pt idx="33">
                  <c:v>13</c:v>
                </c:pt>
                <c:pt idx="34">
                  <c:v>17</c:v>
                </c:pt>
                <c:pt idx="35">
                  <c:v>12</c:v>
                </c:pt>
                <c:pt idx="36">
                  <c:v>13</c:v>
                </c:pt>
                <c:pt idx="37">
                  <c:v>16</c:v>
                </c:pt>
                <c:pt idx="38">
                  <c:v>17</c:v>
                </c:pt>
                <c:pt idx="39">
                  <c:v>16</c:v>
                </c:pt>
                <c:pt idx="40">
                  <c:v>14</c:v>
                </c:pt>
                <c:pt idx="41">
                  <c:v>21</c:v>
                </c:pt>
                <c:pt idx="42">
                  <c:v>20</c:v>
                </c:pt>
                <c:pt idx="43">
                  <c:v>21</c:v>
                </c:pt>
                <c:pt idx="44">
                  <c:v>14</c:v>
                </c:pt>
                <c:pt idx="45">
                  <c:v>21</c:v>
                </c:pt>
                <c:pt idx="46">
                  <c:v>20</c:v>
                </c:pt>
                <c:pt idx="47">
                  <c:v>17</c:v>
                </c:pt>
                <c:pt idx="48">
                  <c:v>16</c:v>
                </c:pt>
                <c:pt idx="49">
                  <c:v>19</c:v>
                </c:pt>
                <c:pt idx="50">
                  <c:v>18</c:v>
                </c:pt>
                <c:pt idx="51">
                  <c:v>18</c:v>
                </c:pt>
                <c:pt idx="52">
                  <c:v>22</c:v>
                </c:pt>
                <c:pt idx="53">
                  <c:v>14</c:v>
                </c:pt>
                <c:pt idx="54">
                  <c:v>17</c:v>
                </c:pt>
                <c:pt idx="55">
                  <c:v>17</c:v>
                </c:pt>
              </c:numCache>
            </c:numRef>
          </c:yVal>
          <c:smooth val="0"/>
          <c:extLst>
            <c:ext xmlns:c16="http://schemas.microsoft.com/office/drawing/2014/chart" uri="{C3380CC4-5D6E-409C-BE32-E72D297353CC}">
              <c16:uniqueId val="{00000000-B5FE-4639-ADE9-A75B07735C75}"/>
            </c:ext>
          </c:extLst>
        </c:ser>
        <c:dLbls>
          <c:showLegendKey val="0"/>
          <c:showVal val="0"/>
          <c:showCatName val="0"/>
          <c:showSerName val="0"/>
          <c:showPercent val="0"/>
          <c:showBubbleSize val="0"/>
        </c:dLbls>
        <c:axId val="605225880"/>
        <c:axId val="605223584"/>
      </c:scatterChart>
      <c:valAx>
        <c:axId val="60522588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23584"/>
        <c:crosses val="autoZero"/>
        <c:crossBetween val="midCat"/>
      </c:valAx>
      <c:valAx>
        <c:axId val="60522358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25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Keyword</a:t>
            </a:r>
            <a:r>
              <a:rPr lang="en-US" baseline="0"/>
              <a:t> overlap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C00000"/>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E592-4E0E-968D-4956444DE9F3}"/>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E592-4E0E-968D-4956444DE9F3}"/>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2-E592-4E0E-968D-4956444DE9F3}"/>
              </c:ext>
            </c:extLst>
          </c:dPt>
          <c:cat>
            <c:strRef>
              <c:f>Analysis!$G$40:$G$42</c:f>
              <c:strCache>
                <c:ptCount val="3"/>
                <c:pt idx="0">
                  <c:v>without keywords</c:v>
                </c:pt>
                <c:pt idx="1">
                  <c:v>no overlap (i.e. 0)</c:v>
                </c:pt>
                <c:pt idx="2">
                  <c:v>Overlap</c:v>
                </c:pt>
              </c:strCache>
            </c:strRef>
          </c:cat>
          <c:val>
            <c:numRef>
              <c:f>Analysis!$I$40:$I$42</c:f>
              <c:numCache>
                <c:formatCode>0%</c:formatCode>
                <c:ptCount val="3"/>
                <c:pt idx="0">
                  <c:v>0.30701754385964913</c:v>
                </c:pt>
                <c:pt idx="1">
                  <c:v>0.15789473684210525</c:v>
                </c:pt>
                <c:pt idx="2">
                  <c:v>0.53508771929824561</c:v>
                </c:pt>
              </c:numCache>
            </c:numRef>
          </c:val>
          <c:extLst>
            <c:ext xmlns:c16="http://schemas.microsoft.com/office/drawing/2014/chart" uri="{C3380CC4-5D6E-409C-BE32-E72D297353CC}">
              <c16:uniqueId val="{00000000-E592-4E0E-968D-4956444DE9F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17</xdr:col>
      <xdr:colOff>28575</xdr:colOff>
      <xdr:row>5</xdr:row>
      <xdr:rowOff>14287</xdr:rowOff>
    </xdr:from>
    <xdr:to>
      <xdr:col>24</xdr:col>
      <xdr:colOff>333375</xdr:colOff>
      <xdr:row>19</xdr:row>
      <xdr:rowOff>90487</xdr:rowOff>
    </xdr:to>
    <xdr:graphicFrame macro="">
      <xdr:nvGraphicFramePr>
        <xdr:cNvPr id="2" name="Chart 1">
          <a:extLst>
            <a:ext uri="{FF2B5EF4-FFF2-40B4-BE49-F238E27FC236}">
              <a16:creationId xmlns:a16="http://schemas.microsoft.com/office/drawing/2014/main" id="{A913AA2D-19D3-4355-BAA8-555C6687A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19050</xdr:colOff>
      <xdr:row>21</xdr:row>
      <xdr:rowOff>120793</xdr:rowOff>
    </xdr:from>
    <xdr:to>
      <xdr:col>21</xdr:col>
      <xdr:colOff>600075</xdr:colOff>
      <xdr:row>39</xdr:row>
      <xdr:rowOff>106506</xdr:rowOff>
    </xdr:to>
    <xdr:graphicFrame macro="">
      <xdr:nvGraphicFramePr>
        <xdr:cNvPr id="3" name="Chart 2">
          <a:extLst>
            <a:ext uri="{FF2B5EF4-FFF2-40B4-BE49-F238E27FC236}">
              <a16:creationId xmlns:a16="http://schemas.microsoft.com/office/drawing/2014/main" id="{36B99260-6A41-4CEE-A11F-4D8D7AEEB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593148</xdr:colOff>
      <xdr:row>21</xdr:row>
      <xdr:rowOff>120361</xdr:rowOff>
    </xdr:from>
    <xdr:to>
      <xdr:col>27</xdr:col>
      <xdr:colOff>581025</xdr:colOff>
      <xdr:row>39</xdr:row>
      <xdr:rowOff>106074</xdr:rowOff>
    </xdr:to>
    <xdr:graphicFrame macro="">
      <xdr:nvGraphicFramePr>
        <xdr:cNvPr id="4" name="Chart 3">
          <a:extLst>
            <a:ext uri="{FF2B5EF4-FFF2-40B4-BE49-F238E27FC236}">
              <a16:creationId xmlns:a16="http://schemas.microsoft.com/office/drawing/2014/main" id="{0B05E734-5B83-4D53-9328-7FEFC70D1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571500</xdr:colOff>
      <xdr:row>21</xdr:row>
      <xdr:rowOff>119496</xdr:rowOff>
    </xdr:from>
    <xdr:to>
      <xdr:col>33</xdr:col>
      <xdr:colOff>555913</xdr:colOff>
      <xdr:row>39</xdr:row>
      <xdr:rowOff>105209</xdr:rowOff>
    </xdr:to>
    <xdr:graphicFrame macro="">
      <xdr:nvGraphicFramePr>
        <xdr:cNvPr id="5" name="Chart 4">
          <a:extLst>
            <a:ext uri="{FF2B5EF4-FFF2-40B4-BE49-F238E27FC236}">
              <a16:creationId xmlns:a16="http://schemas.microsoft.com/office/drawing/2014/main" id="{7B604415-88CC-4152-A41C-CA8F437DB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19050</xdr:colOff>
      <xdr:row>39</xdr:row>
      <xdr:rowOff>106072</xdr:rowOff>
    </xdr:from>
    <xdr:to>
      <xdr:col>21</xdr:col>
      <xdr:colOff>600075</xdr:colOff>
      <xdr:row>57</xdr:row>
      <xdr:rowOff>91785</xdr:rowOff>
    </xdr:to>
    <xdr:graphicFrame macro="">
      <xdr:nvGraphicFramePr>
        <xdr:cNvPr id="6" name="Chart 5">
          <a:extLst>
            <a:ext uri="{FF2B5EF4-FFF2-40B4-BE49-F238E27FC236}">
              <a16:creationId xmlns:a16="http://schemas.microsoft.com/office/drawing/2014/main" id="{EBB74E50-C129-43B1-BFB2-706E8314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593148</xdr:colOff>
      <xdr:row>39</xdr:row>
      <xdr:rowOff>105640</xdr:rowOff>
    </xdr:from>
    <xdr:to>
      <xdr:col>27</xdr:col>
      <xdr:colOff>581025</xdr:colOff>
      <xdr:row>57</xdr:row>
      <xdr:rowOff>91353</xdr:rowOff>
    </xdr:to>
    <xdr:graphicFrame macro="">
      <xdr:nvGraphicFramePr>
        <xdr:cNvPr id="7" name="Chart 6">
          <a:extLst>
            <a:ext uri="{FF2B5EF4-FFF2-40B4-BE49-F238E27FC236}">
              <a16:creationId xmlns:a16="http://schemas.microsoft.com/office/drawing/2014/main" id="{845F2989-75E5-4254-BC41-39BAC9916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571500</xdr:colOff>
      <xdr:row>39</xdr:row>
      <xdr:rowOff>104775</xdr:rowOff>
    </xdr:from>
    <xdr:to>
      <xdr:col>33</xdr:col>
      <xdr:colOff>555913</xdr:colOff>
      <xdr:row>57</xdr:row>
      <xdr:rowOff>90488</xdr:rowOff>
    </xdr:to>
    <xdr:graphicFrame macro="">
      <xdr:nvGraphicFramePr>
        <xdr:cNvPr id="8" name="Chart 7">
          <a:extLst>
            <a:ext uri="{FF2B5EF4-FFF2-40B4-BE49-F238E27FC236}">
              <a16:creationId xmlns:a16="http://schemas.microsoft.com/office/drawing/2014/main" id="{884B0CB1-7593-4647-856F-333DBFFB7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510886</xdr:colOff>
      <xdr:row>5</xdr:row>
      <xdr:rowOff>13855</xdr:rowOff>
    </xdr:from>
    <xdr:to>
      <xdr:col>32</xdr:col>
      <xdr:colOff>233795</xdr:colOff>
      <xdr:row>19</xdr:row>
      <xdr:rowOff>90055</xdr:rowOff>
    </xdr:to>
    <xdr:graphicFrame macro="">
      <xdr:nvGraphicFramePr>
        <xdr:cNvPr id="10" name="Chart 9">
          <a:extLst>
            <a:ext uri="{FF2B5EF4-FFF2-40B4-BE49-F238E27FC236}">
              <a16:creationId xmlns:a16="http://schemas.microsoft.com/office/drawing/2014/main" id="{128E5F94-2B95-4FBF-B08E-ABB849B8B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2257984</xdr:colOff>
      <xdr:row>35</xdr:row>
      <xdr:rowOff>169208</xdr:rowOff>
    </xdr:from>
    <xdr:to>
      <xdr:col>11</xdr:col>
      <xdr:colOff>470646</xdr:colOff>
      <xdr:row>50</xdr:row>
      <xdr:rowOff>66114</xdr:rowOff>
    </xdr:to>
    <xdr:graphicFrame macro="">
      <xdr:nvGraphicFramePr>
        <xdr:cNvPr id="9" name="Chart 8">
          <a:extLst>
            <a:ext uri="{FF2B5EF4-FFF2-40B4-BE49-F238E27FC236}">
              <a16:creationId xmlns:a16="http://schemas.microsoft.com/office/drawing/2014/main" id="{AA6ABF5A-13D2-4DC7-8ADB-ACCA9664A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552823</xdr:colOff>
      <xdr:row>52</xdr:row>
      <xdr:rowOff>115555</xdr:rowOff>
    </xdr:from>
    <xdr:to>
      <xdr:col>13</xdr:col>
      <xdr:colOff>595610</xdr:colOff>
      <xdr:row>66</xdr:row>
      <xdr:rowOff>180209</xdr:rowOff>
    </xdr:to>
    <xdr:graphicFrame macro="">
      <xdr:nvGraphicFramePr>
        <xdr:cNvPr id="11" name="Chart 10">
          <a:extLst>
            <a:ext uri="{FF2B5EF4-FFF2-40B4-BE49-F238E27FC236}">
              <a16:creationId xmlns:a16="http://schemas.microsoft.com/office/drawing/2014/main" id="{50C9ECA2-2E55-4F18-A44E-172E8B7D3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531091</xdr:colOff>
      <xdr:row>3</xdr:row>
      <xdr:rowOff>158172</xdr:rowOff>
    </xdr:from>
    <xdr:to>
      <xdr:col>19</xdr:col>
      <xdr:colOff>219363</xdr:colOff>
      <xdr:row>33</xdr:row>
      <xdr:rowOff>23090</xdr:rowOff>
    </xdr:to>
    <xdr:graphicFrame macro="">
      <xdr:nvGraphicFramePr>
        <xdr:cNvPr id="13" name="Chart 12">
          <a:extLst>
            <a:ext uri="{FF2B5EF4-FFF2-40B4-BE49-F238E27FC236}">
              <a16:creationId xmlns:a16="http://schemas.microsoft.com/office/drawing/2014/main" id="{57F19CD1-F9D9-4D76-8BBF-C30B08980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533400</xdr:colOff>
      <xdr:row>9</xdr:row>
      <xdr:rowOff>157162</xdr:rowOff>
    </xdr:from>
    <xdr:to>
      <xdr:col>18</xdr:col>
      <xdr:colOff>228600</xdr:colOff>
      <xdr:row>24</xdr:row>
      <xdr:rowOff>33337</xdr:rowOff>
    </xdr:to>
    <xdr:graphicFrame macro="">
      <xdr:nvGraphicFramePr>
        <xdr:cNvPr id="2" name="Chart 1">
          <a:extLst>
            <a:ext uri="{FF2B5EF4-FFF2-40B4-BE49-F238E27FC236}">
              <a16:creationId xmlns:a16="http://schemas.microsoft.com/office/drawing/2014/main" id="{1C585A0E-2E9B-4A79-A943-6D4DD2141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495300</xdr:colOff>
      <xdr:row>2</xdr:row>
      <xdr:rowOff>176211</xdr:rowOff>
    </xdr:from>
    <xdr:to>
      <xdr:col>9</xdr:col>
      <xdr:colOff>590550</xdr:colOff>
      <xdr:row>26</xdr:row>
      <xdr:rowOff>152400</xdr:rowOff>
    </xdr:to>
    <xdr:graphicFrame macro="">
      <xdr:nvGraphicFramePr>
        <xdr:cNvPr id="2" name="Chart 1">
          <a:extLst>
            <a:ext uri="{FF2B5EF4-FFF2-40B4-BE49-F238E27FC236}">
              <a16:creationId xmlns:a16="http://schemas.microsoft.com/office/drawing/2014/main" id="{55A8B658-B05F-4752-A04C-2A5D5098C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28575</xdr:colOff>
      <xdr:row>2</xdr:row>
      <xdr:rowOff>47625</xdr:rowOff>
    </xdr:from>
    <xdr:to>
      <xdr:col>23</xdr:col>
      <xdr:colOff>104775</xdr:colOff>
      <xdr:row>26</xdr:row>
      <xdr:rowOff>142875</xdr:rowOff>
    </xdr:to>
    <xdr:graphicFrame macro="">
      <xdr:nvGraphicFramePr>
        <xdr:cNvPr id="3" name="Chart 2">
          <a:extLst>
            <a:ext uri="{FF2B5EF4-FFF2-40B4-BE49-F238E27FC236}">
              <a16:creationId xmlns:a16="http://schemas.microsoft.com/office/drawing/2014/main" id="{1B9E7378-37BE-418B-96A2-FA5F05EA0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ata.wa.gov/d/2dwu-pywu" TargetMode="External"/><Relationship Id="rId13" Type="http://schemas.openxmlformats.org/officeDocument/2006/relationships/hyperlink" Target="https://data.wa.gov/d/3cbn-54c3" TargetMode="External"/><Relationship Id="rId18" Type="http://schemas.openxmlformats.org/officeDocument/2006/relationships/hyperlink" Target="https://data.wa.gov/d/mx83-wxi5" TargetMode="External"/><Relationship Id="rId26" Type="http://schemas.openxmlformats.org/officeDocument/2006/relationships/hyperlink" Target="mailto:gretchen.newman@ecy.wa.gov" TargetMode="External"/><Relationship Id="rId3" Type="http://schemas.openxmlformats.org/officeDocument/2006/relationships/hyperlink" Target="https://data.wa.gov/d/6ukv-n3hz" TargetMode="External"/><Relationship Id="rId21" Type="http://schemas.openxmlformats.org/officeDocument/2006/relationships/hyperlink" Target="https://data.wa.gov/d/swyb-gmfy" TargetMode="External"/><Relationship Id="rId7" Type="http://schemas.openxmlformats.org/officeDocument/2006/relationships/hyperlink" Target="https://data.wa.gov/d/bv9x-jtbr" TargetMode="External"/><Relationship Id="rId12" Type="http://schemas.openxmlformats.org/officeDocument/2006/relationships/hyperlink" Target="https://data.wa.gov/d/3h9x-7bvm" TargetMode="External"/><Relationship Id="rId17" Type="http://schemas.openxmlformats.org/officeDocument/2006/relationships/hyperlink" Target="https://data.wa.gov/d/sf64-aecy" TargetMode="External"/><Relationship Id="rId25" Type="http://schemas.openxmlformats.org/officeDocument/2006/relationships/hyperlink" Target="https://data.wa.gov/d/tx5i-i2ja" TargetMode="External"/><Relationship Id="rId2" Type="http://schemas.openxmlformats.org/officeDocument/2006/relationships/hyperlink" Target="https://data.wa.gov/d/ie96-cgrn" TargetMode="External"/><Relationship Id="rId16" Type="http://schemas.openxmlformats.org/officeDocument/2006/relationships/hyperlink" Target="https://data.wa.gov/d/ixek-wnci" TargetMode="External"/><Relationship Id="rId20" Type="http://schemas.openxmlformats.org/officeDocument/2006/relationships/hyperlink" Target="https://data.wa.gov/d/smsu-6nc7" TargetMode="External"/><Relationship Id="rId1" Type="http://schemas.openxmlformats.org/officeDocument/2006/relationships/hyperlink" Target="https://data.wa.gov/d/w3vm-igsk" TargetMode="External"/><Relationship Id="rId6" Type="http://schemas.openxmlformats.org/officeDocument/2006/relationships/hyperlink" Target="https://data.wa.gov/d/69ff-eep2" TargetMode="External"/><Relationship Id="rId11" Type="http://schemas.openxmlformats.org/officeDocument/2006/relationships/hyperlink" Target="https://data.wa.gov/d/qgtz-buis" TargetMode="External"/><Relationship Id="rId24" Type="http://schemas.openxmlformats.org/officeDocument/2006/relationships/hyperlink" Target="https://data.wa.gov/d/auvb-4rvk" TargetMode="External"/><Relationship Id="rId5" Type="http://schemas.openxmlformats.org/officeDocument/2006/relationships/hyperlink" Target="https://data.wa.gov/d/visb-dxrt" TargetMode="External"/><Relationship Id="rId15" Type="http://schemas.openxmlformats.org/officeDocument/2006/relationships/hyperlink" Target="https://data.wa.gov/d/xm7t-srt4" TargetMode="External"/><Relationship Id="rId23" Type="http://schemas.openxmlformats.org/officeDocument/2006/relationships/hyperlink" Target="https://data.wa.gov/d/f6st-whvb" TargetMode="External"/><Relationship Id="rId10" Type="http://schemas.openxmlformats.org/officeDocument/2006/relationships/hyperlink" Target="https://data.wa.gov/d/8sap-vzbp" TargetMode="External"/><Relationship Id="rId19" Type="http://schemas.openxmlformats.org/officeDocument/2006/relationships/hyperlink" Target="https://data.wa.gov/d/5ncx-ir27" TargetMode="External"/><Relationship Id="rId4" Type="http://schemas.openxmlformats.org/officeDocument/2006/relationships/hyperlink" Target="https://data.wa.gov/d/y3ds-rkew" TargetMode="External"/><Relationship Id="rId9" Type="http://schemas.openxmlformats.org/officeDocument/2006/relationships/hyperlink" Target="https://data.wa.gov/d/82pq-rj7m" TargetMode="External"/><Relationship Id="rId14" Type="http://schemas.openxmlformats.org/officeDocument/2006/relationships/hyperlink" Target="https://data.wa.gov/d/vtkh-65is" TargetMode="External"/><Relationship Id="rId22" Type="http://schemas.openxmlformats.org/officeDocument/2006/relationships/hyperlink" Target="https://data.wa.gov/d/m8qx-ubtq" TargetMode="External"/><Relationship Id="rId27"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18E59-E1BF-4573-812E-A5D2D04EE1DC}">
  <sheetPr codeName="Sheet2"/>
  <dimension ref="A1:CD498"/>
  <sheetViews>
    <sheetView topLeftCell="BV1" workbookViewId="0">
      <pane ySplit="1" topLeftCell="A2" activePane="bottomLeft" state="frozen"/>
      <selection activeCell="BA1" sqref="BA1"/>
      <selection pane="bottomLeft" activeCell="AE11" sqref="AE11"/>
    </sheetView>
  </sheetViews>
  <sheetFormatPr defaultColWidth="9.1796875" defaultRowHeight="14.5" x14ac:dyDescent="0.35"/>
  <cols>
    <col min="6" max="6" width="16.26953125" customWidth="1"/>
    <col min="8" max="8" width="34.81640625" customWidth="1"/>
    <col min="11" max="11" width="13.54296875" customWidth="1"/>
    <col min="13" max="13" width="11.26953125" customWidth="1"/>
    <col min="14" max="14" width="10.81640625" style="1" customWidth="1"/>
    <col min="15" max="15" width="12.1796875" customWidth="1"/>
    <col min="18" max="18" width="15" customWidth="1"/>
    <col min="21" max="21" width="9" customWidth="1"/>
  </cols>
  <sheetData>
    <row r="1" spans="1:82" x14ac:dyDescent="0.35">
      <c r="A1" t="s">
        <v>252</v>
      </c>
      <c r="B1" t="s">
        <v>253</v>
      </c>
      <c r="C1" t="s">
        <v>254</v>
      </c>
      <c r="D1" t="s">
        <v>255</v>
      </c>
      <c r="E1" t="s">
        <v>256</v>
      </c>
      <c r="F1" t="s">
        <v>257</v>
      </c>
      <c r="G1" t="s">
        <v>258</v>
      </c>
      <c r="H1" t="s">
        <v>259</v>
      </c>
      <c r="I1" t="s">
        <v>260</v>
      </c>
      <c r="J1" t="s">
        <v>261</v>
      </c>
      <c r="K1" t="s">
        <v>262</v>
      </c>
      <c r="L1" t="s">
        <v>263</v>
      </c>
      <c r="M1" t="s">
        <v>264</v>
      </c>
      <c r="N1" s="1" t="s">
        <v>265</v>
      </c>
      <c r="O1" t="s">
        <v>266</v>
      </c>
      <c r="P1" t="s">
        <v>267</v>
      </c>
      <c r="Q1" t="s">
        <v>268</v>
      </c>
      <c r="R1" t="s">
        <v>269</v>
      </c>
      <c r="S1" t="s">
        <v>270</v>
      </c>
      <c r="T1" t="s">
        <v>271</v>
      </c>
      <c r="U1" t="s">
        <v>272</v>
      </c>
      <c r="V1" t="s">
        <v>273</v>
      </c>
      <c r="W1" t="s">
        <v>0</v>
      </c>
      <c r="X1" t="s">
        <v>274</v>
      </c>
      <c r="Y1" t="s">
        <v>275</v>
      </c>
      <c r="Z1" t="s">
        <v>276</v>
      </c>
      <c r="AA1" t="s">
        <v>277</v>
      </c>
      <c r="AB1" t="s">
        <v>278</v>
      </c>
      <c r="AC1" t="s">
        <v>279</v>
      </c>
      <c r="AD1" t="s">
        <v>280</v>
      </c>
      <c r="AE1">
        <v>1</v>
      </c>
      <c r="AF1">
        <v>2</v>
      </c>
      <c r="AG1">
        <v>3</v>
      </c>
      <c r="AH1">
        <v>4</v>
      </c>
      <c r="AI1">
        <v>5</v>
      </c>
      <c r="AJ1">
        <v>6</v>
      </c>
      <c r="AK1" t="s">
        <v>281</v>
      </c>
      <c r="AL1" t="s">
        <v>282</v>
      </c>
      <c r="AM1" t="s">
        <v>283</v>
      </c>
      <c r="AN1" t="s">
        <v>284</v>
      </c>
      <c r="AO1" t="s">
        <v>285</v>
      </c>
      <c r="AP1" t="s">
        <v>286</v>
      </c>
      <c r="AQ1" t="s">
        <v>287</v>
      </c>
      <c r="AR1" t="s">
        <v>288</v>
      </c>
      <c r="AS1" t="s">
        <v>289</v>
      </c>
      <c r="AT1" t="s">
        <v>290</v>
      </c>
      <c r="AU1" t="s">
        <v>291</v>
      </c>
      <c r="AV1" t="s">
        <v>292</v>
      </c>
      <c r="AW1" t="s">
        <v>293</v>
      </c>
      <c r="AX1" t="s">
        <v>294</v>
      </c>
      <c r="AY1" t="s">
        <v>295</v>
      </c>
      <c r="AZ1" t="s">
        <v>296</v>
      </c>
      <c r="BA1" t="s">
        <v>297</v>
      </c>
      <c r="BB1" t="s">
        <v>298</v>
      </c>
      <c r="BC1" t="s">
        <v>299</v>
      </c>
      <c r="BD1" t="s">
        <v>300</v>
      </c>
      <c r="BE1" t="s">
        <v>301</v>
      </c>
      <c r="BF1" t="s">
        <v>302</v>
      </c>
      <c r="BG1" t="s">
        <v>303</v>
      </c>
      <c r="BH1" t="s">
        <v>304</v>
      </c>
      <c r="BI1" t="s">
        <v>305</v>
      </c>
      <c r="BJ1" t="s">
        <v>306</v>
      </c>
      <c r="BK1" t="s">
        <v>307</v>
      </c>
      <c r="BL1" t="s">
        <v>308</v>
      </c>
      <c r="BM1" t="s">
        <v>309</v>
      </c>
      <c r="BN1" t="s">
        <v>310</v>
      </c>
      <c r="BO1" t="s">
        <v>311</v>
      </c>
      <c r="BP1" t="s">
        <v>312</v>
      </c>
      <c r="BQ1" t="s">
        <v>313</v>
      </c>
      <c r="BR1" t="s">
        <v>314</v>
      </c>
      <c r="BS1" t="s">
        <v>315</v>
      </c>
      <c r="BT1" t="s">
        <v>316</v>
      </c>
      <c r="BU1" t="s">
        <v>317</v>
      </c>
      <c r="BV1" t="s">
        <v>318</v>
      </c>
      <c r="BW1" t="s">
        <v>319</v>
      </c>
      <c r="BX1" t="s">
        <v>320</v>
      </c>
      <c r="BY1" t="s">
        <v>5892</v>
      </c>
      <c r="BZ1" t="s">
        <v>5891</v>
      </c>
      <c r="CA1" t="s">
        <v>5900</v>
      </c>
      <c r="CB1" t="s">
        <v>5901</v>
      </c>
      <c r="CC1" t="s">
        <v>5902</v>
      </c>
      <c r="CD1" t="s">
        <v>5903</v>
      </c>
    </row>
    <row r="2" spans="1:82" x14ac:dyDescent="0.35">
      <c r="A2" t="s">
        <v>1613</v>
      </c>
      <c r="B2" t="s">
        <v>1614</v>
      </c>
      <c r="C2" t="b">
        <v>1</v>
      </c>
      <c r="D2" t="b">
        <v>0</v>
      </c>
      <c r="F2" t="s">
        <v>323</v>
      </c>
      <c r="G2" t="s">
        <v>15</v>
      </c>
      <c r="H2" t="s">
        <v>1615</v>
      </c>
      <c r="I2" t="s">
        <v>1616</v>
      </c>
      <c r="J2" s="3">
        <v>1112</v>
      </c>
      <c r="K2" t="s">
        <v>1617</v>
      </c>
      <c r="L2" t="s">
        <v>1618</v>
      </c>
      <c r="M2" s="2">
        <v>41449</v>
      </c>
      <c r="N2" s="1">
        <v>0.71666666666666667</v>
      </c>
      <c r="O2" s="2">
        <v>43220</v>
      </c>
      <c r="P2" s="1">
        <v>0.9902777777777777</v>
      </c>
      <c r="Q2" t="s">
        <v>328</v>
      </c>
      <c r="R2" t="s">
        <v>1619</v>
      </c>
      <c r="S2" s="3">
        <v>1760</v>
      </c>
      <c r="T2" t="s">
        <v>97</v>
      </c>
      <c r="U2" t="s">
        <v>1604</v>
      </c>
      <c r="V2" t="s">
        <v>7</v>
      </c>
      <c r="W2" t="s">
        <v>1</v>
      </c>
      <c r="Z2" t="s">
        <v>152</v>
      </c>
      <c r="AD2" t="s">
        <v>1620</v>
      </c>
      <c r="AE2" t="s">
        <v>1621</v>
      </c>
      <c r="AL2" t="s">
        <v>1607</v>
      </c>
      <c r="AM2" t="s">
        <v>1608</v>
      </c>
      <c r="AO2" t="s">
        <v>334</v>
      </c>
      <c r="BT2" t="s">
        <v>335</v>
      </c>
      <c r="BU2" t="s">
        <v>336</v>
      </c>
      <c r="BV2" t="str">
        <f t="shared" ref="BV2:BV65" si="0">IF(E2="",B2,E2)</f>
        <v>bv9x-jtbr</v>
      </c>
      <c r="BW2">
        <f t="shared" ref="BW2:BW65" si="1">YEAR(M2)</f>
        <v>2013</v>
      </c>
      <c r="BX2">
        <f t="shared" ref="BX2:BX65" si="2">YEAR(O2)</f>
        <v>2018</v>
      </c>
      <c r="BY2">
        <f t="shared" ref="BY2:BY65" si="3">COUNTA(K2,L2,T2,V2,Z2)</f>
        <v>5</v>
      </c>
      <c r="BZ2">
        <f t="shared" ref="BZ2:BZ65" si="4">COUNTA(I2,Q2,R2,U2,V2,Z2)</f>
        <v>6</v>
      </c>
      <c r="CA2" t="s">
        <v>5893</v>
      </c>
      <c r="CB2" t="str">
        <f t="shared" ref="CB2:CB65" si="5">IF(BW2&lt;2014,"a",IF(BW2&gt;2017,"d",IF(BW2&lt;2016,"b","c")))</f>
        <v>a</v>
      </c>
      <c r="CC2">
        <v>1.7529129721302605E-2</v>
      </c>
      <c r="CD2">
        <v>1</v>
      </c>
    </row>
    <row r="3" spans="1:82" x14ac:dyDescent="0.35">
      <c r="A3" t="s">
        <v>1243</v>
      </c>
      <c r="B3" t="s">
        <v>1244</v>
      </c>
      <c r="C3" t="b">
        <v>1</v>
      </c>
      <c r="D3" t="b">
        <v>0</v>
      </c>
      <c r="F3" t="s">
        <v>323</v>
      </c>
      <c r="G3" t="s">
        <v>15</v>
      </c>
      <c r="H3" t="s">
        <v>1245</v>
      </c>
      <c r="I3" t="s">
        <v>1246</v>
      </c>
      <c r="J3" s="3">
        <v>12603</v>
      </c>
      <c r="K3" t="s">
        <v>1247</v>
      </c>
      <c r="L3" t="s">
        <v>1248</v>
      </c>
      <c r="M3" s="2">
        <v>41247</v>
      </c>
      <c r="N3" s="1">
        <v>0.92291666666666661</v>
      </c>
      <c r="O3" s="2">
        <v>43631</v>
      </c>
      <c r="P3" s="1">
        <v>0.36180555555555555</v>
      </c>
      <c r="Q3" t="s">
        <v>328</v>
      </c>
      <c r="R3" t="s">
        <v>1249</v>
      </c>
      <c r="S3" s="3">
        <v>2200</v>
      </c>
      <c r="T3" t="s">
        <v>210</v>
      </c>
      <c r="U3" t="s">
        <v>1250</v>
      </c>
      <c r="W3" t="s">
        <v>1</v>
      </c>
      <c r="Z3" t="s">
        <v>247</v>
      </c>
      <c r="AD3" t="s">
        <v>1251</v>
      </c>
      <c r="AE3" t="s">
        <v>1252</v>
      </c>
      <c r="AM3" t="s">
        <v>591</v>
      </c>
      <c r="AO3" t="s">
        <v>334</v>
      </c>
      <c r="BT3" t="s">
        <v>592</v>
      </c>
      <c r="BU3" t="s">
        <v>336</v>
      </c>
      <c r="BV3" t="str">
        <f t="shared" si="0"/>
        <v>auvb-4rvk</v>
      </c>
      <c r="BW3">
        <f t="shared" si="1"/>
        <v>2012</v>
      </c>
      <c r="BX3">
        <f t="shared" si="2"/>
        <v>2019</v>
      </c>
      <c r="BY3">
        <f t="shared" si="3"/>
        <v>4</v>
      </c>
      <c r="BZ3">
        <f t="shared" si="4"/>
        <v>5</v>
      </c>
      <c r="CA3" t="s">
        <v>5893</v>
      </c>
      <c r="CB3" t="str">
        <f t="shared" si="5"/>
        <v>a</v>
      </c>
      <c r="CC3">
        <v>2.5328666228092045E-2</v>
      </c>
      <c r="CD3">
        <f>IF(CA3&amp;CB3=CA2&amp;CB2,CD2+1,1)</f>
        <v>2</v>
      </c>
    </row>
    <row r="4" spans="1:82" x14ac:dyDescent="0.35">
      <c r="A4" t="s">
        <v>1891</v>
      </c>
      <c r="B4" t="s">
        <v>1892</v>
      </c>
      <c r="C4" t="b">
        <v>1</v>
      </c>
      <c r="D4" t="b">
        <v>0</v>
      </c>
      <c r="F4" t="s">
        <v>323</v>
      </c>
      <c r="G4" t="s">
        <v>15</v>
      </c>
      <c r="H4" t="s">
        <v>1893</v>
      </c>
      <c r="I4" t="s">
        <v>1894</v>
      </c>
      <c r="J4" s="3">
        <v>1464</v>
      </c>
      <c r="K4" t="s">
        <v>1895</v>
      </c>
      <c r="L4" t="s">
        <v>588</v>
      </c>
      <c r="M4" s="2">
        <v>41479</v>
      </c>
      <c r="N4" s="1">
        <v>0.95833333333333337</v>
      </c>
      <c r="O4" s="2">
        <v>43601</v>
      </c>
      <c r="P4" s="1">
        <v>0.63402777777777775</v>
      </c>
      <c r="Q4" t="s">
        <v>328</v>
      </c>
      <c r="R4" t="s">
        <v>1896</v>
      </c>
      <c r="S4" s="3">
        <v>1789</v>
      </c>
      <c r="T4" t="s">
        <v>210</v>
      </c>
      <c r="U4" t="s">
        <v>1897</v>
      </c>
      <c r="W4" t="s">
        <v>1</v>
      </c>
      <c r="Z4" t="s">
        <v>211</v>
      </c>
      <c r="AD4" t="s">
        <v>1898</v>
      </c>
      <c r="AL4" t="s">
        <v>1260</v>
      </c>
      <c r="AM4" t="s">
        <v>591</v>
      </c>
      <c r="AO4" t="s">
        <v>334</v>
      </c>
      <c r="BT4" t="s">
        <v>592</v>
      </c>
      <c r="BU4" t="s">
        <v>336</v>
      </c>
      <c r="BV4" t="str">
        <f t="shared" si="0"/>
        <v>hjdc-v2n4</v>
      </c>
      <c r="BW4">
        <f t="shared" si="1"/>
        <v>2013</v>
      </c>
      <c r="BX4">
        <f t="shared" si="2"/>
        <v>2019</v>
      </c>
      <c r="BY4">
        <f t="shared" si="3"/>
        <v>4</v>
      </c>
      <c r="BZ4">
        <f t="shared" si="4"/>
        <v>5</v>
      </c>
      <c r="CA4" t="s">
        <v>5893</v>
      </c>
      <c r="CB4" t="str">
        <f t="shared" si="5"/>
        <v>a</v>
      </c>
      <c r="CC4">
        <v>4.8007792699331198E-2</v>
      </c>
      <c r="CD4">
        <f t="shared" ref="CD4:CD67" si="6">IF(CA4&amp;CB4=CA3&amp;CB3,CD3+1,1)</f>
        <v>3</v>
      </c>
    </row>
    <row r="5" spans="1:82" x14ac:dyDescent="0.35">
      <c r="A5" t="s">
        <v>3240</v>
      </c>
      <c r="B5" t="s">
        <v>3241</v>
      </c>
      <c r="C5" t="b">
        <v>1</v>
      </c>
      <c r="D5" t="b">
        <v>0</v>
      </c>
      <c r="F5" t="s">
        <v>323</v>
      </c>
      <c r="G5" t="s">
        <v>15</v>
      </c>
      <c r="H5" t="s">
        <v>3242</v>
      </c>
      <c r="I5" t="s">
        <v>3243</v>
      </c>
      <c r="J5" s="3">
        <v>1079</v>
      </c>
      <c r="K5" t="s">
        <v>3244</v>
      </c>
      <c r="L5" t="s">
        <v>3245</v>
      </c>
      <c r="M5" s="2">
        <v>40962</v>
      </c>
      <c r="N5" s="1">
        <v>0.8041666666666667</v>
      </c>
      <c r="O5" s="2">
        <v>40962</v>
      </c>
      <c r="P5" s="1">
        <v>0.80625000000000002</v>
      </c>
      <c r="Q5" t="s">
        <v>995</v>
      </c>
      <c r="R5" t="s">
        <v>3246</v>
      </c>
      <c r="S5" s="3">
        <v>1636</v>
      </c>
      <c r="T5" t="s">
        <v>193</v>
      </c>
      <c r="U5" t="s">
        <v>3233</v>
      </c>
      <c r="V5" t="s">
        <v>7</v>
      </c>
      <c r="W5" t="s">
        <v>1</v>
      </c>
      <c r="Z5" t="s">
        <v>240</v>
      </c>
      <c r="AD5" t="s">
        <v>3248</v>
      </c>
      <c r="AE5" t="s">
        <v>3250</v>
      </c>
      <c r="AF5" t="s">
        <v>3249</v>
      </c>
      <c r="AG5" t="s">
        <v>3247</v>
      </c>
      <c r="AH5" t="s">
        <v>3235</v>
      </c>
      <c r="AL5" t="s">
        <v>3251</v>
      </c>
      <c r="AM5" t="s">
        <v>3239</v>
      </c>
      <c r="AO5" t="s">
        <v>334</v>
      </c>
      <c r="BT5" t="s">
        <v>368</v>
      </c>
      <c r="BU5" t="s">
        <v>336</v>
      </c>
      <c r="BV5" t="str">
        <f t="shared" si="0"/>
        <v>89me-k7y5</v>
      </c>
      <c r="BW5">
        <f t="shared" si="1"/>
        <v>2012</v>
      </c>
      <c r="BX5">
        <f t="shared" si="2"/>
        <v>2012</v>
      </c>
      <c r="BY5">
        <f t="shared" si="3"/>
        <v>5</v>
      </c>
      <c r="BZ5">
        <f t="shared" si="4"/>
        <v>6</v>
      </c>
      <c r="CA5" t="s">
        <v>5893</v>
      </c>
      <c r="CB5" t="str">
        <f t="shared" si="5"/>
        <v>a</v>
      </c>
      <c r="CC5">
        <v>0.10119689434318346</v>
      </c>
      <c r="CD5">
        <f t="shared" si="6"/>
        <v>4</v>
      </c>
    </row>
    <row r="6" spans="1:82" x14ac:dyDescent="0.35">
      <c r="A6" t="s">
        <v>3210</v>
      </c>
      <c r="B6" t="s">
        <v>1590</v>
      </c>
      <c r="C6" t="b">
        <v>1</v>
      </c>
      <c r="D6" t="b">
        <v>0</v>
      </c>
      <c r="F6" t="s">
        <v>323</v>
      </c>
      <c r="G6" t="s">
        <v>15</v>
      </c>
      <c r="H6" t="s">
        <v>3211</v>
      </c>
      <c r="I6" t="s">
        <v>3212</v>
      </c>
      <c r="J6" s="3">
        <v>2009</v>
      </c>
      <c r="K6" t="s">
        <v>3213</v>
      </c>
      <c r="L6" t="s">
        <v>1591</v>
      </c>
      <c r="M6" s="2">
        <v>41512</v>
      </c>
      <c r="N6" s="1">
        <v>0.95624999999999993</v>
      </c>
      <c r="O6" s="2">
        <v>43363</v>
      </c>
      <c r="P6" s="1">
        <v>0.87847222222222221</v>
      </c>
      <c r="Q6" t="s">
        <v>328</v>
      </c>
      <c r="R6" t="s">
        <v>3214</v>
      </c>
      <c r="S6" s="3">
        <v>1674</v>
      </c>
      <c r="T6" t="s">
        <v>199</v>
      </c>
      <c r="U6" t="s">
        <v>3207</v>
      </c>
      <c r="W6" t="s">
        <v>1</v>
      </c>
      <c r="Z6" t="s">
        <v>154</v>
      </c>
      <c r="AD6" t="s">
        <v>3215</v>
      </c>
      <c r="AE6" t="s">
        <v>1596</v>
      </c>
      <c r="AF6" t="s">
        <v>1595</v>
      </c>
      <c r="AG6" t="s">
        <v>1594</v>
      </c>
      <c r="AH6" t="s">
        <v>1592</v>
      </c>
      <c r="AM6" t="s">
        <v>1593</v>
      </c>
      <c r="AO6" t="s">
        <v>334</v>
      </c>
      <c r="BT6" t="s">
        <v>3209</v>
      </c>
      <c r="BU6" t="s">
        <v>336</v>
      </c>
      <c r="BV6" t="str">
        <f t="shared" si="0"/>
        <v>vtkh-65is</v>
      </c>
      <c r="BW6">
        <f t="shared" si="1"/>
        <v>2013</v>
      </c>
      <c r="BX6">
        <f t="shared" si="2"/>
        <v>2018</v>
      </c>
      <c r="BY6">
        <f t="shared" si="3"/>
        <v>4</v>
      </c>
      <c r="BZ6">
        <f t="shared" si="4"/>
        <v>5</v>
      </c>
      <c r="CA6" t="s">
        <v>5893</v>
      </c>
      <c r="CB6" t="str">
        <f t="shared" si="5"/>
        <v>a</v>
      </c>
      <c r="CC6">
        <v>0.13049611198240008</v>
      </c>
      <c r="CD6">
        <f t="shared" si="6"/>
        <v>5</v>
      </c>
    </row>
    <row r="7" spans="1:82" x14ac:dyDescent="0.35">
      <c r="A7" t="s">
        <v>3456</v>
      </c>
      <c r="B7" t="s">
        <v>3457</v>
      </c>
      <c r="C7" t="b">
        <v>1</v>
      </c>
      <c r="D7" t="b">
        <v>0</v>
      </c>
      <c r="F7" t="s">
        <v>323</v>
      </c>
      <c r="G7" t="s">
        <v>15</v>
      </c>
      <c r="H7" t="s">
        <v>3458</v>
      </c>
      <c r="I7" t="s">
        <v>3459</v>
      </c>
      <c r="J7">
        <v>744</v>
      </c>
      <c r="K7" t="s">
        <v>3460</v>
      </c>
      <c r="L7" t="s">
        <v>3461</v>
      </c>
      <c r="M7" s="2">
        <v>41445</v>
      </c>
      <c r="N7" s="1">
        <v>0.65833333333333333</v>
      </c>
      <c r="O7" s="2">
        <v>41445</v>
      </c>
      <c r="P7" s="1">
        <v>0.84791666666666676</v>
      </c>
      <c r="Q7" t="s">
        <v>913</v>
      </c>
      <c r="R7" t="s">
        <v>3439</v>
      </c>
      <c r="S7" s="3">
        <v>4031</v>
      </c>
      <c r="T7" t="s">
        <v>212</v>
      </c>
      <c r="U7" t="s">
        <v>3409</v>
      </c>
      <c r="W7" t="s">
        <v>1</v>
      </c>
      <c r="AD7" t="s">
        <v>3462</v>
      </c>
      <c r="AM7" t="s">
        <v>3411</v>
      </c>
      <c r="AO7" t="s">
        <v>334</v>
      </c>
      <c r="BT7" t="s">
        <v>368</v>
      </c>
      <c r="BU7" t="s">
        <v>336</v>
      </c>
      <c r="BV7" t="str">
        <f t="shared" si="0"/>
        <v>swuj-ccgu</v>
      </c>
      <c r="BW7">
        <f t="shared" si="1"/>
        <v>2013</v>
      </c>
      <c r="BX7">
        <f t="shared" si="2"/>
        <v>2013</v>
      </c>
      <c r="BY7">
        <f t="shared" si="3"/>
        <v>3</v>
      </c>
      <c r="BZ7">
        <f t="shared" si="4"/>
        <v>4</v>
      </c>
      <c r="CA7" t="s">
        <v>5893</v>
      </c>
      <c r="CB7" t="str">
        <f t="shared" si="5"/>
        <v>a</v>
      </c>
      <c r="CC7">
        <v>0.13873177966255656</v>
      </c>
      <c r="CD7">
        <f t="shared" si="6"/>
        <v>6</v>
      </c>
    </row>
    <row r="8" spans="1:82" x14ac:dyDescent="0.35">
      <c r="A8" t="s">
        <v>1261</v>
      </c>
      <c r="B8" t="s">
        <v>1262</v>
      </c>
      <c r="C8" t="b">
        <v>1</v>
      </c>
      <c r="D8" t="b">
        <v>0</v>
      </c>
      <c r="F8" t="s">
        <v>323</v>
      </c>
      <c r="G8" t="s">
        <v>15</v>
      </c>
      <c r="H8" t="s">
        <v>1263</v>
      </c>
      <c r="I8" t="s">
        <v>1264</v>
      </c>
      <c r="J8" s="3">
        <v>3643</v>
      </c>
      <c r="K8" t="s">
        <v>1265</v>
      </c>
      <c r="L8" t="s">
        <v>597</v>
      </c>
      <c r="M8" s="2">
        <v>41470</v>
      </c>
      <c r="N8" s="1">
        <v>0.90833333333333333</v>
      </c>
      <c r="O8" s="2">
        <v>43631</v>
      </c>
      <c r="P8" s="1">
        <v>0.33333333333333331</v>
      </c>
      <c r="Q8" t="s">
        <v>328</v>
      </c>
      <c r="R8" t="s">
        <v>598</v>
      </c>
      <c r="S8" s="3">
        <v>1979</v>
      </c>
      <c r="T8" t="s">
        <v>210</v>
      </c>
      <c r="U8" t="s">
        <v>1250</v>
      </c>
      <c r="W8" t="s">
        <v>1</v>
      </c>
      <c r="Z8" t="s">
        <v>211</v>
      </c>
      <c r="AD8" t="s">
        <v>1266</v>
      </c>
      <c r="AL8" t="s">
        <v>1260</v>
      </c>
      <c r="AM8" t="s">
        <v>591</v>
      </c>
      <c r="AO8" t="s">
        <v>334</v>
      </c>
      <c r="BT8" t="s">
        <v>592</v>
      </c>
      <c r="BU8" t="s">
        <v>336</v>
      </c>
      <c r="BV8" t="str">
        <f t="shared" si="0"/>
        <v>ncqh-ypvf</v>
      </c>
      <c r="BW8">
        <f t="shared" si="1"/>
        <v>2013</v>
      </c>
      <c r="BX8">
        <f t="shared" si="2"/>
        <v>2019</v>
      </c>
      <c r="BY8">
        <f t="shared" si="3"/>
        <v>4</v>
      </c>
      <c r="BZ8">
        <f t="shared" si="4"/>
        <v>5</v>
      </c>
      <c r="CA8" t="s">
        <v>5893</v>
      </c>
      <c r="CB8" t="str">
        <f t="shared" si="5"/>
        <v>a</v>
      </c>
      <c r="CC8">
        <v>0.15179941887085169</v>
      </c>
      <c r="CD8">
        <f t="shared" si="6"/>
        <v>7</v>
      </c>
    </row>
    <row r="9" spans="1:82" x14ac:dyDescent="0.35">
      <c r="A9" t="s">
        <v>3306</v>
      </c>
      <c r="B9" t="s">
        <v>3307</v>
      </c>
      <c r="C9" t="b">
        <v>1</v>
      </c>
      <c r="D9" t="b">
        <v>0</v>
      </c>
      <c r="F9" t="s">
        <v>323</v>
      </c>
      <c r="G9" t="s">
        <v>15</v>
      </c>
      <c r="H9" t="s">
        <v>3308</v>
      </c>
      <c r="I9" t="s">
        <v>3309</v>
      </c>
      <c r="J9">
        <v>872</v>
      </c>
      <c r="K9" t="s">
        <v>3310</v>
      </c>
      <c r="L9" t="s">
        <v>3310</v>
      </c>
      <c r="M9" s="2">
        <v>40962</v>
      </c>
      <c r="N9" s="1">
        <v>0.79722222222222217</v>
      </c>
      <c r="O9" s="2">
        <v>40962</v>
      </c>
      <c r="P9" s="1">
        <v>0.79722222222222217</v>
      </c>
      <c r="Q9" t="s">
        <v>995</v>
      </c>
      <c r="R9" t="s">
        <v>3311</v>
      </c>
      <c r="S9" s="3">
        <v>1730</v>
      </c>
      <c r="T9" t="s">
        <v>193</v>
      </c>
      <c r="U9" t="s">
        <v>3233</v>
      </c>
      <c r="V9" t="s">
        <v>7</v>
      </c>
      <c r="W9" t="s">
        <v>1</v>
      </c>
      <c r="Z9" t="s">
        <v>240</v>
      </c>
      <c r="AD9" t="s">
        <v>3313</v>
      </c>
      <c r="AE9" t="s">
        <v>3314</v>
      </c>
      <c r="AF9" t="s">
        <v>3249</v>
      </c>
      <c r="AG9" t="s">
        <v>3312</v>
      </c>
      <c r="AH9" t="s">
        <v>3235</v>
      </c>
      <c r="AL9" t="s">
        <v>3251</v>
      </c>
      <c r="AM9" t="s">
        <v>3239</v>
      </c>
      <c r="AO9" t="s">
        <v>334</v>
      </c>
      <c r="BT9" t="s">
        <v>368</v>
      </c>
      <c r="BU9" t="s">
        <v>336</v>
      </c>
      <c r="BV9" t="str">
        <f t="shared" si="0"/>
        <v>gexj-mqiq</v>
      </c>
      <c r="BW9">
        <f t="shared" si="1"/>
        <v>2012</v>
      </c>
      <c r="BX9">
        <f t="shared" si="2"/>
        <v>2012</v>
      </c>
      <c r="BY9">
        <f t="shared" si="3"/>
        <v>5</v>
      </c>
      <c r="BZ9">
        <f t="shared" si="4"/>
        <v>6</v>
      </c>
      <c r="CA9" t="s">
        <v>5893</v>
      </c>
      <c r="CB9" t="str">
        <f t="shared" si="5"/>
        <v>a</v>
      </c>
      <c r="CC9">
        <v>0.17817132323745688</v>
      </c>
      <c r="CD9">
        <f t="shared" si="6"/>
        <v>8</v>
      </c>
    </row>
    <row r="10" spans="1:82" x14ac:dyDescent="0.35">
      <c r="A10" t="s">
        <v>3340</v>
      </c>
      <c r="B10" t="s">
        <v>3315</v>
      </c>
      <c r="C10" t="b">
        <v>1</v>
      </c>
      <c r="D10" t="b">
        <v>0</v>
      </c>
      <c r="F10" t="s">
        <v>323</v>
      </c>
      <c r="G10" t="s">
        <v>15</v>
      </c>
      <c r="H10" t="s">
        <v>3341</v>
      </c>
      <c r="I10" t="s">
        <v>3316</v>
      </c>
      <c r="J10" s="3">
        <v>121493</v>
      </c>
      <c r="K10" t="s">
        <v>3342</v>
      </c>
      <c r="L10" t="s">
        <v>3317</v>
      </c>
      <c r="M10" s="2">
        <v>40948</v>
      </c>
      <c r="N10" s="1">
        <v>0.24236111111111111</v>
      </c>
      <c r="O10" s="2">
        <v>41033</v>
      </c>
      <c r="P10" s="1">
        <v>0.65902777777777777</v>
      </c>
      <c r="Q10" t="s">
        <v>995</v>
      </c>
      <c r="R10" t="s">
        <v>3318</v>
      </c>
      <c r="S10" s="3">
        <v>1964</v>
      </c>
      <c r="T10" t="s">
        <v>193</v>
      </c>
      <c r="U10" t="s">
        <v>3233</v>
      </c>
      <c r="V10" t="s">
        <v>7</v>
      </c>
      <c r="W10" t="s">
        <v>1</v>
      </c>
      <c r="Z10" t="s">
        <v>240</v>
      </c>
      <c r="AD10" t="s">
        <v>3343</v>
      </c>
      <c r="AE10" t="s">
        <v>3320</v>
      </c>
      <c r="AF10" t="s">
        <v>3319</v>
      </c>
      <c r="AL10" t="s">
        <v>3251</v>
      </c>
      <c r="AM10" t="s">
        <v>3239</v>
      </c>
      <c r="AO10" t="s">
        <v>334</v>
      </c>
      <c r="BT10" t="s">
        <v>368</v>
      </c>
      <c r="BU10" t="s">
        <v>336</v>
      </c>
      <c r="BV10" t="str">
        <f t="shared" si="0"/>
        <v>tx5i-i2ja</v>
      </c>
      <c r="BW10">
        <f t="shared" si="1"/>
        <v>2012</v>
      </c>
      <c r="BX10">
        <f t="shared" si="2"/>
        <v>2012</v>
      </c>
      <c r="BY10">
        <f t="shared" si="3"/>
        <v>5</v>
      </c>
      <c r="BZ10">
        <f t="shared" si="4"/>
        <v>6</v>
      </c>
      <c r="CA10" t="s">
        <v>5893</v>
      </c>
      <c r="CB10" t="str">
        <f t="shared" si="5"/>
        <v>a</v>
      </c>
      <c r="CC10">
        <v>0.21204734587358609</v>
      </c>
      <c r="CD10">
        <f t="shared" si="6"/>
        <v>9</v>
      </c>
    </row>
    <row r="11" spans="1:82" x14ac:dyDescent="0.35">
      <c r="A11" t="s">
        <v>1112</v>
      </c>
      <c r="B11" t="s">
        <v>1113</v>
      </c>
      <c r="C11" t="b">
        <v>1</v>
      </c>
      <c r="D11" t="b">
        <v>0</v>
      </c>
      <c r="F11" t="s">
        <v>323</v>
      </c>
      <c r="G11" t="s">
        <v>15</v>
      </c>
      <c r="H11" t="s">
        <v>1114</v>
      </c>
      <c r="I11" t="s">
        <v>1115</v>
      </c>
      <c r="J11">
        <v>411</v>
      </c>
      <c r="K11" t="s">
        <v>1116</v>
      </c>
      <c r="L11" t="s">
        <v>1117</v>
      </c>
      <c r="M11" s="2">
        <v>41554</v>
      </c>
      <c r="N11" s="1">
        <v>0.92986111111111114</v>
      </c>
      <c r="O11" s="2">
        <v>41554</v>
      </c>
      <c r="P11" s="1">
        <v>0.95347222222222217</v>
      </c>
      <c r="Q11" t="s">
        <v>328</v>
      </c>
      <c r="R11" t="s">
        <v>1118</v>
      </c>
      <c r="S11" s="3">
        <v>1585</v>
      </c>
      <c r="T11" t="s">
        <v>38</v>
      </c>
      <c r="U11" t="s">
        <v>1119</v>
      </c>
      <c r="W11" t="s">
        <v>1</v>
      </c>
      <c r="Z11" t="s">
        <v>247</v>
      </c>
      <c r="AD11" t="s">
        <v>1121</v>
      </c>
      <c r="AE11" t="s">
        <v>1123</v>
      </c>
      <c r="AF11" t="s">
        <v>1122</v>
      </c>
      <c r="AG11" t="s">
        <v>1120</v>
      </c>
      <c r="AM11" t="s">
        <v>628</v>
      </c>
      <c r="AO11" t="s">
        <v>334</v>
      </c>
      <c r="BT11" t="s">
        <v>592</v>
      </c>
      <c r="BU11" t="s">
        <v>336</v>
      </c>
      <c r="BV11" t="str">
        <f t="shared" si="0"/>
        <v>9mju-mxty</v>
      </c>
      <c r="BW11">
        <f t="shared" si="1"/>
        <v>2013</v>
      </c>
      <c r="BX11">
        <f t="shared" si="2"/>
        <v>2013</v>
      </c>
      <c r="BY11">
        <f t="shared" si="3"/>
        <v>4</v>
      </c>
      <c r="BZ11">
        <f t="shared" si="4"/>
        <v>5</v>
      </c>
      <c r="CA11" t="s">
        <v>5893</v>
      </c>
      <c r="CB11" t="str">
        <f t="shared" si="5"/>
        <v>a</v>
      </c>
      <c r="CC11">
        <v>0.35087069554203798</v>
      </c>
      <c r="CD11">
        <f t="shared" si="6"/>
        <v>10</v>
      </c>
    </row>
    <row r="12" spans="1:82" x14ac:dyDescent="0.35">
      <c r="A12" t="s">
        <v>5735</v>
      </c>
      <c r="B12" t="s">
        <v>5736</v>
      </c>
      <c r="C12" t="b">
        <v>1</v>
      </c>
      <c r="D12" t="b">
        <v>0</v>
      </c>
      <c r="F12" t="s">
        <v>323</v>
      </c>
      <c r="G12" t="s">
        <v>15</v>
      </c>
      <c r="H12" t="s">
        <v>5737</v>
      </c>
      <c r="J12">
        <v>130</v>
      </c>
      <c r="K12" t="s">
        <v>5738</v>
      </c>
      <c r="L12" t="s">
        <v>5738</v>
      </c>
      <c r="M12" s="2">
        <v>41199</v>
      </c>
      <c r="N12" s="1">
        <v>0.52430555555555558</v>
      </c>
      <c r="O12" s="2">
        <v>41199</v>
      </c>
      <c r="P12" s="1">
        <v>0.52430555555555558</v>
      </c>
      <c r="S12" s="3">
        <v>1873</v>
      </c>
      <c r="T12" t="s">
        <v>123</v>
      </c>
      <c r="W12" t="s">
        <v>1</v>
      </c>
      <c r="AD12" t="s">
        <v>5739</v>
      </c>
      <c r="AM12" t="s">
        <v>1760</v>
      </c>
      <c r="AO12" t="s">
        <v>334</v>
      </c>
      <c r="BU12" t="s">
        <v>336</v>
      </c>
      <c r="BV12" t="str">
        <f t="shared" si="0"/>
        <v>vsr8-3iup</v>
      </c>
      <c r="BW12">
        <f t="shared" si="1"/>
        <v>2012</v>
      </c>
      <c r="BX12">
        <f t="shared" si="2"/>
        <v>2012</v>
      </c>
      <c r="BY12">
        <f t="shared" si="3"/>
        <v>3</v>
      </c>
      <c r="BZ12">
        <f t="shared" si="4"/>
        <v>0</v>
      </c>
      <c r="CA12" t="s">
        <v>5893</v>
      </c>
      <c r="CB12" t="str">
        <f t="shared" si="5"/>
        <v>a</v>
      </c>
      <c r="CC12">
        <v>0.49720669136551898</v>
      </c>
      <c r="CD12">
        <f t="shared" si="6"/>
        <v>11</v>
      </c>
    </row>
    <row r="13" spans="1:82" x14ac:dyDescent="0.35">
      <c r="A13" t="s">
        <v>3441</v>
      </c>
      <c r="B13" t="s">
        <v>3442</v>
      </c>
      <c r="C13" t="b">
        <v>1</v>
      </c>
      <c r="D13" t="b">
        <v>0</v>
      </c>
      <c r="F13" t="s">
        <v>323</v>
      </c>
      <c r="G13" t="s">
        <v>15</v>
      </c>
      <c r="H13" t="s">
        <v>3443</v>
      </c>
      <c r="I13" t="s">
        <v>3444</v>
      </c>
      <c r="J13">
        <v>747</v>
      </c>
      <c r="K13" t="s">
        <v>3445</v>
      </c>
      <c r="L13" t="s">
        <v>3446</v>
      </c>
      <c r="M13" s="2">
        <v>41444</v>
      </c>
      <c r="N13" s="1">
        <v>0.98263888888888884</v>
      </c>
      <c r="O13" s="2">
        <v>41445</v>
      </c>
      <c r="P13" s="1">
        <v>8.3333333333333332E-3</v>
      </c>
      <c r="Q13" t="s">
        <v>913</v>
      </c>
      <c r="R13" t="s">
        <v>3439</v>
      </c>
      <c r="S13" s="3">
        <v>4008</v>
      </c>
      <c r="T13" t="s">
        <v>212</v>
      </c>
      <c r="U13" t="s">
        <v>3409</v>
      </c>
      <c r="W13" t="s">
        <v>1</v>
      </c>
      <c r="AD13" t="s">
        <v>3447</v>
      </c>
      <c r="AE13" t="s">
        <v>3448</v>
      </c>
      <c r="AM13" t="s">
        <v>3411</v>
      </c>
      <c r="AO13" t="s">
        <v>334</v>
      </c>
      <c r="BT13" t="s">
        <v>368</v>
      </c>
      <c r="BU13" t="s">
        <v>336</v>
      </c>
      <c r="BV13" t="str">
        <f t="shared" si="0"/>
        <v>p2c3-pm28</v>
      </c>
      <c r="BW13">
        <f t="shared" si="1"/>
        <v>2013</v>
      </c>
      <c r="BX13">
        <f t="shared" si="2"/>
        <v>2013</v>
      </c>
      <c r="BY13">
        <f t="shared" si="3"/>
        <v>3</v>
      </c>
      <c r="BZ13">
        <f t="shared" si="4"/>
        <v>4</v>
      </c>
      <c r="CA13" t="s">
        <v>5893</v>
      </c>
      <c r="CB13" t="str">
        <f t="shared" si="5"/>
        <v>a</v>
      </c>
      <c r="CC13">
        <v>0.53742948505875232</v>
      </c>
      <c r="CD13">
        <f t="shared" si="6"/>
        <v>12</v>
      </c>
    </row>
    <row r="14" spans="1:82" x14ac:dyDescent="0.35">
      <c r="A14" t="s">
        <v>1253</v>
      </c>
      <c r="B14" t="s">
        <v>1254</v>
      </c>
      <c r="C14" t="b">
        <v>1</v>
      </c>
      <c r="D14" t="b">
        <v>0</v>
      </c>
      <c r="F14" t="s">
        <v>323</v>
      </c>
      <c r="G14" t="s">
        <v>15</v>
      </c>
      <c r="H14" t="s">
        <v>1255</v>
      </c>
      <c r="I14" t="s">
        <v>1256</v>
      </c>
      <c r="J14" s="3">
        <v>5433</v>
      </c>
      <c r="K14" t="s">
        <v>1257</v>
      </c>
      <c r="L14" t="s">
        <v>1258</v>
      </c>
      <c r="M14" s="2">
        <v>41470</v>
      </c>
      <c r="N14" s="1">
        <v>0.95000000000000007</v>
      </c>
      <c r="O14" s="2">
        <v>43627</v>
      </c>
      <c r="P14" s="1">
        <v>0.54791666666666672</v>
      </c>
      <c r="Q14" t="s">
        <v>328</v>
      </c>
      <c r="R14" t="s">
        <v>598</v>
      </c>
      <c r="S14" s="3">
        <v>1845</v>
      </c>
      <c r="T14" t="s">
        <v>210</v>
      </c>
      <c r="U14" t="s">
        <v>1250</v>
      </c>
      <c r="W14" t="s">
        <v>1</v>
      </c>
      <c r="Z14" t="s">
        <v>211</v>
      </c>
      <c r="AD14" t="s">
        <v>1259</v>
      </c>
      <c r="AL14" t="s">
        <v>1260</v>
      </c>
      <c r="AM14" t="s">
        <v>591</v>
      </c>
      <c r="AO14" t="s">
        <v>334</v>
      </c>
      <c r="BT14" t="s">
        <v>592</v>
      </c>
      <c r="BU14" t="s">
        <v>336</v>
      </c>
      <c r="BV14" t="str">
        <f t="shared" si="0"/>
        <v>fgyz-n3uk</v>
      </c>
      <c r="BW14">
        <f t="shared" si="1"/>
        <v>2013</v>
      </c>
      <c r="BX14">
        <f t="shared" si="2"/>
        <v>2019</v>
      </c>
      <c r="BY14">
        <f t="shared" si="3"/>
        <v>4</v>
      </c>
      <c r="BZ14">
        <f t="shared" si="4"/>
        <v>5</v>
      </c>
      <c r="CA14" t="s">
        <v>5893</v>
      </c>
      <c r="CB14" t="str">
        <f t="shared" si="5"/>
        <v>a</v>
      </c>
      <c r="CC14">
        <v>0.59243451105186618</v>
      </c>
      <c r="CD14">
        <f t="shared" si="6"/>
        <v>13</v>
      </c>
    </row>
    <row r="15" spans="1:82" x14ac:dyDescent="0.35">
      <c r="A15" t="s">
        <v>1597</v>
      </c>
      <c r="B15" t="s">
        <v>1598</v>
      </c>
      <c r="C15" t="b">
        <v>1</v>
      </c>
      <c r="D15" t="b">
        <v>0</v>
      </c>
      <c r="F15" t="s">
        <v>323</v>
      </c>
      <c r="G15" t="s">
        <v>15</v>
      </c>
      <c r="H15" t="s">
        <v>1599</v>
      </c>
      <c r="I15" t="s">
        <v>1600</v>
      </c>
      <c r="J15">
        <v>518</v>
      </c>
      <c r="K15" t="s">
        <v>1601</v>
      </c>
      <c r="L15" t="s">
        <v>1602</v>
      </c>
      <c r="M15" s="2">
        <v>41449</v>
      </c>
      <c r="N15" s="1">
        <v>0.70972222222222225</v>
      </c>
      <c r="O15" s="2">
        <v>43220</v>
      </c>
      <c r="P15" s="1">
        <v>0.99375000000000002</v>
      </c>
      <c r="Q15" t="s">
        <v>328</v>
      </c>
      <c r="R15" t="s">
        <v>1603</v>
      </c>
      <c r="S15" s="3">
        <v>1880</v>
      </c>
      <c r="T15" t="s">
        <v>97</v>
      </c>
      <c r="U15" t="s">
        <v>1604</v>
      </c>
      <c r="V15" t="s">
        <v>7</v>
      </c>
      <c r="W15" t="s">
        <v>1</v>
      </c>
      <c r="Z15" t="s">
        <v>152</v>
      </c>
      <c r="AD15" t="s">
        <v>1605</v>
      </c>
      <c r="AE15" t="s">
        <v>1606</v>
      </c>
      <c r="AL15" t="s">
        <v>1607</v>
      </c>
      <c r="AM15" t="s">
        <v>1608</v>
      </c>
      <c r="AO15" t="s">
        <v>334</v>
      </c>
      <c r="BT15" t="s">
        <v>335</v>
      </c>
      <c r="BU15" t="s">
        <v>336</v>
      </c>
      <c r="BV15" t="str">
        <f t="shared" si="0"/>
        <v>2dwu-pywu</v>
      </c>
      <c r="BW15">
        <f t="shared" si="1"/>
        <v>2013</v>
      </c>
      <c r="BX15">
        <f t="shared" si="2"/>
        <v>2018</v>
      </c>
      <c r="BY15">
        <f t="shared" si="3"/>
        <v>5</v>
      </c>
      <c r="BZ15">
        <f t="shared" si="4"/>
        <v>6</v>
      </c>
      <c r="CA15" t="s">
        <v>5893</v>
      </c>
      <c r="CB15" t="str">
        <f t="shared" si="5"/>
        <v>a</v>
      </c>
      <c r="CC15">
        <v>0.67124782796532967</v>
      </c>
      <c r="CD15">
        <f t="shared" si="6"/>
        <v>14</v>
      </c>
    </row>
    <row r="16" spans="1:82" x14ac:dyDescent="0.35">
      <c r="A16" t="s">
        <v>3344</v>
      </c>
      <c r="B16" t="s">
        <v>3345</v>
      </c>
      <c r="C16" t="b">
        <v>1</v>
      </c>
      <c r="D16" t="b">
        <v>0</v>
      </c>
      <c r="F16" t="s">
        <v>323</v>
      </c>
      <c r="G16" t="s">
        <v>15</v>
      </c>
      <c r="H16" t="s">
        <v>3346</v>
      </c>
      <c r="I16" t="s">
        <v>3347</v>
      </c>
      <c r="J16" s="3">
        <v>2741</v>
      </c>
      <c r="K16" t="s">
        <v>3348</v>
      </c>
      <c r="L16" t="s">
        <v>3349</v>
      </c>
      <c r="M16" s="2">
        <v>40962</v>
      </c>
      <c r="N16" s="1">
        <v>0.78194444444444444</v>
      </c>
      <c r="O16" s="2">
        <v>40962</v>
      </c>
      <c r="P16" s="1">
        <v>0.79375000000000007</v>
      </c>
      <c r="Q16" t="s">
        <v>995</v>
      </c>
      <c r="R16" t="s">
        <v>3311</v>
      </c>
      <c r="S16" s="3">
        <v>1620</v>
      </c>
      <c r="T16" t="s">
        <v>193</v>
      </c>
      <c r="U16" t="s">
        <v>3233</v>
      </c>
      <c r="V16" t="s">
        <v>7</v>
      </c>
      <c r="W16" t="s">
        <v>1</v>
      </c>
      <c r="Z16" t="s">
        <v>240</v>
      </c>
      <c r="AD16" t="s">
        <v>3350</v>
      </c>
      <c r="AE16" t="s">
        <v>3314</v>
      </c>
      <c r="AF16" t="s">
        <v>3249</v>
      </c>
      <c r="AG16" t="s">
        <v>3312</v>
      </c>
      <c r="AH16" t="s">
        <v>3235</v>
      </c>
      <c r="AL16" t="s">
        <v>3251</v>
      </c>
      <c r="AM16" t="s">
        <v>3239</v>
      </c>
      <c r="AO16" t="s">
        <v>334</v>
      </c>
      <c r="BT16" t="s">
        <v>368</v>
      </c>
      <c r="BU16" t="s">
        <v>336</v>
      </c>
      <c r="BV16" t="str">
        <f t="shared" si="0"/>
        <v>um6h-4brj</v>
      </c>
      <c r="BW16">
        <f t="shared" si="1"/>
        <v>2012</v>
      </c>
      <c r="BX16">
        <f t="shared" si="2"/>
        <v>2012</v>
      </c>
      <c r="BY16">
        <f t="shared" si="3"/>
        <v>5</v>
      </c>
      <c r="BZ16">
        <f t="shared" si="4"/>
        <v>6</v>
      </c>
      <c r="CA16" t="s">
        <v>5893</v>
      </c>
      <c r="CB16" t="str">
        <f t="shared" si="5"/>
        <v>a</v>
      </c>
      <c r="CC16">
        <v>0.70806293435690559</v>
      </c>
      <c r="CD16">
        <f t="shared" si="6"/>
        <v>15</v>
      </c>
    </row>
    <row r="17" spans="1:82" x14ac:dyDescent="0.35">
      <c r="A17" t="s">
        <v>3950</v>
      </c>
      <c r="B17" t="s">
        <v>3951</v>
      </c>
      <c r="C17" t="b">
        <v>1</v>
      </c>
      <c r="D17" t="b">
        <v>0</v>
      </c>
      <c r="F17" t="s">
        <v>323</v>
      </c>
      <c r="G17" t="s">
        <v>15</v>
      </c>
      <c r="H17" t="s">
        <v>3952</v>
      </c>
      <c r="J17">
        <v>940</v>
      </c>
      <c r="K17" t="s">
        <v>3953</v>
      </c>
      <c r="L17" t="s">
        <v>3954</v>
      </c>
      <c r="M17" s="2">
        <v>41446</v>
      </c>
      <c r="N17" s="1">
        <v>0.69097222222222221</v>
      </c>
      <c r="O17" s="2">
        <v>41446</v>
      </c>
      <c r="P17" s="1">
        <v>0.69166666666666676</v>
      </c>
      <c r="Q17" t="s">
        <v>571</v>
      </c>
      <c r="S17" s="3">
        <v>1581</v>
      </c>
      <c r="T17" t="s">
        <v>164</v>
      </c>
      <c r="W17" t="s">
        <v>1</v>
      </c>
      <c r="AD17" t="s">
        <v>3955</v>
      </c>
      <c r="AM17" t="s">
        <v>572</v>
      </c>
      <c r="AO17" t="s">
        <v>334</v>
      </c>
      <c r="BU17" t="s">
        <v>336</v>
      </c>
      <c r="BV17" t="str">
        <f t="shared" si="0"/>
        <v>3vxk-ghwr</v>
      </c>
      <c r="BW17">
        <f t="shared" si="1"/>
        <v>2013</v>
      </c>
      <c r="BX17">
        <f t="shared" si="2"/>
        <v>2013</v>
      </c>
      <c r="BY17">
        <f t="shared" si="3"/>
        <v>3</v>
      </c>
      <c r="BZ17">
        <f t="shared" si="4"/>
        <v>1</v>
      </c>
      <c r="CA17" t="s">
        <v>5893</v>
      </c>
      <c r="CB17" t="str">
        <f t="shared" si="5"/>
        <v>a</v>
      </c>
      <c r="CC17">
        <v>0.76683223137048862</v>
      </c>
      <c r="CD17">
        <f t="shared" si="6"/>
        <v>16</v>
      </c>
    </row>
    <row r="18" spans="1:82" x14ac:dyDescent="0.35">
      <c r="A18" t="s">
        <v>3433</v>
      </c>
      <c r="B18" t="s">
        <v>3434</v>
      </c>
      <c r="C18" t="b">
        <v>1</v>
      </c>
      <c r="D18" t="b">
        <v>0</v>
      </c>
      <c r="F18" t="s">
        <v>323</v>
      </c>
      <c r="G18" t="s">
        <v>15</v>
      </c>
      <c r="H18" t="s">
        <v>3435</v>
      </c>
      <c r="I18" t="s">
        <v>3436</v>
      </c>
      <c r="J18">
        <v>506</v>
      </c>
      <c r="K18" t="s">
        <v>3437</v>
      </c>
      <c r="L18" t="s">
        <v>3438</v>
      </c>
      <c r="M18" s="2">
        <v>41445</v>
      </c>
      <c r="N18" s="1">
        <v>0.64583333333333337</v>
      </c>
      <c r="O18" s="2">
        <v>41445</v>
      </c>
      <c r="P18" s="1">
        <v>0.65138888888888891</v>
      </c>
      <c r="Q18" t="s">
        <v>913</v>
      </c>
      <c r="R18" t="s">
        <v>3439</v>
      </c>
      <c r="S18" s="3">
        <v>760218</v>
      </c>
      <c r="T18" t="s">
        <v>212</v>
      </c>
      <c r="U18" t="s">
        <v>3409</v>
      </c>
      <c r="W18" t="s">
        <v>1</v>
      </c>
      <c r="AD18" t="s">
        <v>3440</v>
      </c>
      <c r="AM18" t="s">
        <v>3411</v>
      </c>
      <c r="AO18" t="s">
        <v>334</v>
      </c>
      <c r="BT18" t="s">
        <v>368</v>
      </c>
      <c r="BU18" t="s">
        <v>336</v>
      </c>
      <c r="BV18" t="str">
        <f t="shared" si="0"/>
        <v>mu24-67ke</v>
      </c>
      <c r="BW18">
        <f t="shared" si="1"/>
        <v>2013</v>
      </c>
      <c r="BX18">
        <f t="shared" si="2"/>
        <v>2013</v>
      </c>
      <c r="BY18">
        <f t="shared" si="3"/>
        <v>3</v>
      </c>
      <c r="BZ18">
        <f t="shared" si="4"/>
        <v>4</v>
      </c>
      <c r="CA18" t="s">
        <v>5893</v>
      </c>
      <c r="CB18" t="str">
        <f t="shared" si="5"/>
        <v>a</v>
      </c>
      <c r="CC18">
        <v>0.76906336892079585</v>
      </c>
      <c r="CD18">
        <f t="shared" si="6"/>
        <v>17</v>
      </c>
    </row>
    <row r="19" spans="1:82" x14ac:dyDescent="0.35">
      <c r="A19" t="s">
        <v>3289</v>
      </c>
      <c r="B19" t="s">
        <v>3290</v>
      </c>
      <c r="C19" t="b">
        <v>1</v>
      </c>
      <c r="D19" t="b">
        <v>0</v>
      </c>
      <c r="F19" t="s">
        <v>323</v>
      </c>
      <c r="G19" t="s">
        <v>15</v>
      </c>
      <c r="H19" t="s">
        <v>3291</v>
      </c>
      <c r="I19" t="s">
        <v>3292</v>
      </c>
      <c r="J19" s="3">
        <v>1202</v>
      </c>
      <c r="K19" t="s">
        <v>3293</v>
      </c>
      <c r="L19" t="s">
        <v>3294</v>
      </c>
      <c r="M19" s="2">
        <v>40962</v>
      </c>
      <c r="N19" s="1">
        <v>0.80763888888888891</v>
      </c>
      <c r="O19" s="2">
        <v>40962</v>
      </c>
      <c r="P19" s="1">
        <v>0.80833333333333324</v>
      </c>
      <c r="Q19" t="s">
        <v>995</v>
      </c>
      <c r="R19" t="s">
        <v>3246</v>
      </c>
      <c r="S19" s="3">
        <v>1520</v>
      </c>
      <c r="T19" t="s">
        <v>193</v>
      </c>
      <c r="U19" t="s">
        <v>3233</v>
      </c>
      <c r="V19" t="s">
        <v>7</v>
      </c>
      <c r="W19" t="s">
        <v>1</v>
      </c>
      <c r="Z19" t="s">
        <v>240</v>
      </c>
      <c r="AD19" t="s">
        <v>3295</v>
      </c>
      <c r="AE19" t="s">
        <v>3250</v>
      </c>
      <c r="AF19" t="s">
        <v>3249</v>
      </c>
      <c r="AG19" t="s">
        <v>3247</v>
      </c>
      <c r="AL19" t="s">
        <v>3251</v>
      </c>
      <c r="AM19" t="s">
        <v>3239</v>
      </c>
      <c r="AO19" t="s">
        <v>334</v>
      </c>
      <c r="BT19" t="s">
        <v>368</v>
      </c>
      <c r="BU19" t="s">
        <v>336</v>
      </c>
      <c r="BV19" t="str">
        <f t="shared" si="0"/>
        <v>di4y-k8za</v>
      </c>
      <c r="BW19">
        <f t="shared" si="1"/>
        <v>2012</v>
      </c>
      <c r="BX19">
        <f t="shared" si="2"/>
        <v>2012</v>
      </c>
      <c r="BY19">
        <f t="shared" si="3"/>
        <v>5</v>
      </c>
      <c r="BZ19">
        <f t="shared" si="4"/>
        <v>6</v>
      </c>
      <c r="CA19" t="s">
        <v>5893</v>
      </c>
      <c r="CB19" t="str">
        <f t="shared" si="5"/>
        <v>a</v>
      </c>
      <c r="CC19">
        <v>0.77488574176494363</v>
      </c>
      <c r="CD19">
        <f t="shared" si="6"/>
        <v>18</v>
      </c>
    </row>
    <row r="20" spans="1:82" x14ac:dyDescent="0.35">
      <c r="A20" t="s">
        <v>5831</v>
      </c>
      <c r="B20" t="s">
        <v>3798</v>
      </c>
      <c r="C20" t="b">
        <v>1</v>
      </c>
      <c r="D20" t="b">
        <v>0</v>
      </c>
      <c r="F20" t="s">
        <v>323</v>
      </c>
      <c r="G20" t="s">
        <v>15</v>
      </c>
      <c r="H20" t="s">
        <v>5832</v>
      </c>
      <c r="I20" t="s">
        <v>3799</v>
      </c>
      <c r="J20" s="3">
        <v>1078</v>
      </c>
      <c r="K20" t="s">
        <v>5833</v>
      </c>
      <c r="L20" t="s">
        <v>3800</v>
      </c>
      <c r="M20" s="2">
        <v>41445</v>
      </c>
      <c r="N20" s="1">
        <v>0.875</v>
      </c>
      <c r="O20" s="2">
        <v>41445</v>
      </c>
      <c r="P20" s="1">
        <v>0.88263888888888886</v>
      </c>
      <c r="Q20" t="s">
        <v>913</v>
      </c>
      <c r="R20" t="s">
        <v>3801</v>
      </c>
      <c r="S20" s="3">
        <v>4634</v>
      </c>
      <c r="T20" t="s">
        <v>212</v>
      </c>
      <c r="W20" t="s">
        <v>1</v>
      </c>
      <c r="AD20" t="s">
        <v>5834</v>
      </c>
      <c r="AM20" t="s">
        <v>3411</v>
      </c>
      <c r="AO20" t="s">
        <v>334</v>
      </c>
      <c r="BU20" t="s">
        <v>336</v>
      </c>
      <c r="BV20" t="str">
        <f t="shared" si="0"/>
        <v>xupn-4ych</v>
      </c>
      <c r="BW20">
        <f t="shared" si="1"/>
        <v>2013</v>
      </c>
      <c r="BX20">
        <f t="shared" si="2"/>
        <v>2013</v>
      </c>
      <c r="BY20">
        <f t="shared" si="3"/>
        <v>3</v>
      </c>
      <c r="BZ20">
        <f t="shared" si="4"/>
        <v>3</v>
      </c>
      <c r="CA20" t="s">
        <v>5893</v>
      </c>
      <c r="CB20" t="str">
        <f t="shared" si="5"/>
        <v>a</v>
      </c>
      <c r="CC20">
        <v>0.83217909666814338</v>
      </c>
      <c r="CD20">
        <f t="shared" si="6"/>
        <v>19</v>
      </c>
    </row>
    <row r="21" spans="1:82" x14ac:dyDescent="0.35">
      <c r="A21" t="s">
        <v>3296</v>
      </c>
      <c r="B21" t="s">
        <v>3297</v>
      </c>
      <c r="C21" t="b">
        <v>1</v>
      </c>
      <c r="D21" t="b">
        <v>0</v>
      </c>
      <c r="F21" t="s">
        <v>323</v>
      </c>
      <c r="G21" t="s">
        <v>15</v>
      </c>
      <c r="H21" t="s">
        <v>3298</v>
      </c>
      <c r="I21" t="s">
        <v>3299</v>
      </c>
      <c r="J21" s="3">
        <v>1800</v>
      </c>
      <c r="K21" t="s">
        <v>3300</v>
      </c>
      <c r="L21" t="s">
        <v>3301</v>
      </c>
      <c r="M21" s="2">
        <v>40948</v>
      </c>
      <c r="N21" s="1">
        <v>6.25E-2</v>
      </c>
      <c r="O21" s="2">
        <v>40948</v>
      </c>
      <c r="P21" s="1">
        <v>6.6666666666666666E-2</v>
      </c>
      <c r="Q21" t="s">
        <v>995</v>
      </c>
      <c r="R21" t="s">
        <v>3302</v>
      </c>
      <c r="S21" s="3">
        <v>2106</v>
      </c>
      <c r="T21" t="s">
        <v>193</v>
      </c>
      <c r="U21" t="s">
        <v>3233</v>
      </c>
      <c r="V21" t="s">
        <v>7</v>
      </c>
      <c r="W21" t="s">
        <v>1</v>
      </c>
      <c r="Z21" t="s">
        <v>240</v>
      </c>
      <c r="AD21" t="s">
        <v>3304</v>
      </c>
      <c r="AE21" t="s">
        <v>3273</v>
      </c>
      <c r="AF21" t="s">
        <v>3305</v>
      </c>
      <c r="AG21" t="s">
        <v>3303</v>
      </c>
      <c r="AH21" t="s">
        <v>3235</v>
      </c>
      <c r="AL21" t="s">
        <v>3274</v>
      </c>
      <c r="AM21" t="s">
        <v>3239</v>
      </c>
      <c r="AO21" t="s">
        <v>334</v>
      </c>
      <c r="BT21" t="s">
        <v>368</v>
      </c>
      <c r="BU21" t="s">
        <v>336</v>
      </c>
      <c r="BV21" t="str">
        <f t="shared" si="0"/>
        <v>e6ip-wkqq</v>
      </c>
      <c r="BW21">
        <f t="shared" si="1"/>
        <v>2012</v>
      </c>
      <c r="BX21">
        <f t="shared" si="2"/>
        <v>2012</v>
      </c>
      <c r="BY21">
        <f t="shared" si="3"/>
        <v>5</v>
      </c>
      <c r="BZ21">
        <f t="shared" si="4"/>
        <v>6</v>
      </c>
      <c r="CA21" t="s">
        <v>5893</v>
      </c>
      <c r="CB21" t="str">
        <f t="shared" si="5"/>
        <v>a</v>
      </c>
      <c r="CC21">
        <v>0.92620483421036759</v>
      </c>
      <c r="CD21">
        <f t="shared" si="6"/>
        <v>20</v>
      </c>
    </row>
    <row r="22" spans="1:82" x14ac:dyDescent="0.35">
      <c r="A22" t="s">
        <v>5195</v>
      </c>
      <c r="B22" t="s">
        <v>5196</v>
      </c>
      <c r="C22" t="b">
        <v>1</v>
      </c>
      <c r="D22" t="b">
        <v>0</v>
      </c>
      <c r="F22" t="s">
        <v>323</v>
      </c>
      <c r="G22" t="s">
        <v>15</v>
      </c>
      <c r="H22" t="s">
        <v>5197</v>
      </c>
      <c r="J22">
        <v>158</v>
      </c>
      <c r="K22" t="s">
        <v>5198</v>
      </c>
      <c r="L22" t="s">
        <v>5199</v>
      </c>
      <c r="M22" s="2">
        <v>42352</v>
      </c>
      <c r="N22" s="1">
        <v>0.61388888888888882</v>
      </c>
      <c r="O22" s="2">
        <v>42352</v>
      </c>
      <c r="P22" s="1">
        <v>0.61458333333333337</v>
      </c>
      <c r="S22" s="3">
        <v>2179</v>
      </c>
      <c r="T22" t="s">
        <v>4</v>
      </c>
      <c r="W22" t="s">
        <v>1</v>
      </c>
      <c r="AD22" t="s">
        <v>5200</v>
      </c>
      <c r="AM22" t="s">
        <v>3507</v>
      </c>
      <c r="AO22" t="s">
        <v>334</v>
      </c>
      <c r="BU22" t="s">
        <v>336</v>
      </c>
      <c r="BV22" t="str">
        <f t="shared" si="0"/>
        <v>k96r-7t2r</v>
      </c>
      <c r="BW22">
        <f t="shared" si="1"/>
        <v>2015</v>
      </c>
      <c r="BX22">
        <f t="shared" si="2"/>
        <v>2015</v>
      </c>
      <c r="BY22">
        <f t="shared" si="3"/>
        <v>3</v>
      </c>
      <c r="BZ22">
        <f t="shared" si="4"/>
        <v>0</v>
      </c>
      <c r="CA22" t="s">
        <v>5893</v>
      </c>
      <c r="CB22" t="str">
        <f t="shared" si="5"/>
        <v>b</v>
      </c>
      <c r="CC22">
        <v>7.0283696827230346E-2</v>
      </c>
      <c r="CD22">
        <f t="shared" si="6"/>
        <v>1</v>
      </c>
    </row>
    <row r="23" spans="1:82" x14ac:dyDescent="0.35">
      <c r="A23" t="s">
        <v>1154</v>
      </c>
      <c r="B23" t="s">
        <v>1155</v>
      </c>
      <c r="C23" t="b">
        <v>1</v>
      </c>
      <c r="D23" t="b">
        <v>0</v>
      </c>
      <c r="F23" t="s">
        <v>323</v>
      </c>
      <c r="G23" t="s">
        <v>15</v>
      </c>
      <c r="H23" t="s">
        <v>1156</v>
      </c>
      <c r="I23" t="s">
        <v>1157</v>
      </c>
      <c r="J23" s="3">
        <v>33309</v>
      </c>
      <c r="K23" t="s">
        <v>1158</v>
      </c>
      <c r="L23" t="s">
        <v>1159</v>
      </c>
      <c r="M23" s="2">
        <v>42290</v>
      </c>
      <c r="N23" s="1">
        <v>0.89861111111111114</v>
      </c>
      <c r="O23" s="2">
        <v>43634</v>
      </c>
      <c r="P23" s="1">
        <v>2.7777777777777776E-2</v>
      </c>
      <c r="Q23" t="s">
        <v>1130</v>
      </c>
      <c r="R23" t="s">
        <v>1160</v>
      </c>
      <c r="S23" s="3">
        <v>129407</v>
      </c>
      <c r="T23" t="s">
        <v>64</v>
      </c>
      <c r="U23" t="s">
        <v>1132</v>
      </c>
      <c r="V23" t="s">
        <v>7</v>
      </c>
      <c r="W23" t="s">
        <v>1</v>
      </c>
      <c r="Z23" t="s">
        <v>96</v>
      </c>
      <c r="AD23" t="s">
        <v>1161</v>
      </c>
      <c r="AE23" t="s">
        <v>1162</v>
      </c>
      <c r="AL23" t="s">
        <v>1134</v>
      </c>
      <c r="AM23" t="s">
        <v>1135</v>
      </c>
      <c r="AO23" t="s">
        <v>334</v>
      </c>
      <c r="BT23" t="s">
        <v>1136</v>
      </c>
      <c r="BU23" t="s">
        <v>336</v>
      </c>
      <c r="BV23" t="str">
        <f t="shared" si="0"/>
        <v>m8qx-ubtq</v>
      </c>
      <c r="BW23">
        <f t="shared" si="1"/>
        <v>2015</v>
      </c>
      <c r="BX23">
        <f t="shared" si="2"/>
        <v>2019</v>
      </c>
      <c r="BY23">
        <f t="shared" si="3"/>
        <v>5</v>
      </c>
      <c r="BZ23">
        <f t="shared" si="4"/>
        <v>6</v>
      </c>
      <c r="CA23" t="s">
        <v>5893</v>
      </c>
      <c r="CB23" t="str">
        <f t="shared" si="5"/>
        <v>b</v>
      </c>
      <c r="CC23">
        <v>9.038480318605846E-2</v>
      </c>
      <c r="CD23">
        <f t="shared" si="6"/>
        <v>2</v>
      </c>
    </row>
    <row r="24" spans="1:82" x14ac:dyDescent="0.35">
      <c r="A24" t="s">
        <v>3737</v>
      </c>
      <c r="B24" t="s">
        <v>3538</v>
      </c>
      <c r="C24" t="b">
        <v>1</v>
      </c>
      <c r="D24" t="b">
        <v>0</v>
      </c>
      <c r="F24" t="s">
        <v>323</v>
      </c>
      <c r="G24" t="s">
        <v>15</v>
      </c>
      <c r="H24" t="s">
        <v>3539</v>
      </c>
      <c r="J24">
        <v>550</v>
      </c>
      <c r="K24" t="s">
        <v>3540</v>
      </c>
      <c r="L24" t="s">
        <v>3540</v>
      </c>
      <c r="M24" s="2">
        <v>42339</v>
      </c>
      <c r="N24" s="1">
        <v>0.1986111111111111</v>
      </c>
      <c r="O24" s="2">
        <v>42339</v>
      </c>
      <c r="P24" s="1">
        <v>0.1986111111111111</v>
      </c>
      <c r="Q24" t="s">
        <v>359</v>
      </c>
      <c r="R24" t="s">
        <v>3541</v>
      </c>
      <c r="S24" s="3">
        <v>1596</v>
      </c>
      <c r="T24" t="s">
        <v>4</v>
      </c>
      <c r="U24" t="s">
        <v>3502</v>
      </c>
      <c r="V24" t="s">
        <v>7</v>
      </c>
      <c r="W24" t="s">
        <v>1</v>
      </c>
      <c r="Z24" t="s">
        <v>116</v>
      </c>
      <c r="AD24" t="s">
        <v>3738</v>
      </c>
      <c r="AE24" t="s">
        <v>3544</v>
      </c>
      <c r="AF24" t="s">
        <v>3543</v>
      </c>
      <c r="AG24" t="s">
        <v>3542</v>
      </c>
      <c r="AL24" t="s">
        <v>3506</v>
      </c>
      <c r="AM24" t="s">
        <v>3507</v>
      </c>
      <c r="AO24" t="s">
        <v>334</v>
      </c>
      <c r="BT24" t="s">
        <v>3508</v>
      </c>
      <c r="BU24" t="s">
        <v>336</v>
      </c>
      <c r="BV24" t="str">
        <f t="shared" si="0"/>
        <v>wxek-dsag</v>
      </c>
      <c r="BW24">
        <f t="shared" si="1"/>
        <v>2015</v>
      </c>
      <c r="BX24">
        <f t="shared" si="2"/>
        <v>2015</v>
      </c>
      <c r="BY24">
        <f t="shared" si="3"/>
        <v>5</v>
      </c>
      <c r="BZ24">
        <f t="shared" si="4"/>
        <v>5</v>
      </c>
      <c r="CA24" t="s">
        <v>5893</v>
      </c>
      <c r="CB24" t="str">
        <f t="shared" si="5"/>
        <v>b</v>
      </c>
      <c r="CC24">
        <v>0.15638503897810463</v>
      </c>
      <c r="CD24">
        <f t="shared" si="6"/>
        <v>3</v>
      </c>
    </row>
    <row r="25" spans="1:82" x14ac:dyDescent="0.35">
      <c r="A25" t="s">
        <v>1984</v>
      </c>
      <c r="B25" t="s">
        <v>1976</v>
      </c>
      <c r="C25" t="b">
        <v>1</v>
      </c>
      <c r="D25" t="b">
        <v>0</v>
      </c>
      <c r="F25" t="s">
        <v>323</v>
      </c>
      <c r="G25" t="s">
        <v>15</v>
      </c>
      <c r="H25" t="s">
        <v>1985</v>
      </c>
      <c r="I25" t="s">
        <v>1977</v>
      </c>
      <c r="J25" s="3">
        <v>1150</v>
      </c>
      <c r="K25" t="s">
        <v>1986</v>
      </c>
      <c r="L25" t="s">
        <v>1978</v>
      </c>
      <c r="M25" s="2">
        <v>42026</v>
      </c>
      <c r="N25" s="1">
        <v>0.82500000000000007</v>
      </c>
      <c r="O25" s="2">
        <v>42026</v>
      </c>
      <c r="P25" s="1">
        <v>0.82986111111111116</v>
      </c>
      <c r="Q25" t="s">
        <v>1130</v>
      </c>
      <c r="R25" t="s">
        <v>1979</v>
      </c>
      <c r="S25" s="3">
        <v>2233</v>
      </c>
      <c r="T25" t="s">
        <v>130</v>
      </c>
      <c r="U25" t="s">
        <v>1980</v>
      </c>
      <c r="V25" t="s">
        <v>7</v>
      </c>
      <c r="W25" t="s">
        <v>1</v>
      </c>
      <c r="Z25" t="s">
        <v>76</v>
      </c>
      <c r="AD25" t="s">
        <v>1987</v>
      </c>
      <c r="AE25" t="s">
        <v>1981</v>
      </c>
      <c r="AL25" t="s">
        <v>1982</v>
      </c>
      <c r="AM25" t="s">
        <v>1665</v>
      </c>
      <c r="AO25" t="s">
        <v>334</v>
      </c>
      <c r="BT25" t="s">
        <v>1983</v>
      </c>
      <c r="BU25" t="s">
        <v>336</v>
      </c>
      <c r="BV25" t="str">
        <f t="shared" si="0"/>
        <v>y3ds-rkew</v>
      </c>
      <c r="BW25">
        <f t="shared" si="1"/>
        <v>2015</v>
      </c>
      <c r="BX25">
        <f t="shared" si="2"/>
        <v>2015</v>
      </c>
      <c r="BY25">
        <f t="shared" si="3"/>
        <v>5</v>
      </c>
      <c r="BZ25">
        <f t="shared" si="4"/>
        <v>6</v>
      </c>
      <c r="CA25" t="s">
        <v>5893</v>
      </c>
      <c r="CB25" t="str">
        <f t="shared" si="5"/>
        <v>b</v>
      </c>
      <c r="CC25">
        <v>0.17871538145780708</v>
      </c>
      <c r="CD25">
        <f t="shared" si="6"/>
        <v>4</v>
      </c>
    </row>
    <row r="26" spans="1:82" x14ac:dyDescent="0.35">
      <c r="A26" t="s">
        <v>3123</v>
      </c>
      <c r="B26" t="s">
        <v>3124</v>
      </c>
      <c r="C26" t="b">
        <v>1</v>
      </c>
      <c r="D26" t="b">
        <v>0</v>
      </c>
      <c r="F26" t="s">
        <v>323</v>
      </c>
      <c r="G26" t="s">
        <v>15</v>
      </c>
      <c r="H26" t="s">
        <v>3125</v>
      </c>
      <c r="I26" t="s">
        <v>3126</v>
      </c>
      <c r="J26" s="3">
        <v>1255</v>
      </c>
      <c r="K26" t="s">
        <v>3127</v>
      </c>
      <c r="L26" t="s">
        <v>3128</v>
      </c>
      <c r="M26" s="2">
        <v>42282</v>
      </c>
      <c r="N26" s="1">
        <v>0.90277777777777779</v>
      </c>
      <c r="O26" s="2">
        <v>42282</v>
      </c>
      <c r="P26" s="1">
        <v>0.90486111111111101</v>
      </c>
      <c r="Q26" t="s">
        <v>913</v>
      </c>
      <c r="R26" t="s">
        <v>3129</v>
      </c>
      <c r="S26" s="3">
        <v>2026</v>
      </c>
      <c r="T26" t="s">
        <v>135</v>
      </c>
      <c r="U26" t="s">
        <v>3130</v>
      </c>
      <c r="W26" t="s">
        <v>1</v>
      </c>
      <c r="Z26" t="s">
        <v>234</v>
      </c>
      <c r="AD26" t="s">
        <v>3131</v>
      </c>
      <c r="AE26" t="s">
        <v>3132</v>
      </c>
      <c r="AL26" t="s">
        <v>3133</v>
      </c>
      <c r="AM26" t="s">
        <v>2590</v>
      </c>
      <c r="AO26" t="s">
        <v>334</v>
      </c>
      <c r="BT26" t="s">
        <v>3134</v>
      </c>
      <c r="BU26" t="s">
        <v>336</v>
      </c>
      <c r="BV26" t="str">
        <f t="shared" si="0"/>
        <v>28ar-n972</v>
      </c>
      <c r="BW26">
        <f t="shared" si="1"/>
        <v>2015</v>
      </c>
      <c r="BX26">
        <f t="shared" si="2"/>
        <v>2015</v>
      </c>
      <c r="BY26">
        <f t="shared" si="3"/>
        <v>4</v>
      </c>
      <c r="BZ26">
        <f t="shared" si="4"/>
        <v>5</v>
      </c>
      <c r="CA26" t="s">
        <v>5893</v>
      </c>
      <c r="CB26" t="str">
        <f t="shared" si="5"/>
        <v>b</v>
      </c>
      <c r="CC26">
        <v>0.19608911533693218</v>
      </c>
      <c r="CD26">
        <f t="shared" si="6"/>
        <v>5</v>
      </c>
    </row>
    <row r="27" spans="1:82" x14ac:dyDescent="0.35">
      <c r="A27" t="s">
        <v>4464</v>
      </c>
      <c r="B27" t="s">
        <v>4454</v>
      </c>
      <c r="C27" t="b">
        <v>1</v>
      </c>
      <c r="D27" t="b">
        <v>0</v>
      </c>
      <c r="F27" t="s">
        <v>323</v>
      </c>
      <c r="G27" t="s">
        <v>15</v>
      </c>
      <c r="H27" t="s">
        <v>4465</v>
      </c>
      <c r="I27" t="s">
        <v>4466</v>
      </c>
      <c r="J27">
        <v>894</v>
      </c>
      <c r="K27" t="s">
        <v>4467</v>
      </c>
      <c r="L27" t="s">
        <v>4455</v>
      </c>
      <c r="M27" s="2">
        <v>42312</v>
      </c>
      <c r="N27" s="1">
        <v>0.92291666666666661</v>
      </c>
      <c r="O27" s="2">
        <v>43633</v>
      </c>
      <c r="P27" s="1">
        <v>0.58472222222222225</v>
      </c>
      <c r="Q27" t="s">
        <v>1130</v>
      </c>
      <c r="R27" t="s">
        <v>4468</v>
      </c>
      <c r="S27" s="3">
        <v>3017</v>
      </c>
      <c r="T27" t="s">
        <v>162</v>
      </c>
      <c r="W27" t="s">
        <v>1</v>
      </c>
      <c r="Z27" t="s">
        <v>94</v>
      </c>
      <c r="AD27" t="s">
        <v>4469</v>
      </c>
      <c r="AM27" t="s">
        <v>2130</v>
      </c>
      <c r="AO27" t="s">
        <v>334</v>
      </c>
      <c r="BU27" t="s">
        <v>336</v>
      </c>
      <c r="BV27" t="str">
        <f t="shared" si="0"/>
        <v>9ncw-tqjn</v>
      </c>
      <c r="BW27">
        <f t="shared" si="1"/>
        <v>2015</v>
      </c>
      <c r="BX27">
        <f t="shared" si="2"/>
        <v>2019</v>
      </c>
      <c r="BY27">
        <f t="shared" si="3"/>
        <v>4</v>
      </c>
      <c r="BZ27">
        <f t="shared" si="4"/>
        <v>4</v>
      </c>
      <c r="CA27" t="s">
        <v>5893</v>
      </c>
      <c r="CB27" t="str">
        <f t="shared" si="5"/>
        <v>b</v>
      </c>
      <c r="CC27">
        <v>0.22375029057407569</v>
      </c>
      <c r="CD27">
        <f t="shared" si="6"/>
        <v>6</v>
      </c>
    </row>
    <row r="28" spans="1:82" x14ac:dyDescent="0.35">
      <c r="A28" t="s">
        <v>5726</v>
      </c>
      <c r="B28" t="s">
        <v>4781</v>
      </c>
      <c r="C28" t="b">
        <v>1</v>
      </c>
      <c r="D28" t="b">
        <v>0</v>
      </c>
      <c r="F28" t="s">
        <v>323</v>
      </c>
      <c r="G28" t="s">
        <v>15</v>
      </c>
      <c r="H28" t="s">
        <v>4848</v>
      </c>
      <c r="J28" s="3">
        <v>2877</v>
      </c>
      <c r="K28" t="s">
        <v>5727</v>
      </c>
      <c r="L28" t="s">
        <v>4782</v>
      </c>
      <c r="M28" s="2">
        <v>41943</v>
      </c>
      <c r="N28" s="1">
        <v>0.78749999999999998</v>
      </c>
      <c r="O28" s="2">
        <v>43633</v>
      </c>
      <c r="P28" s="1">
        <v>0.38541666666666669</v>
      </c>
      <c r="Q28" t="s">
        <v>571</v>
      </c>
      <c r="S28" s="3">
        <v>11628</v>
      </c>
      <c r="T28" t="s">
        <v>44</v>
      </c>
      <c r="W28" t="s">
        <v>1</v>
      </c>
      <c r="AD28" t="s">
        <v>5728</v>
      </c>
      <c r="AM28" t="s">
        <v>4437</v>
      </c>
      <c r="AO28" t="s">
        <v>334</v>
      </c>
      <c r="BU28" t="s">
        <v>336</v>
      </c>
      <c r="BV28" t="str">
        <f t="shared" si="0"/>
        <v>vgcw-qfjm</v>
      </c>
      <c r="BW28">
        <f t="shared" si="1"/>
        <v>2014</v>
      </c>
      <c r="BX28">
        <f t="shared" si="2"/>
        <v>2019</v>
      </c>
      <c r="BY28">
        <f t="shared" si="3"/>
        <v>3</v>
      </c>
      <c r="BZ28">
        <f t="shared" si="4"/>
        <v>1</v>
      </c>
      <c r="CA28" t="s">
        <v>5893</v>
      </c>
      <c r="CB28" t="str">
        <f t="shared" si="5"/>
        <v>b</v>
      </c>
      <c r="CC28">
        <v>0.34075040019954328</v>
      </c>
      <c r="CD28">
        <f t="shared" si="6"/>
        <v>7</v>
      </c>
    </row>
    <row r="29" spans="1:82" x14ac:dyDescent="0.35">
      <c r="A29" t="s">
        <v>1163</v>
      </c>
      <c r="B29" t="s">
        <v>1164</v>
      </c>
      <c r="C29" t="b">
        <v>1</v>
      </c>
      <c r="D29" t="b">
        <v>0</v>
      </c>
      <c r="F29" t="s">
        <v>323</v>
      </c>
      <c r="G29" t="s">
        <v>15</v>
      </c>
      <c r="H29" t="s">
        <v>1165</v>
      </c>
      <c r="I29" t="s">
        <v>1166</v>
      </c>
      <c r="J29">
        <v>616</v>
      </c>
      <c r="K29" t="s">
        <v>1167</v>
      </c>
      <c r="L29" t="s">
        <v>1168</v>
      </c>
      <c r="M29" s="2">
        <v>42292</v>
      </c>
      <c r="N29" s="1">
        <v>0.69791666666666663</v>
      </c>
      <c r="O29" s="2">
        <v>43517</v>
      </c>
      <c r="P29" s="1">
        <v>0.77083333333333337</v>
      </c>
      <c r="Q29" t="s">
        <v>1130</v>
      </c>
      <c r="R29" t="s">
        <v>1169</v>
      </c>
      <c r="S29" s="3">
        <v>2527</v>
      </c>
      <c r="T29" t="s">
        <v>64</v>
      </c>
      <c r="U29" t="s">
        <v>1132</v>
      </c>
      <c r="V29" t="s">
        <v>7</v>
      </c>
      <c r="W29" t="s">
        <v>1</v>
      </c>
      <c r="Z29" t="s">
        <v>96</v>
      </c>
      <c r="AD29" t="s">
        <v>1170</v>
      </c>
      <c r="AL29" t="s">
        <v>1171</v>
      </c>
      <c r="AM29" t="s">
        <v>1135</v>
      </c>
      <c r="AO29" t="s">
        <v>334</v>
      </c>
      <c r="BT29" t="s">
        <v>1136</v>
      </c>
      <c r="BU29" t="s">
        <v>336</v>
      </c>
      <c r="BV29" t="str">
        <f t="shared" si="0"/>
        <v>s7ge-wicw</v>
      </c>
      <c r="BW29">
        <f t="shared" si="1"/>
        <v>2015</v>
      </c>
      <c r="BX29">
        <f t="shared" si="2"/>
        <v>2019</v>
      </c>
      <c r="BY29">
        <f t="shared" si="3"/>
        <v>5</v>
      </c>
      <c r="BZ29">
        <f t="shared" si="4"/>
        <v>6</v>
      </c>
      <c r="CA29" t="s">
        <v>5893</v>
      </c>
      <c r="CB29" t="str">
        <f t="shared" si="5"/>
        <v>b</v>
      </c>
      <c r="CC29">
        <v>0.36128046644474265</v>
      </c>
      <c r="CD29">
        <f t="shared" si="6"/>
        <v>8</v>
      </c>
    </row>
    <row r="30" spans="1:82" x14ac:dyDescent="0.35">
      <c r="A30" t="s">
        <v>5796</v>
      </c>
      <c r="B30" t="s">
        <v>5797</v>
      </c>
      <c r="C30" t="b">
        <v>1</v>
      </c>
      <c r="D30" t="b">
        <v>0</v>
      </c>
      <c r="F30" t="s">
        <v>323</v>
      </c>
      <c r="G30" t="s">
        <v>15</v>
      </c>
      <c r="H30" t="s">
        <v>5798</v>
      </c>
      <c r="I30" t="s">
        <v>5799</v>
      </c>
      <c r="J30" s="3">
        <v>1275</v>
      </c>
      <c r="K30" t="s">
        <v>5800</v>
      </c>
      <c r="L30" t="s">
        <v>2126</v>
      </c>
      <c r="M30" s="2">
        <v>42341</v>
      </c>
      <c r="N30" s="1">
        <v>0.80694444444444446</v>
      </c>
      <c r="O30" s="2">
        <v>43633</v>
      </c>
      <c r="P30" s="1">
        <v>0.58333333333333337</v>
      </c>
      <c r="Q30" t="s">
        <v>1130</v>
      </c>
      <c r="R30" t="s">
        <v>5801</v>
      </c>
      <c r="S30" s="3">
        <v>3276</v>
      </c>
      <c r="T30" t="s">
        <v>162</v>
      </c>
      <c r="W30" t="s">
        <v>1</v>
      </c>
      <c r="Z30" t="s">
        <v>94</v>
      </c>
      <c r="AD30" t="s">
        <v>5802</v>
      </c>
      <c r="AM30" t="s">
        <v>2130</v>
      </c>
      <c r="AO30" t="s">
        <v>334</v>
      </c>
      <c r="BU30" t="s">
        <v>336</v>
      </c>
      <c r="BV30" t="str">
        <f t="shared" si="0"/>
        <v>x574-csgd</v>
      </c>
      <c r="BW30">
        <f t="shared" si="1"/>
        <v>2015</v>
      </c>
      <c r="BX30">
        <f t="shared" si="2"/>
        <v>2019</v>
      </c>
      <c r="BY30">
        <f t="shared" si="3"/>
        <v>4</v>
      </c>
      <c r="BZ30">
        <f t="shared" si="4"/>
        <v>4</v>
      </c>
      <c r="CA30" t="s">
        <v>5893</v>
      </c>
      <c r="CB30" t="str">
        <f t="shared" si="5"/>
        <v>b</v>
      </c>
      <c r="CC30">
        <v>0.38749154339480552</v>
      </c>
      <c r="CD30">
        <f t="shared" si="6"/>
        <v>9</v>
      </c>
    </row>
    <row r="31" spans="1:82" x14ac:dyDescent="0.35">
      <c r="A31" t="s">
        <v>5593</v>
      </c>
      <c r="B31" t="s">
        <v>3828</v>
      </c>
      <c r="C31" t="b">
        <v>1</v>
      </c>
      <c r="D31" t="b">
        <v>0</v>
      </c>
      <c r="F31" t="s">
        <v>323</v>
      </c>
      <c r="G31" t="s">
        <v>15</v>
      </c>
      <c r="H31" t="s">
        <v>5594</v>
      </c>
      <c r="I31" t="s">
        <v>3829</v>
      </c>
      <c r="J31" s="3">
        <v>1558</v>
      </c>
      <c r="K31" t="s">
        <v>5595</v>
      </c>
      <c r="L31" t="s">
        <v>3830</v>
      </c>
      <c r="M31" s="2">
        <v>42318</v>
      </c>
      <c r="N31" s="1">
        <v>0.83611111111111114</v>
      </c>
      <c r="O31" s="2">
        <v>43633</v>
      </c>
      <c r="P31" s="1">
        <v>0.5854166666666667</v>
      </c>
      <c r="Q31" t="s">
        <v>1130</v>
      </c>
      <c r="R31" t="s">
        <v>3831</v>
      </c>
      <c r="S31" s="3">
        <v>1712</v>
      </c>
      <c r="T31" t="s">
        <v>162</v>
      </c>
      <c r="W31" t="s">
        <v>1</v>
      </c>
      <c r="Z31" t="s">
        <v>94</v>
      </c>
      <c r="AD31" t="s">
        <v>5596</v>
      </c>
      <c r="AM31" t="s">
        <v>2130</v>
      </c>
      <c r="AO31" t="s">
        <v>334</v>
      </c>
      <c r="BU31" t="s">
        <v>336</v>
      </c>
      <c r="BV31" t="str">
        <f t="shared" si="0"/>
        <v>t9je-9qwa</v>
      </c>
      <c r="BW31">
        <f t="shared" si="1"/>
        <v>2015</v>
      </c>
      <c r="BX31">
        <f t="shared" si="2"/>
        <v>2019</v>
      </c>
      <c r="BY31">
        <f t="shared" si="3"/>
        <v>4</v>
      </c>
      <c r="BZ31">
        <f t="shared" si="4"/>
        <v>4</v>
      </c>
      <c r="CA31" t="s">
        <v>5893</v>
      </c>
      <c r="CB31" t="str">
        <f t="shared" si="5"/>
        <v>b</v>
      </c>
      <c r="CC31">
        <v>0.44957403811721108</v>
      </c>
      <c r="CD31">
        <f t="shared" si="6"/>
        <v>10</v>
      </c>
    </row>
    <row r="32" spans="1:82" x14ac:dyDescent="0.35">
      <c r="A32" t="s">
        <v>4609</v>
      </c>
      <c r="B32" t="s">
        <v>4012</v>
      </c>
      <c r="C32" t="b">
        <v>1</v>
      </c>
      <c r="D32" t="b">
        <v>0</v>
      </c>
      <c r="F32" t="s">
        <v>323</v>
      </c>
      <c r="G32" t="s">
        <v>15</v>
      </c>
      <c r="H32" t="s">
        <v>4610</v>
      </c>
      <c r="J32" s="3">
        <v>1112</v>
      </c>
      <c r="K32" t="s">
        <v>4611</v>
      </c>
      <c r="L32" t="s">
        <v>4013</v>
      </c>
      <c r="M32" s="2">
        <v>42080</v>
      </c>
      <c r="N32" s="1">
        <v>0.59930555555555554</v>
      </c>
      <c r="O32" s="2">
        <v>43622</v>
      </c>
      <c r="P32" s="1">
        <v>0.47916666666666669</v>
      </c>
      <c r="Q32" t="s">
        <v>571</v>
      </c>
      <c r="R32" t="s">
        <v>4014</v>
      </c>
      <c r="S32" s="3">
        <v>2340</v>
      </c>
      <c r="T32" t="s">
        <v>44</v>
      </c>
      <c r="W32" t="s">
        <v>1</v>
      </c>
      <c r="AD32" t="s">
        <v>4612</v>
      </c>
      <c r="AM32" t="s">
        <v>4437</v>
      </c>
      <c r="AO32" t="s">
        <v>334</v>
      </c>
      <c r="BU32" t="s">
        <v>336</v>
      </c>
      <c r="BV32" t="str">
        <f t="shared" si="0"/>
        <v>brpd-b6zd</v>
      </c>
      <c r="BW32">
        <f t="shared" si="1"/>
        <v>2015</v>
      </c>
      <c r="BX32">
        <f t="shared" si="2"/>
        <v>2019</v>
      </c>
      <c r="BY32">
        <f t="shared" si="3"/>
        <v>3</v>
      </c>
      <c r="BZ32">
        <f t="shared" si="4"/>
        <v>2</v>
      </c>
      <c r="CA32" t="s">
        <v>5893</v>
      </c>
      <c r="CB32" t="str">
        <f t="shared" si="5"/>
        <v>b</v>
      </c>
      <c r="CC32">
        <v>0.46741357477316026</v>
      </c>
      <c r="CD32">
        <f t="shared" si="6"/>
        <v>11</v>
      </c>
    </row>
    <row r="33" spans="1:82" x14ac:dyDescent="0.35">
      <c r="A33" t="s">
        <v>3384</v>
      </c>
      <c r="B33" t="s">
        <v>3385</v>
      </c>
      <c r="C33" t="b">
        <v>1</v>
      </c>
      <c r="D33" t="b">
        <v>0</v>
      </c>
      <c r="F33" t="s">
        <v>323</v>
      </c>
      <c r="G33" t="s">
        <v>15</v>
      </c>
      <c r="H33" t="s">
        <v>3386</v>
      </c>
      <c r="I33" t="s">
        <v>3387</v>
      </c>
      <c r="J33">
        <v>704</v>
      </c>
      <c r="K33" t="s">
        <v>3388</v>
      </c>
      <c r="L33" t="s">
        <v>3389</v>
      </c>
      <c r="M33" s="2">
        <v>42332</v>
      </c>
      <c r="N33" s="1">
        <v>0.95138888888888884</v>
      </c>
      <c r="O33" s="2">
        <v>42332</v>
      </c>
      <c r="P33" s="1">
        <v>0.95277777777777783</v>
      </c>
      <c r="Q33" t="s">
        <v>913</v>
      </c>
      <c r="R33" t="s">
        <v>3390</v>
      </c>
      <c r="S33" s="3">
        <v>3222</v>
      </c>
      <c r="T33" t="s">
        <v>93</v>
      </c>
      <c r="U33" t="s">
        <v>3391</v>
      </c>
      <c r="V33" t="s">
        <v>7</v>
      </c>
      <c r="W33" t="s">
        <v>1</v>
      </c>
      <c r="Z33" t="s">
        <v>176</v>
      </c>
      <c r="AD33" t="s">
        <v>3392</v>
      </c>
      <c r="AE33" t="s">
        <v>3394</v>
      </c>
      <c r="AF33" t="s">
        <v>3393</v>
      </c>
      <c r="AL33" t="s">
        <v>2300</v>
      </c>
      <c r="AM33" t="s">
        <v>2301</v>
      </c>
      <c r="AO33" t="s">
        <v>334</v>
      </c>
      <c r="BT33" t="s">
        <v>915</v>
      </c>
      <c r="BU33" t="s">
        <v>336</v>
      </c>
      <c r="BV33" t="str">
        <f t="shared" si="0"/>
        <v>i89p-imif</v>
      </c>
      <c r="BW33">
        <f t="shared" si="1"/>
        <v>2015</v>
      </c>
      <c r="BX33">
        <f t="shared" si="2"/>
        <v>2015</v>
      </c>
      <c r="BY33">
        <f t="shared" si="3"/>
        <v>5</v>
      </c>
      <c r="BZ33">
        <f t="shared" si="4"/>
        <v>6</v>
      </c>
      <c r="CA33" t="s">
        <v>5893</v>
      </c>
      <c r="CB33" t="str">
        <f t="shared" si="5"/>
        <v>b</v>
      </c>
      <c r="CC33">
        <v>0.48146975166302008</v>
      </c>
      <c r="CD33">
        <f t="shared" si="6"/>
        <v>12</v>
      </c>
    </row>
    <row r="34" spans="1:82" x14ac:dyDescent="0.35">
      <c r="A34" t="s">
        <v>3135</v>
      </c>
      <c r="B34" t="s">
        <v>3136</v>
      </c>
      <c r="C34" t="b">
        <v>1</v>
      </c>
      <c r="D34" t="b">
        <v>0</v>
      </c>
      <c r="F34" t="s">
        <v>323</v>
      </c>
      <c r="G34" t="s">
        <v>15</v>
      </c>
      <c r="H34" t="s">
        <v>3137</v>
      </c>
      <c r="I34" t="s">
        <v>3126</v>
      </c>
      <c r="J34">
        <v>820</v>
      </c>
      <c r="K34" t="s">
        <v>3138</v>
      </c>
      <c r="L34" t="s">
        <v>3139</v>
      </c>
      <c r="M34" s="2">
        <v>42359</v>
      </c>
      <c r="N34" s="1">
        <v>0.96736111111111101</v>
      </c>
      <c r="O34" s="2">
        <v>42359</v>
      </c>
      <c r="P34" s="1">
        <v>0.97152777777777777</v>
      </c>
      <c r="Q34" t="s">
        <v>913</v>
      </c>
      <c r="R34" t="s">
        <v>3140</v>
      </c>
      <c r="S34" s="3">
        <v>2208</v>
      </c>
      <c r="T34" t="s">
        <v>135</v>
      </c>
      <c r="U34" t="s">
        <v>3130</v>
      </c>
      <c r="V34" t="s">
        <v>7</v>
      </c>
      <c r="W34" t="s">
        <v>1</v>
      </c>
      <c r="Z34" t="s">
        <v>234</v>
      </c>
      <c r="AD34" t="s">
        <v>3141</v>
      </c>
      <c r="AE34" t="s">
        <v>3132</v>
      </c>
      <c r="AL34" t="s">
        <v>3133</v>
      </c>
      <c r="AM34" t="s">
        <v>2590</v>
      </c>
      <c r="AO34" t="s">
        <v>334</v>
      </c>
      <c r="BT34" t="s">
        <v>3134</v>
      </c>
      <c r="BU34" t="s">
        <v>336</v>
      </c>
      <c r="BV34" t="str">
        <f t="shared" si="0"/>
        <v>i3e8-j9am</v>
      </c>
      <c r="BW34">
        <f t="shared" si="1"/>
        <v>2015</v>
      </c>
      <c r="BX34">
        <f t="shared" si="2"/>
        <v>2015</v>
      </c>
      <c r="BY34">
        <f t="shared" si="3"/>
        <v>5</v>
      </c>
      <c r="BZ34">
        <f t="shared" si="4"/>
        <v>6</v>
      </c>
      <c r="CA34" t="s">
        <v>5893</v>
      </c>
      <c r="CB34" t="str">
        <f t="shared" si="5"/>
        <v>b</v>
      </c>
      <c r="CC34">
        <v>0.49581199063951398</v>
      </c>
      <c r="CD34">
        <f t="shared" si="6"/>
        <v>13</v>
      </c>
    </row>
    <row r="35" spans="1:82" x14ac:dyDescent="0.35">
      <c r="A35" t="s">
        <v>3336</v>
      </c>
      <c r="B35" t="s">
        <v>3230</v>
      </c>
      <c r="C35" t="b">
        <v>1</v>
      </c>
      <c r="D35" t="b">
        <v>0</v>
      </c>
      <c r="F35" t="s">
        <v>323</v>
      </c>
      <c r="G35" t="s">
        <v>15</v>
      </c>
      <c r="H35" t="s">
        <v>3337</v>
      </c>
      <c r="I35" t="s">
        <v>3231</v>
      </c>
      <c r="J35" s="3">
        <v>1448</v>
      </c>
      <c r="K35" t="s">
        <v>3338</v>
      </c>
      <c r="L35" t="s">
        <v>3232</v>
      </c>
      <c r="M35" s="2">
        <v>41820</v>
      </c>
      <c r="N35" s="1">
        <v>0.73125000000000007</v>
      </c>
      <c r="O35" s="2">
        <v>43276</v>
      </c>
      <c r="P35" s="1">
        <v>0.73055555555555562</v>
      </c>
      <c r="Q35" t="s">
        <v>995</v>
      </c>
      <c r="R35" t="s">
        <v>3252</v>
      </c>
      <c r="S35" s="3">
        <v>5870</v>
      </c>
      <c r="T35" t="s">
        <v>193</v>
      </c>
      <c r="U35" t="s">
        <v>3233</v>
      </c>
      <c r="V35" t="s">
        <v>7</v>
      </c>
      <c r="W35" t="s">
        <v>1</v>
      </c>
      <c r="Z35" t="s">
        <v>239</v>
      </c>
      <c r="AD35" t="s">
        <v>3339</v>
      </c>
      <c r="AE35" t="s">
        <v>3237</v>
      </c>
      <c r="AF35" t="s">
        <v>3236</v>
      </c>
      <c r="AG35" t="s">
        <v>3234</v>
      </c>
      <c r="AH35" t="s">
        <v>3235</v>
      </c>
      <c r="AL35" t="s">
        <v>3238</v>
      </c>
      <c r="AM35" t="s">
        <v>3239</v>
      </c>
      <c r="AO35" t="s">
        <v>334</v>
      </c>
      <c r="BT35" t="s">
        <v>368</v>
      </c>
      <c r="BU35" t="s">
        <v>336</v>
      </c>
      <c r="BV35" t="str">
        <f t="shared" si="0"/>
        <v>tecv-qzfm</v>
      </c>
      <c r="BW35">
        <f t="shared" si="1"/>
        <v>2014</v>
      </c>
      <c r="BX35">
        <f t="shared" si="2"/>
        <v>2018</v>
      </c>
      <c r="BY35">
        <f t="shared" si="3"/>
        <v>5</v>
      </c>
      <c r="BZ35">
        <f t="shared" si="4"/>
        <v>6</v>
      </c>
      <c r="CA35" t="s">
        <v>5893</v>
      </c>
      <c r="CB35" t="str">
        <f t="shared" si="5"/>
        <v>b</v>
      </c>
      <c r="CC35">
        <v>0.55333054610026167</v>
      </c>
      <c r="CD35">
        <f t="shared" si="6"/>
        <v>14</v>
      </c>
    </row>
    <row r="36" spans="1:82" x14ac:dyDescent="0.35">
      <c r="A36" t="s">
        <v>3395</v>
      </c>
      <c r="B36" t="s">
        <v>3396</v>
      </c>
      <c r="C36" t="b">
        <v>1</v>
      </c>
      <c r="D36" t="b">
        <v>0</v>
      </c>
      <c r="F36" t="s">
        <v>323</v>
      </c>
      <c r="G36" t="s">
        <v>15</v>
      </c>
      <c r="H36" t="s">
        <v>3397</v>
      </c>
      <c r="I36" t="s">
        <v>3398</v>
      </c>
      <c r="J36">
        <v>381</v>
      </c>
      <c r="K36" t="s">
        <v>3399</v>
      </c>
      <c r="L36" t="s">
        <v>3400</v>
      </c>
      <c r="M36" s="2">
        <v>42332</v>
      </c>
      <c r="N36" s="1">
        <v>0.94166666666666676</v>
      </c>
      <c r="O36" s="2">
        <v>42332</v>
      </c>
      <c r="P36" s="1">
        <v>0.94305555555555554</v>
      </c>
      <c r="Q36" t="s">
        <v>913</v>
      </c>
      <c r="R36" t="s">
        <v>3401</v>
      </c>
      <c r="S36" s="3">
        <v>2202</v>
      </c>
      <c r="T36" t="s">
        <v>93</v>
      </c>
      <c r="U36" t="s">
        <v>3391</v>
      </c>
      <c r="V36" t="s">
        <v>7</v>
      </c>
      <c r="W36" t="s">
        <v>1</v>
      </c>
      <c r="Z36" t="s">
        <v>174</v>
      </c>
      <c r="AD36" t="s">
        <v>3402</v>
      </c>
      <c r="AE36" t="s">
        <v>3394</v>
      </c>
      <c r="AF36" t="s">
        <v>3393</v>
      </c>
      <c r="AL36" t="s">
        <v>2300</v>
      </c>
      <c r="AM36" t="s">
        <v>2301</v>
      </c>
      <c r="AO36" t="s">
        <v>334</v>
      </c>
      <c r="BT36" t="s">
        <v>915</v>
      </c>
      <c r="BU36" t="s">
        <v>336</v>
      </c>
      <c r="BV36" t="str">
        <f t="shared" si="0"/>
        <v>mgne-w2kv</v>
      </c>
      <c r="BW36">
        <f t="shared" si="1"/>
        <v>2015</v>
      </c>
      <c r="BX36">
        <f t="shared" si="2"/>
        <v>2015</v>
      </c>
      <c r="BY36">
        <f t="shared" si="3"/>
        <v>5</v>
      </c>
      <c r="BZ36">
        <f t="shared" si="4"/>
        <v>6</v>
      </c>
      <c r="CA36" t="s">
        <v>5893</v>
      </c>
      <c r="CB36" t="str">
        <f t="shared" si="5"/>
        <v>b</v>
      </c>
      <c r="CC36">
        <v>0.58844814267351297</v>
      </c>
      <c r="CD36">
        <f t="shared" si="6"/>
        <v>15</v>
      </c>
    </row>
    <row r="37" spans="1:82" x14ac:dyDescent="0.35">
      <c r="A37" t="s">
        <v>2165</v>
      </c>
      <c r="B37" t="s">
        <v>2137</v>
      </c>
      <c r="C37" t="b">
        <v>1</v>
      </c>
      <c r="D37" t="b">
        <v>0</v>
      </c>
      <c r="F37" t="s">
        <v>323</v>
      </c>
      <c r="G37" t="s">
        <v>15</v>
      </c>
      <c r="H37" t="s">
        <v>2166</v>
      </c>
      <c r="I37" t="s">
        <v>2138</v>
      </c>
      <c r="J37">
        <v>885</v>
      </c>
      <c r="K37" t="s">
        <v>2167</v>
      </c>
      <c r="L37" t="s">
        <v>2139</v>
      </c>
      <c r="M37" s="2">
        <v>41752</v>
      </c>
      <c r="N37" s="1">
        <v>0.95208333333333339</v>
      </c>
      <c r="O37" s="2">
        <v>41754</v>
      </c>
      <c r="P37" s="1">
        <v>0.70277777777777783</v>
      </c>
      <c r="Q37" t="s">
        <v>328</v>
      </c>
      <c r="R37" t="s">
        <v>2168</v>
      </c>
      <c r="S37" s="3">
        <v>1638</v>
      </c>
      <c r="T37" t="s">
        <v>147</v>
      </c>
      <c r="U37" t="s">
        <v>2134</v>
      </c>
      <c r="V37" t="s">
        <v>7</v>
      </c>
      <c r="W37" t="s">
        <v>1</v>
      </c>
      <c r="Z37" t="s">
        <v>100</v>
      </c>
      <c r="AD37" t="s">
        <v>2169</v>
      </c>
      <c r="AL37" t="s">
        <v>2135</v>
      </c>
      <c r="AM37" t="s">
        <v>2136</v>
      </c>
      <c r="AO37" t="s">
        <v>334</v>
      </c>
      <c r="BT37" t="s">
        <v>335</v>
      </c>
      <c r="BU37" t="s">
        <v>336</v>
      </c>
      <c r="BV37" t="str">
        <f t="shared" si="0"/>
        <v>h7j9-vgr3</v>
      </c>
      <c r="BW37">
        <f t="shared" si="1"/>
        <v>2014</v>
      </c>
      <c r="BX37">
        <f t="shared" si="2"/>
        <v>2014</v>
      </c>
      <c r="BY37">
        <f t="shared" si="3"/>
        <v>5</v>
      </c>
      <c r="BZ37">
        <f t="shared" si="4"/>
        <v>6</v>
      </c>
      <c r="CA37" t="s">
        <v>5893</v>
      </c>
      <c r="CB37" t="str">
        <f t="shared" si="5"/>
        <v>b</v>
      </c>
      <c r="CC37">
        <v>0.65410682827214439</v>
      </c>
      <c r="CD37">
        <f t="shared" si="6"/>
        <v>16</v>
      </c>
    </row>
    <row r="38" spans="1:82" x14ac:dyDescent="0.35">
      <c r="A38" t="s">
        <v>1124</v>
      </c>
      <c r="B38" t="s">
        <v>1125</v>
      </c>
      <c r="C38" t="b">
        <v>1</v>
      </c>
      <c r="D38" t="b">
        <v>0</v>
      </c>
      <c r="F38" t="s">
        <v>323</v>
      </c>
      <c r="G38" t="s">
        <v>15</v>
      </c>
      <c r="H38" t="s">
        <v>1126</v>
      </c>
      <c r="I38" t="s">
        <v>1127</v>
      </c>
      <c r="J38">
        <v>948</v>
      </c>
      <c r="K38" t="s">
        <v>1128</v>
      </c>
      <c r="L38" t="s">
        <v>1129</v>
      </c>
      <c r="M38" s="2">
        <v>42290</v>
      </c>
      <c r="N38" s="1">
        <v>0.8618055555555556</v>
      </c>
      <c r="O38" s="2">
        <v>43634</v>
      </c>
      <c r="P38" s="1">
        <v>2.7083333333333334E-2</v>
      </c>
      <c r="Q38" t="s">
        <v>1130</v>
      </c>
      <c r="R38" t="s">
        <v>1131</v>
      </c>
      <c r="S38" s="3">
        <v>3080</v>
      </c>
      <c r="T38" t="s">
        <v>64</v>
      </c>
      <c r="U38" t="s">
        <v>1132</v>
      </c>
      <c r="V38" t="s">
        <v>7</v>
      </c>
      <c r="W38" t="s">
        <v>1</v>
      </c>
      <c r="Z38" t="s">
        <v>235</v>
      </c>
      <c r="AD38" t="s">
        <v>1133</v>
      </c>
      <c r="AL38" t="s">
        <v>1134</v>
      </c>
      <c r="AM38" t="s">
        <v>1135</v>
      </c>
      <c r="AO38" t="s">
        <v>334</v>
      </c>
      <c r="BT38" t="s">
        <v>1136</v>
      </c>
      <c r="BU38" t="s">
        <v>336</v>
      </c>
      <c r="BV38" t="str">
        <f t="shared" si="0"/>
        <v>4xk5-x9j6</v>
      </c>
      <c r="BW38">
        <f t="shared" si="1"/>
        <v>2015</v>
      </c>
      <c r="BX38">
        <f t="shared" si="2"/>
        <v>2019</v>
      </c>
      <c r="BY38">
        <f t="shared" si="3"/>
        <v>5</v>
      </c>
      <c r="BZ38">
        <f t="shared" si="4"/>
        <v>6</v>
      </c>
      <c r="CA38" t="s">
        <v>5893</v>
      </c>
      <c r="CB38" t="str">
        <f t="shared" si="5"/>
        <v>b</v>
      </c>
      <c r="CC38">
        <v>0.72991852018912728</v>
      </c>
      <c r="CD38">
        <f t="shared" si="6"/>
        <v>17</v>
      </c>
    </row>
    <row r="39" spans="1:82" x14ac:dyDescent="0.35">
      <c r="A39" t="s">
        <v>5015</v>
      </c>
      <c r="B39" t="s">
        <v>5016</v>
      </c>
      <c r="C39" t="b">
        <v>1</v>
      </c>
      <c r="D39" t="b">
        <v>0</v>
      </c>
      <c r="F39" t="s">
        <v>323</v>
      </c>
      <c r="G39" t="s">
        <v>15</v>
      </c>
      <c r="H39" t="s">
        <v>5017</v>
      </c>
      <c r="J39">
        <v>502</v>
      </c>
      <c r="K39" t="s">
        <v>5018</v>
      </c>
      <c r="L39" t="s">
        <v>5019</v>
      </c>
      <c r="M39" s="2">
        <v>42077</v>
      </c>
      <c r="N39" s="1">
        <v>0.18124999999999999</v>
      </c>
      <c r="O39" s="2">
        <v>42077</v>
      </c>
      <c r="P39" s="1">
        <v>0.18194444444444444</v>
      </c>
      <c r="S39" s="3">
        <v>1597</v>
      </c>
      <c r="T39" t="s">
        <v>130</v>
      </c>
      <c r="W39" t="s">
        <v>1</v>
      </c>
      <c r="AD39" t="s">
        <v>5020</v>
      </c>
      <c r="AM39" t="s">
        <v>1665</v>
      </c>
      <c r="AO39" t="s">
        <v>334</v>
      </c>
      <c r="BU39" t="s">
        <v>336</v>
      </c>
      <c r="BV39" t="str">
        <f t="shared" si="0"/>
        <v>hw7n-fcif</v>
      </c>
      <c r="BW39">
        <f t="shared" si="1"/>
        <v>2015</v>
      </c>
      <c r="BX39">
        <f t="shared" si="2"/>
        <v>2015</v>
      </c>
      <c r="BY39">
        <f t="shared" si="3"/>
        <v>3</v>
      </c>
      <c r="BZ39">
        <f t="shared" si="4"/>
        <v>0</v>
      </c>
      <c r="CA39" t="s">
        <v>5893</v>
      </c>
      <c r="CB39" t="str">
        <f t="shared" si="5"/>
        <v>b</v>
      </c>
      <c r="CC39">
        <v>0.72997136071927426</v>
      </c>
      <c r="CD39">
        <f t="shared" si="6"/>
        <v>18</v>
      </c>
    </row>
    <row r="40" spans="1:82" x14ac:dyDescent="0.35">
      <c r="A40" t="s">
        <v>2121</v>
      </c>
      <c r="B40" t="s">
        <v>2122</v>
      </c>
      <c r="C40" t="b">
        <v>1</v>
      </c>
      <c r="D40" t="b">
        <v>0</v>
      </c>
      <c r="F40" t="s">
        <v>323</v>
      </c>
      <c r="G40" t="s">
        <v>15</v>
      </c>
      <c r="H40" t="s">
        <v>2123</v>
      </c>
      <c r="I40" t="s">
        <v>2124</v>
      </c>
      <c r="J40">
        <v>482</v>
      </c>
      <c r="K40" t="s">
        <v>2125</v>
      </c>
      <c r="L40" t="s">
        <v>2126</v>
      </c>
      <c r="M40" s="2">
        <v>42307</v>
      </c>
      <c r="N40" s="1">
        <v>0.86041666666666661</v>
      </c>
      <c r="O40" s="2">
        <v>43633</v>
      </c>
      <c r="P40" s="1">
        <v>0.58333333333333337</v>
      </c>
      <c r="Q40" t="s">
        <v>1130</v>
      </c>
      <c r="R40" t="s">
        <v>2127</v>
      </c>
      <c r="S40" s="3">
        <v>4725</v>
      </c>
      <c r="T40" t="s">
        <v>162</v>
      </c>
      <c r="U40" t="s">
        <v>2128</v>
      </c>
      <c r="W40" t="s">
        <v>1</v>
      </c>
      <c r="Z40" t="s">
        <v>92</v>
      </c>
      <c r="AD40" t="s">
        <v>2129</v>
      </c>
      <c r="AM40" t="s">
        <v>2130</v>
      </c>
      <c r="AO40" t="s">
        <v>334</v>
      </c>
      <c r="BT40" t="s">
        <v>2131</v>
      </c>
      <c r="BU40" t="s">
        <v>336</v>
      </c>
      <c r="BV40" t="str">
        <f t="shared" si="0"/>
        <v>gs3k-hp7i</v>
      </c>
      <c r="BW40">
        <f t="shared" si="1"/>
        <v>2015</v>
      </c>
      <c r="BX40">
        <f t="shared" si="2"/>
        <v>2019</v>
      </c>
      <c r="BY40">
        <f t="shared" si="3"/>
        <v>4</v>
      </c>
      <c r="BZ40">
        <f t="shared" si="4"/>
        <v>5</v>
      </c>
      <c r="CA40" t="s">
        <v>5893</v>
      </c>
      <c r="CB40" t="str">
        <f t="shared" si="5"/>
        <v>b</v>
      </c>
      <c r="CC40">
        <v>0.74191155515635754</v>
      </c>
      <c r="CD40">
        <f t="shared" si="6"/>
        <v>19</v>
      </c>
    </row>
    <row r="41" spans="1:82" x14ac:dyDescent="0.35">
      <c r="A41" t="s">
        <v>2289</v>
      </c>
      <c r="B41" t="s">
        <v>2290</v>
      </c>
      <c r="C41" t="b">
        <v>1</v>
      </c>
      <c r="D41" t="b">
        <v>0</v>
      </c>
      <c r="F41" t="s">
        <v>323</v>
      </c>
      <c r="G41" t="s">
        <v>15</v>
      </c>
      <c r="H41" t="s">
        <v>2291</v>
      </c>
      <c r="I41" t="s">
        <v>2292</v>
      </c>
      <c r="J41">
        <v>351</v>
      </c>
      <c r="K41" t="s">
        <v>2293</v>
      </c>
      <c r="L41" t="s">
        <v>2294</v>
      </c>
      <c r="M41" s="2">
        <v>42332</v>
      </c>
      <c r="N41" s="1">
        <v>9.7222222222222224E-3</v>
      </c>
      <c r="O41" s="2">
        <v>42332</v>
      </c>
      <c r="P41" s="1">
        <v>1.0416666666666666E-2</v>
      </c>
      <c r="Q41" t="s">
        <v>913</v>
      </c>
      <c r="R41" t="s">
        <v>2295</v>
      </c>
      <c r="S41" s="3">
        <v>2133</v>
      </c>
      <c r="T41" t="s">
        <v>93</v>
      </c>
      <c r="U41" t="s">
        <v>2296</v>
      </c>
      <c r="V41" t="s">
        <v>7</v>
      </c>
      <c r="W41" t="s">
        <v>1</v>
      </c>
      <c r="Z41" t="s">
        <v>176</v>
      </c>
      <c r="AD41" t="s">
        <v>2297</v>
      </c>
      <c r="AE41" t="s">
        <v>2299</v>
      </c>
      <c r="AF41" t="s">
        <v>2298</v>
      </c>
      <c r="AL41" t="s">
        <v>2300</v>
      </c>
      <c r="AM41" t="s">
        <v>2301</v>
      </c>
      <c r="AO41" t="s">
        <v>334</v>
      </c>
      <c r="BT41" t="s">
        <v>915</v>
      </c>
      <c r="BU41" t="s">
        <v>336</v>
      </c>
      <c r="BV41" t="str">
        <f t="shared" si="0"/>
        <v>3nrj-de9w</v>
      </c>
      <c r="BW41">
        <f t="shared" si="1"/>
        <v>2015</v>
      </c>
      <c r="BX41">
        <f t="shared" si="2"/>
        <v>2015</v>
      </c>
      <c r="BY41">
        <f t="shared" si="3"/>
        <v>5</v>
      </c>
      <c r="BZ41">
        <f t="shared" si="4"/>
        <v>6</v>
      </c>
      <c r="CA41" t="s">
        <v>5893</v>
      </c>
      <c r="CB41" t="str">
        <f t="shared" si="5"/>
        <v>b</v>
      </c>
      <c r="CC41">
        <v>0.84500060046906655</v>
      </c>
      <c r="CD41">
        <f t="shared" si="6"/>
        <v>20</v>
      </c>
    </row>
    <row r="42" spans="1:82" x14ac:dyDescent="0.35">
      <c r="A42" t="s">
        <v>4432</v>
      </c>
      <c r="B42" t="s">
        <v>4433</v>
      </c>
      <c r="C42" t="b">
        <v>1</v>
      </c>
      <c r="D42" t="b">
        <v>0</v>
      </c>
      <c r="F42" t="s">
        <v>323</v>
      </c>
      <c r="G42" t="s">
        <v>15</v>
      </c>
      <c r="H42" t="s">
        <v>4434</v>
      </c>
      <c r="J42">
        <v>790</v>
      </c>
      <c r="K42" t="s">
        <v>4435</v>
      </c>
      <c r="L42" t="s">
        <v>4013</v>
      </c>
      <c r="M42" s="2">
        <v>42080</v>
      </c>
      <c r="N42" s="1">
        <v>0.6069444444444444</v>
      </c>
      <c r="O42" s="2">
        <v>43622</v>
      </c>
      <c r="P42" s="1">
        <v>0.47916666666666669</v>
      </c>
      <c r="Q42" t="s">
        <v>571</v>
      </c>
      <c r="R42" t="s">
        <v>4014</v>
      </c>
      <c r="S42" s="3">
        <v>1953</v>
      </c>
      <c r="T42" t="s">
        <v>44</v>
      </c>
      <c r="W42" t="s">
        <v>1</v>
      </c>
      <c r="AD42" t="s">
        <v>4436</v>
      </c>
      <c r="AM42" t="s">
        <v>4437</v>
      </c>
      <c r="AO42" t="s">
        <v>334</v>
      </c>
      <c r="BU42" t="s">
        <v>336</v>
      </c>
      <c r="BV42" t="str">
        <f t="shared" si="0"/>
        <v>9dee-kzm5</v>
      </c>
      <c r="BW42">
        <f t="shared" si="1"/>
        <v>2015</v>
      </c>
      <c r="BX42">
        <f t="shared" si="2"/>
        <v>2019</v>
      </c>
      <c r="BY42">
        <f t="shared" si="3"/>
        <v>3</v>
      </c>
      <c r="BZ42">
        <f t="shared" si="4"/>
        <v>2</v>
      </c>
      <c r="CA42" t="s">
        <v>5893</v>
      </c>
      <c r="CB42" t="str">
        <f t="shared" si="5"/>
        <v>b</v>
      </c>
      <c r="CC42">
        <v>0.88428888435578679</v>
      </c>
      <c r="CD42">
        <f t="shared" si="6"/>
        <v>21</v>
      </c>
    </row>
    <row r="43" spans="1:82" x14ac:dyDescent="0.35">
      <c r="A43" t="s">
        <v>3332</v>
      </c>
      <c r="B43" t="s">
        <v>3266</v>
      </c>
      <c r="C43" t="b">
        <v>1</v>
      </c>
      <c r="D43" t="b">
        <v>0</v>
      </c>
      <c r="F43" t="s">
        <v>323</v>
      </c>
      <c r="G43" t="s">
        <v>15</v>
      </c>
      <c r="H43" t="s">
        <v>3333</v>
      </c>
      <c r="I43" t="s">
        <v>3267</v>
      </c>
      <c r="J43">
        <v>632</v>
      </c>
      <c r="K43" t="s">
        <v>3334</v>
      </c>
      <c r="L43" t="s">
        <v>3268</v>
      </c>
      <c r="M43" s="2">
        <v>41820</v>
      </c>
      <c r="N43" s="1">
        <v>0.94305555555555554</v>
      </c>
      <c r="O43" s="2">
        <v>43276</v>
      </c>
      <c r="P43" s="1">
        <v>0.73541666666666661</v>
      </c>
      <c r="Q43" t="s">
        <v>995</v>
      </c>
      <c r="R43" t="s">
        <v>3269</v>
      </c>
      <c r="S43" s="3">
        <v>2780</v>
      </c>
      <c r="T43" t="s">
        <v>193</v>
      </c>
      <c r="U43" t="s">
        <v>3233</v>
      </c>
      <c r="V43" t="s">
        <v>7</v>
      </c>
      <c r="W43" t="s">
        <v>1</v>
      </c>
      <c r="Z43" t="s">
        <v>239</v>
      </c>
      <c r="AD43" t="s">
        <v>3335</v>
      </c>
      <c r="AE43" t="s">
        <v>3273</v>
      </c>
      <c r="AF43" t="s">
        <v>3272</v>
      </c>
      <c r="AG43" t="s">
        <v>3270</v>
      </c>
      <c r="AH43" t="s">
        <v>3271</v>
      </c>
      <c r="AI43" t="s">
        <v>3235</v>
      </c>
      <c r="AL43" t="s">
        <v>3274</v>
      </c>
      <c r="AM43" t="s">
        <v>3239</v>
      </c>
      <c r="AO43" t="s">
        <v>334</v>
      </c>
      <c r="BT43" t="s">
        <v>368</v>
      </c>
      <c r="BU43" t="s">
        <v>336</v>
      </c>
      <c r="BV43" t="str">
        <f t="shared" si="0"/>
        <v>qhte-k48h</v>
      </c>
      <c r="BW43">
        <f t="shared" si="1"/>
        <v>2014</v>
      </c>
      <c r="BX43">
        <f t="shared" si="2"/>
        <v>2018</v>
      </c>
      <c r="BY43">
        <f t="shared" si="3"/>
        <v>5</v>
      </c>
      <c r="BZ43">
        <f t="shared" si="4"/>
        <v>6</v>
      </c>
      <c r="CA43" t="s">
        <v>5893</v>
      </c>
      <c r="CB43" t="str">
        <f t="shared" si="5"/>
        <v>b</v>
      </c>
      <c r="CC43">
        <v>0.99585799894740057</v>
      </c>
      <c r="CD43">
        <f t="shared" si="6"/>
        <v>22</v>
      </c>
    </row>
    <row r="44" spans="1:82" x14ac:dyDescent="0.35">
      <c r="A44" t="s">
        <v>2096</v>
      </c>
      <c r="B44" t="s">
        <v>2097</v>
      </c>
      <c r="C44" t="b">
        <v>1</v>
      </c>
      <c r="D44" t="b">
        <v>0</v>
      </c>
      <c r="F44" t="s">
        <v>323</v>
      </c>
      <c r="G44" t="s">
        <v>15</v>
      </c>
      <c r="H44" t="s">
        <v>2098</v>
      </c>
      <c r="I44" t="s">
        <v>2099</v>
      </c>
      <c r="J44">
        <v>390</v>
      </c>
      <c r="K44" t="s">
        <v>2100</v>
      </c>
      <c r="L44" t="s">
        <v>2101</v>
      </c>
      <c r="M44" s="2">
        <v>42377</v>
      </c>
      <c r="N44" s="1">
        <v>0.91319444444444453</v>
      </c>
      <c r="O44" s="2">
        <v>43633</v>
      </c>
      <c r="P44" s="1">
        <v>0.13958333333333334</v>
      </c>
      <c r="R44" t="s">
        <v>2102</v>
      </c>
      <c r="S44" s="3">
        <v>2159</v>
      </c>
      <c r="T44" t="s">
        <v>164</v>
      </c>
      <c r="U44" t="s">
        <v>2103</v>
      </c>
      <c r="V44" t="s">
        <v>7</v>
      </c>
      <c r="W44" t="s">
        <v>1</v>
      </c>
      <c r="Z44" t="s">
        <v>33</v>
      </c>
      <c r="AA44">
        <v>2016</v>
      </c>
      <c r="AB44" t="s">
        <v>2104</v>
      </c>
      <c r="AD44" t="s">
        <v>2105</v>
      </c>
      <c r="AE44" t="s">
        <v>2106</v>
      </c>
      <c r="AK44" t="s">
        <v>950</v>
      </c>
      <c r="AM44" t="s">
        <v>572</v>
      </c>
      <c r="AO44" t="s">
        <v>334</v>
      </c>
      <c r="BT44" t="s">
        <v>335</v>
      </c>
      <c r="BU44" t="s">
        <v>336</v>
      </c>
      <c r="BV44" t="str">
        <f t="shared" si="0"/>
        <v>69ff-eep2</v>
      </c>
      <c r="BW44">
        <f t="shared" si="1"/>
        <v>2016</v>
      </c>
      <c r="BX44">
        <f t="shared" si="2"/>
        <v>2019</v>
      </c>
      <c r="BY44">
        <f t="shared" si="3"/>
        <v>5</v>
      </c>
      <c r="BZ44">
        <f t="shared" si="4"/>
        <v>5</v>
      </c>
      <c r="CA44" t="s">
        <v>5893</v>
      </c>
      <c r="CB44" t="str">
        <f t="shared" si="5"/>
        <v>c</v>
      </c>
      <c r="CC44">
        <v>7.106068237752261E-2</v>
      </c>
      <c r="CD44">
        <f t="shared" si="6"/>
        <v>1</v>
      </c>
    </row>
    <row r="45" spans="1:82" x14ac:dyDescent="0.35">
      <c r="A45" t="s">
        <v>1554</v>
      </c>
      <c r="B45" t="s">
        <v>1555</v>
      </c>
      <c r="C45" t="b">
        <v>1</v>
      </c>
      <c r="D45" t="b">
        <v>0</v>
      </c>
      <c r="F45" t="s">
        <v>323</v>
      </c>
      <c r="G45" t="s">
        <v>15</v>
      </c>
      <c r="H45" t="s">
        <v>1556</v>
      </c>
      <c r="I45" t="s">
        <v>1557</v>
      </c>
      <c r="J45">
        <v>89</v>
      </c>
      <c r="K45" t="s">
        <v>1558</v>
      </c>
      <c r="L45" t="s">
        <v>1558</v>
      </c>
      <c r="M45" s="2">
        <v>42861</v>
      </c>
      <c r="N45" s="1">
        <v>0.30208333333333331</v>
      </c>
      <c r="O45" s="2">
        <v>42861</v>
      </c>
      <c r="P45" s="1">
        <v>0.30208333333333331</v>
      </c>
      <c r="Q45" t="s">
        <v>328</v>
      </c>
      <c r="R45" t="s">
        <v>1445</v>
      </c>
      <c r="S45" s="3">
        <v>1500</v>
      </c>
      <c r="T45" t="s">
        <v>109</v>
      </c>
      <c r="U45" t="s">
        <v>1384</v>
      </c>
      <c r="W45" t="s">
        <v>1</v>
      </c>
      <c r="Z45" t="s">
        <v>206</v>
      </c>
      <c r="AA45" t="s">
        <v>1446</v>
      </c>
      <c r="AD45" t="s">
        <v>1559</v>
      </c>
      <c r="AE45" t="s">
        <v>1385</v>
      </c>
      <c r="AF45" t="s">
        <v>1387</v>
      </c>
      <c r="AK45" t="s">
        <v>83</v>
      </c>
      <c r="AM45" t="s">
        <v>1469</v>
      </c>
      <c r="AO45" t="s">
        <v>334</v>
      </c>
      <c r="BT45" t="s">
        <v>335</v>
      </c>
      <c r="BU45" t="s">
        <v>336</v>
      </c>
      <c r="BV45" t="str">
        <f t="shared" si="0"/>
        <v>xm7t-srt4</v>
      </c>
      <c r="BW45">
        <f t="shared" si="1"/>
        <v>2017</v>
      </c>
      <c r="BX45">
        <f t="shared" si="2"/>
        <v>2017</v>
      </c>
      <c r="BY45">
        <f t="shared" si="3"/>
        <v>4</v>
      </c>
      <c r="BZ45">
        <f t="shared" si="4"/>
        <v>5</v>
      </c>
      <c r="CA45" t="s">
        <v>5893</v>
      </c>
      <c r="CB45" t="str">
        <f t="shared" si="5"/>
        <v>c</v>
      </c>
      <c r="CC45">
        <v>0.12046869030000329</v>
      </c>
      <c r="CD45">
        <f t="shared" si="6"/>
        <v>2</v>
      </c>
    </row>
    <row r="46" spans="1:82" x14ac:dyDescent="0.35">
      <c r="A46" t="s">
        <v>2391</v>
      </c>
      <c r="B46" t="s">
        <v>2392</v>
      </c>
      <c r="C46" t="b">
        <v>1</v>
      </c>
      <c r="D46" t="b">
        <v>0</v>
      </c>
      <c r="F46" t="s">
        <v>323</v>
      </c>
      <c r="G46" t="s">
        <v>15</v>
      </c>
      <c r="H46" t="s">
        <v>2393</v>
      </c>
      <c r="I46" t="s">
        <v>2394</v>
      </c>
      <c r="J46" s="3">
        <v>1606</v>
      </c>
      <c r="K46" t="s">
        <v>2395</v>
      </c>
      <c r="L46" t="s">
        <v>2396</v>
      </c>
      <c r="M46" s="2">
        <v>42908</v>
      </c>
      <c r="N46" s="1">
        <v>0.93888888888888899</v>
      </c>
      <c r="O46" s="2">
        <v>43633</v>
      </c>
      <c r="P46" s="1">
        <v>0.96597222222222223</v>
      </c>
      <c r="Q46" t="s">
        <v>2373</v>
      </c>
      <c r="R46" t="s">
        <v>2397</v>
      </c>
      <c r="S46" s="3">
        <v>1628</v>
      </c>
      <c r="T46" t="s">
        <v>208</v>
      </c>
      <c r="U46" t="s">
        <v>2375</v>
      </c>
      <c r="V46" t="s">
        <v>7</v>
      </c>
      <c r="W46" t="s">
        <v>1</v>
      </c>
      <c r="Z46" t="s">
        <v>131</v>
      </c>
      <c r="AA46" t="s">
        <v>2398</v>
      </c>
      <c r="AD46" t="s">
        <v>2399</v>
      </c>
      <c r="AK46" t="s">
        <v>28</v>
      </c>
      <c r="AL46" t="s">
        <v>2390</v>
      </c>
      <c r="AM46" t="s">
        <v>2379</v>
      </c>
      <c r="AO46" t="s">
        <v>334</v>
      </c>
      <c r="BT46" t="s">
        <v>2380</v>
      </c>
      <c r="BU46" t="s">
        <v>336</v>
      </c>
      <c r="BV46" t="str">
        <f t="shared" si="0"/>
        <v>3h9x-7bvm</v>
      </c>
      <c r="BW46">
        <f t="shared" si="1"/>
        <v>2017</v>
      </c>
      <c r="BX46">
        <f t="shared" si="2"/>
        <v>2019</v>
      </c>
      <c r="BY46">
        <f t="shared" si="3"/>
        <v>5</v>
      </c>
      <c r="BZ46">
        <f t="shared" si="4"/>
        <v>6</v>
      </c>
      <c r="CA46" t="s">
        <v>5893</v>
      </c>
      <c r="CB46" t="str">
        <f t="shared" si="5"/>
        <v>c</v>
      </c>
      <c r="CC46">
        <v>0.12323773251730297</v>
      </c>
      <c r="CD46">
        <f t="shared" si="6"/>
        <v>3</v>
      </c>
    </row>
    <row r="47" spans="1:82" x14ac:dyDescent="0.35">
      <c r="A47" t="s">
        <v>2302</v>
      </c>
      <c r="B47" t="s">
        <v>2303</v>
      </c>
      <c r="C47" t="b">
        <v>1</v>
      </c>
      <c r="D47" t="b">
        <v>0</v>
      </c>
      <c r="F47" t="s">
        <v>323</v>
      </c>
      <c r="G47" t="s">
        <v>15</v>
      </c>
      <c r="H47" t="s">
        <v>2304</v>
      </c>
      <c r="I47" t="s">
        <v>2305</v>
      </c>
      <c r="J47">
        <v>609</v>
      </c>
      <c r="K47" t="s">
        <v>2306</v>
      </c>
      <c r="L47" t="s">
        <v>2306</v>
      </c>
      <c r="M47" s="2">
        <v>42473</v>
      </c>
      <c r="N47" s="1">
        <v>0.78472222222222221</v>
      </c>
      <c r="O47" s="2">
        <v>42473</v>
      </c>
      <c r="P47" s="1">
        <v>0.78472222222222221</v>
      </c>
      <c r="Q47" t="s">
        <v>913</v>
      </c>
      <c r="R47" t="s">
        <v>2307</v>
      </c>
      <c r="S47" s="3">
        <v>2274</v>
      </c>
      <c r="T47" t="s">
        <v>93</v>
      </c>
      <c r="U47" t="s">
        <v>2296</v>
      </c>
      <c r="W47" t="s">
        <v>1</v>
      </c>
      <c r="Z47" t="s">
        <v>112</v>
      </c>
      <c r="AA47" t="s">
        <v>2308</v>
      </c>
      <c r="AD47" t="s">
        <v>2309</v>
      </c>
      <c r="AE47" t="s">
        <v>2311</v>
      </c>
      <c r="AF47" t="s">
        <v>2310</v>
      </c>
      <c r="AK47" t="s">
        <v>6</v>
      </c>
      <c r="AL47" t="s">
        <v>2312</v>
      </c>
      <c r="AM47" t="s">
        <v>2301</v>
      </c>
      <c r="AO47" t="s">
        <v>334</v>
      </c>
      <c r="BT47" t="s">
        <v>915</v>
      </c>
      <c r="BU47" t="s">
        <v>336</v>
      </c>
      <c r="BV47" t="str">
        <f t="shared" si="0"/>
        <v>9vf7-7een</v>
      </c>
      <c r="BW47">
        <f t="shared" si="1"/>
        <v>2016</v>
      </c>
      <c r="BX47">
        <f t="shared" si="2"/>
        <v>2016</v>
      </c>
      <c r="BY47">
        <f t="shared" si="3"/>
        <v>4</v>
      </c>
      <c r="BZ47">
        <f t="shared" si="4"/>
        <v>5</v>
      </c>
      <c r="CA47" t="s">
        <v>5893</v>
      </c>
      <c r="CB47" t="str">
        <f t="shared" si="5"/>
        <v>c</v>
      </c>
      <c r="CC47">
        <v>0.22648882177806828</v>
      </c>
      <c r="CD47">
        <f t="shared" si="6"/>
        <v>4</v>
      </c>
    </row>
    <row r="48" spans="1:82" x14ac:dyDescent="0.35">
      <c r="A48" t="s">
        <v>3426</v>
      </c>
      <c r="B48" t="s">
        <v>3427</v>
      </c>
      <c r="C48" t="b">
        <v>1</v>
      </c>
      <c r="D48" t="b">
        <v>0</v>
      </c>
      <c r="F48" t="s">
        <v>323</v>
      </c>
      <c r="G48" t="s">
        <v>15</v>
      </c>
      <c r="H48" t="s">
        <v>3428</v>
      </c>
      <c r="I48" t="s">
        <v>3415</v>
      </c>
      <c r="J48">
        <v>493</v>
      </c>
      <c r="K48" t="s">
        <v>3429</v>
      </c>
      <c r="L48" t="s">
        <v>3430</v>
      </c>
      <c r="M48" s="2">
        <v>42502</v>
      </c>
      <c r="N48" s="1">
        <v>0.84861111111111109</v>
      </c>
      <c r="O48" s="2">
        <v>42502</v>
      </c>
      <c r="P48" s="1">
        <v>0.93263888888888891</v>
      </c>
      <c r="Q48" t="s">
        <v>913</v>
      </c>
      <c r="R48" t="s">
        <v>3431</v>
      </c>
      <c r="S48" s="3">
        <v>1927</v>
      </c>
      <c r="T48" t="s">
        <v>212</v>
      </c>
      <c r="U48" t="s">
        <v>3409</v>
      </c>
      <c r="V48" t="s">
        <v>7</v>
      </c>
      <c r="W48" t="s">
        <v>1</v>
      </c>
      <c r="Z48" t="s">
        <v>250</v>
      </c>
      <c r="AD48" t="s">
        <v>3432</v>
      </c>
      <c r="AM48" t="s">
        <v>3411</v>
      </c>
      <c r="AO48" t="s">
        <v>334</v>
      </c>
      <c r="BT48" t="s">
        <v>368</v>
      </c>
      <c r="BU48" t="s">
        <v>336</v>
      </c>
      <c r="BV48" t="str">
        <f t="shared" si="0"/>
        <v>j8hx-ebr2</v>
      </c>
      <c r="BW48">
        <f t="shared" si="1"/>
        <v>2016</v>
      </c>
      <c r="BX48">
        <f t="shared" si="2"/>
        <v>2016</v>
      </c>
      <c r="BY48">
        <f t="shared" si="3"/>
        <v>5</v>
      </c>
      <c r="BZ48">
        <f t="shared" si="4"/>
        <v>6</v>
      </c>
      <c r="CA48" t="s">
        <v>5893</v>
      </c>
      <c r="CB48" t="str">
        <f t="shared" si="5"/>
        <v>c</v>
      </c>
      <c r="CC48">
        <v>0.24262682130894242</v>
      </c>
      <c r="CD48">
        <f t="shared" si="6"/>
        <v>5</v>
      </c>
    </row>
    <row r="49" spans="1:82" x14ac:dyDescent="0.35">
      <c r="A49" t="s">
        <v>2580</v>
      </c>
      <c r="B49" t="s">
        <v>2581</v>
      </c>
      <c r="C49" t="b">
        <v>1</v>
      </c>
      <c r="D49" t="b">
        <v>0</v>
      </c>
      <c r="F49" t="s">
        <v>323</v>
      </c>
      <c r="G49" t="s">
        <v>15</v>
      </c>
      <c r="H49" t="s">
        <v>2582</v>
      </c>
      <c r="I49" t="s">
        <v>2583</v>
      </c>
      <c r="J49">
        <v>85</v>
      </c>
      <c r="K49" t="s">
        <v>2584</v>
      </c>
      <c r="L49" t="s">
        <v>2585</v>
      </c>
      <c r="M49" s="2">
        <v>42780</v>
      </c>
      <c r="N49" s="1">
        <v>0.82013888888888886</v>
      </c>
      <c r="O49" s="2">
        <v>42780</v>
      </c>
      <c r="P49" s="1">
        <v>0.82500000000000007</v>
      </c>
      <c r="Q49" t="s">
        <v>913</v>
      </c>
      <c r="R49" t="s">
        <v>2586</v>
      </c>
      <c r="S49" s="3">
        <v>2989</v>
      </c>
      <c r="T49" t="s">
        <v>32</v>
      </c>
      <c r="U49" t="s">
        <v>2587</v>
      </c>
      <c r="W49" t="s">
        <v>1</v>
      </c>
      <c r="AD49" t="s">
        <v>2588</v>
      </c>
      <c r="AK49" t="s">
        <v>553</v>
      </c>
      <c r="AM49" t="s">
        <v>2589</v>
      </c>
      <c r="AO49" t="s">
        <v>334</v>
      </c>
      <c r="BT49" t="s">
        <v>915</v>
      </c>
      <c r="BU49" t="s">
        <v>336</v>
      </c>
      <c r="BV49" t="str">
        <f t="shared" si="0"/>
        <v>eitf-fmad</v>
      </c>
      <c r="BW49">
        <f t="shared" si="1"/>
        <v>2017</v>
      </c>
      <c r="BX49">
        <f t="shared" si="2"/>
        <v>2017</v>
      </c>
      <c r="BY49">
        <f t="shared" si="3"/>
        <v>3</v>
      </c>
      <c r="BZ49">
        <f t="shared" si="4"/>
        <v>4</v>
      </c>
      <c r="CA49" t="s">
        <v>5893</v>
      </c>
      <c r="CB49" t="str">
        <f t="shared" si="5"/>
        <v>c</v>
      </c>
      <c r="CC49">
        <v>0.29059855141659763</v>
      </c>
      <c r="CD49">
        <f t="shared" si="6"/>
        <v>6</v>
      </c>
    </row>
    <row r="50" spans="1:82" x14ac:dyDescent="0.35">
      <c r="A50" t="s">
        <v>3216</v>
      </c>
      <c r="B50" t="s">
        <v>3217</v>
      </c>
      <c r="C50" t="b">
        <v>1</v>
      </c>
      <c r="D50" t="b">
        <v>0</v>
      </c>
      <c r="F50" t="s">
        <v>323</v>
      </c>
      <c r="G50" t="s">
        <v>15</v>
      </c>
      <c r="H50" t="s">
        <v>3218</v>
      </c>
      <c r="I50" t="s">
        <v>3219</v>
      </c>
      <c r="J50">
        <v>234</v>
      </c>
      <c r="K50" t="s">
        <v>3220</v>
      </c>
      <c r="L50" t="s">
        <v>3221</v>
      </c>
      <c r="M50" s="2">
        <v>43039</v>
      </c>
      <c r="N50" s="1">
        <v>0.81041666666666667</v>
      </c>
      <c r="O50" s="2">
        <v>43039</v>
      </c>
      <c r="P50" s="1">
        <v>0.81111111111111101</v>
      </c>
      <c r="Q50" t="s">
        <v>571</v>
      </c>
      <c r="R50" t="s">
        <v>3222</v>
      </c>
      <c r="S50" s="3">
        <v>1561</v>
      </c>
      <c r="T50" t="s">
        <v>164</v>
      </c>
      <c r="U50" t="s">
        <v>3223</v>
      </c>
      <c r="V50" t="s">
        <v>7</v>
      </c>
      <c r="W50" t="s">
        <v>1</v>
      </c>
      <c r="Z50" t="s">
        <v>148</v>
      </c>
      <c r="AA50" t="s">
        <v>3224</v>
      </c>
      <c r="AD50" t="s">
        <v>3225</v>
      </c>
      <c r="AE50" t="s">
        <v>3228</v>
      </c>
      <c r="AF50" t="s">
        <v>3226</v>
      </c>
      <c r="AK50" t="s">
        <v>3227</v>
      </c>
      <c r="AL50" t="s">
        <v>3229</v>
      </c>
      <c r="AM50" t="s">
        <v>572</v>
      </c>
      <c r="AO50" t="s">
        <v>334</v>
      </c>
      <c r="BI50" t="s">
        <v>54</v>
      </c>
      <c r="BJ50" t="s">
        <v>723</v>
      </c>
      <c r="BT50" t="s">
        <v>368</v>
      </c>
      <c r="BU50" t="s">
        <v>336</v>
      </c>
      <c r="BV50" t="str">
        <f t="shared" si="0"/>
        <v>ixek-wnci</v>
      </c>
      <c r="BW50">
        <f t="shared" si="1"/>
        <v>2017</v>
      </c>
      <c r="BX50">
        <f t="shared" si="2"/>
        <v>2017</v>
      </c>
      <c r="BY50">
        <f t="shared" si="3"/>
        <v>5</v>
      </c>
      <c r="BZ50">
        <f t="shared" si="4"/>
        <v>6</v>
      </c>
      <c r="CA50" t="s">
        <v>5893</v>
      </c>
      <c r="CB50" t="str">
        <f t="shared" si="5"/>
        <v>c</v>
      </c>
      <c r="CC50">
        <v>0.30490081838746297</v>
      </c>
      <c r="CD50">
        <f t="shared" si="6"/>
        <v>7</v>
      </c>
    </row>
    <row r="51" spans="1:82" x14ac:dyDescent="0.35">
      <c r="A51" t="s">
        <v>2350</v>
      </c>
      <c r="B51" t="s">
        <v>2351</v>
      </c>
      <c r="C51" t="b">
        <v>1</v>
      </c>
      <c r="D51" t="b">
        <v>0</v>
      </c>
      <c r="F51" t="s">
        <v>323</v>
      </c>
      <c r="G51" t="s">
        <v>15</v>
      </c>
      <c r="H51" t="s">
        <v>2352</v>
      </c>
      <c r="I51" t="s">
        <v>2353</v>
      </c>
      <c r="J51">
        <v>603</v>
      </c>
      <c r="K51" t="s">
        <v>2354</v>
      </c>
      <c r="L51" t="s">
        <v>2354</v>
      </c>
      <c r="M51" s="2">
        <v>42473</v>
      </c>
      <c r="N51" s="1">
        <v>0.77916666666666667</v>
      </c>
      <c r="O51" s="2">
        <v>42473</v>
      </c>
      <c r="P51" s="1">
        <v>0.77916666666666667</v>
      </c>
      <c r="Q51" t="s">
        <v>913</v>
      </c>
      <c r="R51" t="s">
        <v>2329</v>
      </c>
      <c r="S51" s="3">
        <v>2492</v>
      </c>
      <c r="T51" t="s">
        <v>93</v>
      </c>
      <c r="U51" t="s">
        <v>2296</v>
      </c>
      <c r="W51" t="s">
        <v>1</v>
      </c>
      <c r="Z51" t="s">
        <v>112</v>
      </c>
      <c r="AA51" t="s">
        <v>2308</v>
      </c>
      <c r="AD51" t="s">
        <v>2355</v>
      </c>
      <c r="AE51" t="s">
        <v>2356</v>
      </c>
      <c r="AF51" t="s">
        <v>2310</v>
      </c>
      <c r="AK51" t="s">
        <v>6</v>
      </c>
      <c r="AL51" t="s">
        <v>2312</v>
      </c>
      <c r="AM51" t="s">
        <v>2301</v>
      </c>
      <c r="AO51" t="s">
        <v>334</v>
      </c>
      <c r="BT51" t="s">
        <v>915</v>
      </c>
      <c r="BU51" t="s">
        <v>336</v>
      </c>
      <c r="BV51" t="str">
        <f t="shared" si="0"/>
        <v>raxi-vijr</v>
      </c>
      <c r="BW51">
        <f t="shared" si="1"/>
        <v>2016</v>
      </c>
      <c r="BX51">
        <f t="shared" si="2"/>
        <v>2016</v>
      </c>
      <c r="BY51">
        <f t="shared" si="3"/>
        <v>4</v>
      </c>
      <c r="BZ51">
        <f t="shared" si="4"/>
        <v>5</v>
      </c>
      <c r="CA51" t="s">
        <v>5893</v>
      </c>
      <c r="CB51" t="str">
        <f t="shared" si="5"/>
        <v>c</v>
      </c>
      <c r="CC51">
        <v>0.37789101993857577</v>
      </c>
      <c r="CD51">
        <f t="shared" si="6"/>
        <v>8</v>
      </c>
    </row>
    <row r="52" spans="1:82" x14ac:dyDescent="0.35">
      <c r="A52" t="s">
        <v>2555</v>
      </c>
      <c r="B52" t="s">
        <v>2556</v>
      </c>
      <c r="C52" t="b">
        <v>1</v>
      </c>
      <c r="D52" t="b">
        <v>0</v>
      </c>
      <c r="F52" t="s">
        <v>323</v>
      </c>
      <c r="G52" t="s">
        <v>15</v>
      </c>
      <c r="H52" t="s">
        <v>2557</v>
      </c>
      <c r="I52" t="s">
        <v>2558</v>
      </c>
      <c r="J52" s="3">
        <v>19527</v>
      </c>
      <c r="K52" t="s">
        <v>2559</v>
      </c>
      <c r="L52" t="s">
        <v>2560</v>
      </c>
      <c r="M52" s="2">
        <v>42740</v>
      </c>
      <c r="N52" s="1">
        <v>0.89027777777777783</v>
      </c>
      <c r="O52" s="2">
        <v>43633</v>
      </c>
      <c r="P52" s="1">
        <v>0.9590277777777777</v>
      </c>
      <c r="Q52" t="s">
        <v>2373</v>
      </c>
      <c r="R52" t="s">
        <v>2553</v>
      </c>
      <c r="S52" s="3">
        <v>1552</v>
      </c>
      <c r="T52" t="s">
        <v>208</v>
      </c>
      <c r="U52" t="s">
        <v>2375</v>
      </c>
      <c r="V52" t="s">
        <v>16</v>
      </c>
      <c r="W52" t="s">
        <v>1</v>
      </c>
      <c r="Z52" t="s">
        <v>131</v>
      </c>
      <c r="AA52" t="s">
        <v>2398</v>
      </c>
      <c r="AD52" t="s">
        <v>2561</v>
      </c>
      <c r="AK52" t="s">
        <v>28</v>
      </c>
      <c r="AL52" t="s">
        <v>2390</v>
      </c>
      <c r="AM52" t="s">
        <v>2379</v>
      </c>
      <c r="AO52" t="s">
        <v>334</v>
      </c>
      <c r="BT52" t="s">
        <v>2380</v>
      </c>
      <c r="BU52" t="s">
        <v>336</v>
      </c>
      <c r="BV52" t="str">
        <f t="shared" si="0"/>
        <v>tijg-9zyp</v>
      </c>
      <c r="BW52">
        <f t="shared" si="1"/>
        <v>2017</v>
      </c>
      <c r="BX52">
        <f t="shared" si="2"/>
        <v>2019</v>
      </c>
      <c r="BY52">
        <f t="shared" si="3"/>
        <v>5</v>
      </c>
      <c r="BZ52">
        <f t="shared" si="4"/>
        <v>6</v>
      </c>
      <c r="CA52" t="s">
        <v>5893</v>
      </c>
      <c r="CB52" t="str">
        <f t="shared" si="5"/>
        <v>c</v>
      </c>
      <c r="CC52">
        <v>0.38002212076209485</v>
      </c>
      <c r="CD52">
        <f t="shared" si="6"/>
        <v>9</v>
      </c>
    </row>
    <row r="53" spans="1:82" x14ac:dyDescent="0.35">
      <c r="A53" t="s">
        <v>2045</v>
      </c>
      <c r="B53" t="s">
        <v>2046</v>
      </c>
      <c r="C53" t="b">
        <v>1</v>
      </c>
      <c r="D53" t="b">
        <v>0</v>
      </c>
      <c r="F53" t="s">
        <v>323</v>
      </c>
      <c r="G53" t="s">
        <v>15</v>
      </c>
      <c r="H53" t="s">
        <v>2047</v>
      </c>
      <c r="I53" t="s">
        <v>2048</v>
      </c>
      <c r="J53">
        <v>417</v>
      </c>
      <c r="K53" t="s">
        <v>2049</v>
      </c>
      <c r="L53" t="s">
        <v>2050</v>
      </c>
      <c r="M53" s="2">
        <v>42915</v>
      </c>
      <c r="N53" s="1">
        <v>0.97222222222222221</v>
      </c>
      <c r="O53" s="2">
        <v>42962</v>
      </c>
      <c r="P53" s="1">
        <v>0.96180555555555547</v>
      </c>
      <c r="Q53" t="s">
        <v>881</v>
      </c>
      <c r="R53" t="s">
        <v>2051</v>
      </c>
      <c r="S53" s="3">
        <v>2176</v>
      </c>
      <c r="T53" t="s">
        <v>164</v>
      </c>
      <c r="U53" t="s">
        <v>2052</v>
      </c>
      <c r="V53" t="s">
        <v>7</v>
      </c>
      <c r="W53" t="s">
        <v>1</v>
      </c>
      <c r="Z53" t="s">
        <v>215</v>
      </c>
      <c r="AA53" t="s">
        <v>2054</v>
      </c>
      <c r="AD53" t="s">
        <v>2056</v>
      </c>
      <c r="AE53" t="s">
        <v>2058</v>
      </c>
      <c r="AF53" t="s">
        <v>2057</v>
      </c>
      <c r="AG53" t="s">
        <v>2053</v>
      </c>
      <c r="AH53" t="s">
        <v>2055</v>
      </c>
      <c r="AK53" t="s">
        <v>1390</v>
      </c>
      <c r="AM53" t="s">
        <v>572</v>
      </c>
      <c r="AO53" t="s">
        <v>334</v>
      </c>
      <c r="BI53" t="s">
        <v>2059</v>
      </c>
      <c r="BT53" t="s">
        <v>2060</v>
      </c>
      <c r="BU53" t="s">
        <v>336</v>
      </c>
      <c r="BV53" t="str">
        <f t="shared" si="0"/>
        <v>gi9j-78eu</v>
      </c>
      <c r="BW53">
        <f t="shared" si="1"/>
        <v>2017</v>
      </c>
      <c r="BX53">
        <f t="shared" si="2"/>
        <v>2017</v>
      </c>
      <c r="BY53">
        <f t="shared" si="3"/>
        <v>5</v>
      </c>
      <c r="BZ53">
        <f t="shared" si="4"/>
        <v>6</v>
      </c>
      <c r="CA53" t="s">
        <v>5893</v>
      </c>
      <c r="CB53" t="str">
        <f t="shared" si="5"/>
        <v>c</v>
      </c>
      <c r="CC53">
        <v>0.45506762590409877</v>
      </c>
      <c r="CD53">
        <f t="shared" si="6"/>
        <v>10</v>
      </c>
    </row>
    <row r="54" spans="1:82" x14ac:dyDescent="0.35">
      <c r="A54" t="s">
        <v>1393</v>
      </c>
      <c r="B54" t="s">
        <v>1394</v>
      </c>
      <c r="C54" t="b">
        <v>1</v>
      </c>
      <c r="D54" t="b">
        <v>0</v>
      </c>
      <c r="F54" t="s">
        <v>323</v>
      </c>
      <c r="G54" t="s">
        <v>15</v>
      </c>
      <c r="H54" t="s">
        <v>1395</v>
      </c>
      <c r="I54" t="s">
        <v>1396</v>
      </c>
      <c r="J54">
        <v>235</v>
      </c>
      <c r="K54" t="s">
        <v>1397</v>
      </c>
      <c r="L54" t="s">
        <v>1398</v>
      </c>
      <c r="M54" s="2">
        <v>42862</v>
      </c>
      <c r="N54" s="1">
        <v>0.97013888888888899</v>
      </c>
      <c r="O54" s="2">
        <v>42970</v>
      </c>
      <c r="P54" s="1">
        <v>2.8472222222222222E-2</v>
      </c>
      <c r="Q54" t="s">
        <v>328</v>
      </c>
      <c r="R54" t="s">
        <v>1399</v>
      </c>
      <c r="S54" s="3">
        <v>2310</v>
      </c>
      <c r="T54" t="s">
        <v>203</v>
      </c>
      <c r="U54" t="s">
        <v>1384</v>
      </c>
      <c r="W54" t="s">
        <v>1</v>
      </c>
      <c r="Z54" t="s">
        <v>206</v>
      </c>
      <c r="AA54" t="s">
        <v>1401</v>
      </c>
      <c r="AD54" t="s">
        <v>1403</v>
      </c>
      <c r="AE54" t="s">
        <v>1385</v>
      </c>
      <c r="AF54" t="s">
        <v>1387</v>
      </c>
      <c r="AG54" t="s">
        <v>1400</v>
      </c>
      <c r="AH54" t="s">
        <v>1402</v>
      </c>
      <c r="AI54" t="s">
        <v>1404</v>
      </c>
      <c r="AK54" t="s">
        <v>1390</v>
      </c>
      <c r="AM54" t="s">
        <v>1405</v>
      </c>
      <c r="AO54" t="s">
        <v>334</v>
      </c>
      <c r="BT54" t="s">
        <v>335</v>
      </c>
      <c r="BU54" t="s">
        <v>336</v>
      </c>
      <c r="BV54" t="str">
        <f t="shared" si="0"/>
        <v>6ffb-b8kq</v>
      </c>
      <c r="BW54">
        <f t="shared" si="1"/>
        <v>2017</v>
      </c>
      <c r="BX54">
        <f t="shared" si="2"/>
        <v>2017</v>
      </c>
      <c r="BY54">
        <f t="shared" si="3"/>
        <v>4</v>
      </c>
      <c r="BZ54">
        <f t="shared" si="4"/>
        <v>5</v>
      </c>
      <c r="CA54" t="s">
        <v>5893</v>
      </c>
      <c r="CB54" t="str">
        <f t="shared" si="5"/>
        <v>c</v>
      </c>
      <c r="CC54">
        <v>0.51109795500884458</v>
      </c>
      <c r="CD54">
        <f t="shared" si="6"/>
        <v>11</v>
      </c>
    </row>
    <row r="55" spans="1:82" x14ac:dyDescent="0.35">
      <c r="A55" t="s">
        <v>982</v>
      </c>
      <c r="B55" t="s">
        <v>983</v>
      </c>
      <c r="C55" t="b">
        <v>1</v>
      </c>
      <c r="D55" t="b">
        <v>0</v>
      </c>
      <c r="F55" t="s">
        <v>323</v>
      </c>
      <c r="G55" t="s">
        <v>15</v>
      </c>
      <c r="H55" t="s">
        <v>984</v>
      </c>
      <c r="I55" t="s">
        <v>985</v>
      </c>
      <c r="J55" s="3">
        <v>1210</v>
      </c>
      <c r="K55" t="s">
        <v>986</v>
      </c>
      <c r="L55" t="s">
        <v>987</v>
      </c>
      <c r="M55" s="2">
        <v>42789</v>
      </c>
      <c r="N55" s="1">
        <v>0.70624999999999993</v>
      </c>
      <c r="O55" s="2">
        <v>42790</v>
      </c>
      <c r="P55" s="1">
        <v>0.92499999999999993</v>
      </c>
      <c r="Q55" t="s">
        <v>881</v>
      </c>
      <c r="R55" t="s">
        <v>988</v>
      </c>
      <c r="S55" s="3">
        <v>2061</v>
      </c>
      <c r="T55" t="s">
        <v>143</v>
      </c>
      <c r="U55" t="s">
        <v>989</v>
      </c>
      <c r="W55" t="s">
        <v>1</v>
      </c>
      <c r="Z55" t="s">
        <v>136</v>
      </c>
      <c r="AD55" t="s">
        <v>990</v>
      </c>
      <c r="AL55" t="s">
        <v>991</v>
      </c>
      <c r="AM55" t="s">
        <v>992</v>
      </c>
      <c r="AO55" t="s">
        <v>334</v>
      </c>
      <c r="BT55" t="s">
        <v>915</v>
      </c>
      <c r="BU55" t="s">
        <v>336</v>
      </c>
      <c r="BV55" t="str">
        <f t="shared" si="0"/>
        <v>mx83-wxi5</v>
      </c>
      <c r="BW55">
        <f t="shared" si="1"/>
        <v>2017</v>
      </c>
      <c r="BX55">
        <f t="shared" si="2"/>
        <v>2017</v>
      </c>
      <c r="BY55">
        <f t="shared" si="3"/>
        <v>4</v>
      </c>
      <c r="BZ55">
        <f t="shared" si="4"/>
        <v>5</v>
      </c>
      <c r="CA55" t="s">
        <v>5893</v>
      </c>
      <c r="CB55" t="str">
        <f t="shared" si="5"/>
        <v>c</v>
      </c>
      <c r="CC55">
        <v>0.56425051194875653</v>
      </c>
      <c r="CD55">
        <f t="shared" si="6"/>
        <v>12</v>
      </c>
    </row>
    <row r="56" spans="1:82" x14ac:dyDescent="0.35">
      <c r="A56" t="s">
        <v>4391</v>
      </c>
      <c r="B56" t="s">
        <v>4392</v>
      </c>
      <c r="C56" t="b">
        <v>1</v>
      </c>
      <c r="D56" t="b">
        <v>0</v>
      </c>
      <c r="F56" t="s">
        <v>323</v>
      </c>
      <c r="G56" t="s">
        <v>15</v>
      </c>
      <c r="H56" t="s">
        <v>4393</v>
      </c>
      <c r="I56" t="s">
        <v>4394</v>
      </c>
      <c r="J56">
        <v>210</v>
      </c>
      <c r="K56" t="s">
        <v>4395</v>
      </c>
      <c r="L56" t="s">
        <v>4396</v>
      </c>
      <c r="M56" s="2">
        <v>43027</v>
      </c>
      <c r="N56" s="1">
        <v>0.86875000000000002</v>
      </c>
      <c r="O56" s="2">
        <v>43565</v>
      </c>
      <c r="P56" s="1">
        <v>0.90833333333333333</v>
      </c>
      <c r="Q56" t="s">
        <v>995</v>
      </c>
      <c r="R56" t="s">
        <v>4397</v>
      </c>
      <c r="S56" s="3">
        <v>2108</v>
      </c>
      <c r="T56" t="s">
        <v>164</v>
      </c>
      <c r="V56" t="s">
        <v>11</v>
      </c>
      <c r="W56" t="s">
        <v>1</v>
      </c>
      <c r="Z56" t="s">
        <v>106</v>
      </c>
      <c r="AA56" t="s">
        <v>4398</v>
      </c>
      <c r="AD56" t="s">
        <v>4399</v>
      </c>
      <c r="AK56" t="s">
        <v>25</v>
      </c>
      <c r="AL56" t="s">
        <v>4400</v>
      </c>
      <c r="AM56" t="s">
        <v>572</v>
      </c>
      <c r="AO56" t="s">
        <v>334</v>
      </c>
      <c r="BI56" t="s">
        <v>108</v>
      </c>
      <c r="BJ56" t="s">
        <v>723</v>
      </c>
      <c r="BU56" t="s">
        <v>336</v>
      </c>
      <c r="BV56" t="str">
        <f t="shared" si="0"/>
        <v>8sap-vzbp</v>
      </c>
      <c r="BW56">
        <f t="shared" si="1"/>
        <v>2017</v>
      </c>
      <c r="BX56">
        <f t="shared" si="2"/>
        <v>2019</v>
      </c>
      <c r="BY56">
        <f t="shared" si="3"/>
        <v>5</v>
      </c>
      <c r="BZ56">
        <f t="shared" si="4"/>
        <v>5</v>
      </c>
      <c r="CA56" t="s">
        <v>5893</v>
      </c>
      <c r="CB56" t="str">
        <f t="shared" si="5"/>
        <v>c</v>
      </c>
      <c r="CC56">
        <v>0.63262827798550758</v>
      </c>
      <c r="CD56">
        <f t="shared" si="6"/>
        <v>13</v>
      </c>
    </row>
    <row r="57" spans="1:82" x14ac:dyDescent="0.35">
      <c r="A57" t="s">
        <v>2333</v>
      </c>
      <c r="B57" t="s">
        <v>2334</v>
      </c>
      <c r="C57" t="b">
        <v>1</v>
      </c>
      <c r="D57" t="b">
        <v>0</v>
      </c>
      <c r="F57" t="s">
        <v>323</v>
      </c>
      <c r="G57" t="s">
        <v>15</v>
      </c>
      <c r="H57" t="s">
        <v>2335</v>
      </c>
      <c r="I57" t="s">
        <v>2336</v>
      </c>
      <c r="J57" s="3">
        <v>1692</v>
      </c>
      <c r="K57" t="s">
        <v>2337</v>
      </c>
      <c r="L57" t="s">
        <v>2338</v>
      </c>
      <c r="M57" s="2">
        <v>42473</v>
      </c>
      <c r="N57" s="1">
        <v>0.79305555555555562</v>
      </c>
      <c r="O57" s="2">
        <v>42473</v>
      </c>
      <c r="P57" s="1">
        <v>0.79375000000000007</v>
      </c>
      <c r="Q57" t="s">
        <v>913</v>
      </c>
      <c r="R57" t="s">
        <v>2307</v>
      </c>
      <c r="S57" s="3">
        <v>3269</v>
      </c>
      <c r="T57" t="s">
        <v>93</v>
      </c>
      <c r="U57" t="s">
        <v>2296</v>
      </c>
      <c r="W57" t="s">
        <v>1</v>
      </c>
      <c r="Z57" t="s">
        <v>112</v>
      </c>
      <c r="AD57" t="s">
        <v>2339</v>
      </c>
      <c r="AE57" t="s">
        <v>2340</v>
      </c>
      <c r="AF57" t="s">
        <v>2310</v>
      </c>
      <c r="AL57" t="s">
        <v>2312</v>
      </c>
      <c r="AM57" t="s">
        <v>2301</v>
      </c>
      <c r="AO57" t="s">
        <v>334</v>
      </c>
      <c r="BT57" t="s">
        <v>915</v>
      </c>
      <c r="BU57" t="s">
        <v>336</v>
      </c>
      <c r="BV57" t="str">
        <f t="shared" si="0"/>
        <v>ie96-cgrn</v>
      </c>
      <c r="BW57">
        <f t="shared" si="1"/>
        <v>2016</v>
      </c>
      <c r="BX57">
        <f t="shared" si="2"/>
        <v>2016</v>
      </c>
      <c r="BY57">
        <f t="shared" si="3"/>
        <v>4</v>
      </c>
      <c r="BZ57">
        <f t="shared" si="4"/>
        <v>5</v>
      </c>
      <c r="CA57" t="s">
        <v>5893</v>
      </c>
      <c r="CB57" t="str">
        <f t="shared" si="5"/>
        <v>c</v>
      </c>
      <c r="CC57">
        <v>0.63748798092140724</v>
      </c>
      <c r="CD57">
        <f t="shared" si="6"/>
        <v>14</v>
      </c>
    </row>
    <row r="58" spans="1:82" x14ac:dyDescent="0.35">
      <c r="A58" t="s">
        <v>2487</v>
      </c>
      <c r="B58" t="s">
        <v>2488</v>
      </c>
      <c r="C58" t="b">
        <v>1</v>
      </c>
      <c r="D58" t="b">
        <v>0</v>
      </c>
      <c r="F58" t="s">
        <v>323</v>
      </c>
      <c r="G58" t="s">
        <v>15</v>
      </c>
      <c r="H58" t="s">
        <v>2489</v>
      </c>
      <c r="I58" t="s">
        <v>2490</v>
      </c>
      <c r="J58" s="3">
        <v>2388</v>
      </c>
      <c r="K58" t="s">
        <v>2491</v>
      </c>
      <c r="L58" t="s">
        <v>2492</v>
      </c>
      <c r="M58" s="2">
        <v>42752</v>
      </c>
      <c r="N58" s="1">
        <v>0.86944444444444446</v>
      </c>
      <c r="O58" s="2">
        <v>43633</v>
      </c>
      <c r="P58" s="1">
        <v>0.96319444444444446</v>
      </c>
      <c r="Q58" t="s">
        <v>2373</v>
      </c>
      <c r="R58" t="s">
        <v>2397</v>
      </c>
      <c r="S58" s="3">
        <v>3145</v>
      </c>
      <c r="T58" t="s">
        <v>208</v>
      </c>
      <c r="U58" t="s">
        <v>2375</v>
      </c>
      <c r="V58" t="s">
        <v>7</v>
      </c>
      <c r="W58" t="s">
        <v>1</v>
      </c>
      <c r="Z58" t="s">
        <v>131</v>
      </c>
      <c r="AA58" t="s">
        <v>2398</v>
      </c>
      <c r="AD58" t="s">
        <v>2493</v>
      </c>
      <c r="AK58" t="s">
        <v>28</v>
      </c>
      <c r="AL58" t="s">
        <v>2390</v>
      </c>
      <c r="AM58" t="s">
        <v>2379</v>
      </c>
      <c r="AO58" t="s">
        <v>334</v>
      </c>
      <c r="BT58" t="s">
        <v>2380</v>
      </c>
      <c r="BU58" t="s">
        <v>336</v>
      </c>
      <c r="BV58" t="str">
        <f t="shared" si="0"/>
        <v>d27u-zvri</v>
      </c>
      <c r="BW58">
        <f t="shared" si="1"/>
        <v>2017</v>
      </c>
      <c r="BX58">
        <f t="shared" si="2"/>
        <v>2019</v>
      </c>
      <c r="BY58">
        <f t="shared" si="3"/>
        <v>5</v>
      </c>
      <c r="BZ58">
        <f t="shared" si="4"/>
        <v>6</v>
      </c>
      <c r="CA58" t="s">
        <v>5893</v>
      </c>
      <c r="CB58" t="str">
        <f t="shared" si="5"/>
        <v>c</v>
      </c>
      <c r="CC58">
        <v>0.66668988719780908</v>
      </c>
      <c r="CD58">
        <f t="shared" si="6"/>
        <v>15</v>
      </c>
    </row>
    <row r="59" spans="1:82" x14ac:dyDescent="0.35">
      <c r="A59" t="s">
        <v>3449</v>
      </c>
      <c r="B59" t="s">
        <v>3450</v>
      </c>
      <c r="C59" t="b">
        <v>1</v>
      </c>
      <c r="D59" t="b">
        <v>0</v>
      </c>
      <c r="F59" t="s">
        <v>323</v>
      </c>
      <c r="G59" t="s">
        <v>15</v>
      </c>
      <c r="H59" t="s">
        <v>3451</v>
      </c>
      <c r="I59" t="s">
        <v>3452</v>
      </c>
      <c r="J59">
        <v>267</v>
      </c>
      <c r="K59" t="s">
        <v>3453</v>
      </c>
      <c r="L59" t="s">
        <v>3453</v>
      </c>
      <c r="M59" s="2">
        <v>42502</v>
      </c>
      <c r="N59" s="1">
        <v>0.9604166666666667</v>
      </c>
      <c r="O59" s="2">
        <v>42502</v>
      </c>
      <c r="P59" s="1">
        <v>0.9604166666666667</v>
      </c>
      <c r="Q59" t="s">
        <v>913</v>
      </c>
      <c r="R59" t="s">
        <v>3454</v>
      </c>
      <c r="S59" s="3">
        <v>1834</v>
      </c>
      <c r="T59" t="s">
        <v>212</v>
      </c>
      <c r="U59" t="s">
        <v>3409</v>
      </c>
      <c r="V59" t="s">
        <v>7</v>
      </c>
      <c r="W59" t="s">
        <v>1</v>
      </c>
      <c r="Z59" t="s">
        <v>250</v>
      </c>
      <c r="AD59" t="s">
        <v>3455</v>
      </c>
      <c r="AM59" t="s">
        <v>3411</v>
      </c>
      <c r="AO59" t="s">
        <v>334</v>
      </c>
      <c r="BT59" t="s">
        <v>368</v>
      </c>
      <c r="BU59" t="s">
        <v>336</v>
      </c>
      <c r="BV59" t="str">
        <f t="shared" si="0"/>
        <v>qb7g-hu6x</v>
      </c>
      <c r="BW59">
        <f t="shared" si="1"/>
        <v>2016</v>
      </c>
      <c r="BX59">
        <f t="shared" si="2"/>
        <v>2016</v>
      </c>
      <c r="BY59">
        <f t="shared" si="3"/>
        <v>5</v>
      </c>
      <c r="BZ59">
        <f t="shared" si="4"/>
        <v>6</v>
      </c>
      <c r="CA59" t="s">
        <v>5893</v>
      </c>
      <c r="CB59" t="str">
        <f t="shared" si="5"/>
        <v>c</v>
      </c>
      <c r="CC59">
        <v>0.70336227863943146</v>
      </c>
      <c r="CD59">
        <f t="shared" si="6"/>
        <v>16</v>
      </c>
    </row>
    <row r="60" spans="1:82" x14ac:dyDescent="0.35">
      <c r="A60" t="s">
        <v>3118</v>
      </c>
      <c r="B60" t="s">
        <v>1998</v>
      </c>
      <c r="C60" t="b">
        <v>1</v>
      </c>
      <c r="D60" t="b">
        <v>0</v>
      </c>
      <c r="F60" t="s">
        <v>323</v>
      </c>
      <c r="G60" t="s">
        <v>15</v>
      </c>
      <c r="H60" t="s">
        <v>3119</v>
      </c>
      <c r="I60" t="s">
        <v>1999</v>
      </c>
      <c r="J60" s="3">
        <v>8876</v>
      </c>
      <c r="K60" t="s">
        <v>3120</v>
      </c>
      <c r="L60" t="s">
        <v>2000</v>
      </c>
      <c r="M60" s="2">
        <v>42475</v>
      </c>
      <c r="N60" s="1">
        <v>0.8520833333333333</v>
      </c>
      <c r="O60" s="2">
        <v>43634</v>
      </c>
      <c r="P60" s="1">
        <v>9.1666666666666674E-2</v>
      </c>
      <c r="Q60" t="s">
        <v>2002</v>
      </c>
      <c r="R60" t="s">
        <v>3121</v>
      </c>
      <c r="S60" s="3">
        <v>1852</v>
      </c>
      <c r="T60" t="s">
        <v>222</v>
      </c>
      <c r="U60" t="s">
        <v>3114</v>
      </c>
      <c r="W60" t="s">
        <v>1</v>
      </c>
      <c r="Z60" t="s">
        <v>226</v>
      </c>
      <c r="AD60" t="s">
        <v>3122</v>
      </c>
      <c r="AK60" t="s">
        <v>28</v>
      </c>
      <c r="AM60" t="s">
        <v>3116</v>
      </c>
      <c r="AO60" t="s">
        <v>334</v>
      </c>
      <c r="BT60" t="s">
        <v>3117</v>
      </c>
      <c r="BU60" t="s">
        <v>336</v>
      </c>
      <c r="BV60" t="str">
        <f t="shared" si="0"/>
        <v>gpri-47xz</v>
      </c>
      <c r="BW60">
        <f t="shared" si="1"/>
        <v>2016</v>
      </c>
      <c r="BX60">
        <f t="shared" si="2"/>
        <v>2019</v>
      </c>
      <c r="BY60">
        <f t="shared" si="3"/>
        <v>4</v>
      </c>
      <c r="BZ60">
        <f t="shared" si="4"/>
        <v>5</v>
      </c>
      <c r="CA60" t="s">
        <v>5893</v>
      </c>
      <c r="CB60" t="str">
        <f t="shared" si="5"/>
        <v>c</v>
      </c>
      <c r="CC60">
        <v>0.70540317360791549</v>
      </c>
      <c r="CD60">
        <f t="shared" si="6"/>
        <v>17</v>
      </c>
    </row>
    <row r="61" spans="1:82" x14ac:dyDescent="0.35">
      <c r="A61" t="s">
        <v>1579</v>
      </c>
      <c r="B61" t="s">
        <v>1580</v>
      </c>
      <c r="C61" t="b">
        <v>1</v>
      </c>
      <c r="D61" t="b">
        <v>0</v>
      </c>
      <c r="F61" t="s">
        <v>323</v>
      </c>
      <c r="G61" t="s">
        <v>15</v>
      </c>
      <c r="H61" t="s">
        <v>1581</v>
      </c>
      <c r="I61" t="s">
        <v>1582</v>
      </c>
      <c r="J61" s="3">
        <v>882094</v>
      </c>
      <c r="K61" t="s">
        <v>1583</v>
      </c>
      <c r="L61" t="s">
        <v>1584</v>
      </c>
      <c r="M61" s="2">
        <v>42389</v>
      </c>
      <c r="N61" s="1">
        <v>0.97222222222222221</v>
      </c>
      <c r="O61" s="2">
        <v>43633</v>
      </c>
      <c r="P61" s="1">
        <v>0.72013888888888899</v>
      </c>
      <c r="Q61" t="s">
        <v>913</v>
      </c>
      <c r="R61" t="s">
        <v>1585</v>
      </c>
      <c r="S61" s="3">
        <v>45351</v>
      </c>
      <c r="T61" t="s">
        <v>73</v>
      </c>
      <c r="U61" t="s">
        <v>1586</v>
      </c>
      <c r="V61" t="s">
        <v>7</v>
      </c>
      <c r="W61" t="s">
        <v>1</v>
      </c>
      <c r="Z61" t="s">
        <v>234</v>
      </c>
      <c r="AD61" t="s">
        <v>1587</v>
      </c>
      <c r="AK61" t="s">
        <v>28</v>
      </c>
      <c r="AL61" t="s">
        <v>1588</v>
      </c>
      <c r="AM61" t="s">
        <v>1589</v>
      </c>
      <c r="AO61" t="s">
        <v>334</v>
      </c>
      <c r="BT61" t="s">
        <v>915</v>
      </c>
      <c r="BU61" t="s">
        <v>336</v>
      </c>
      <c r="BV61" t="str">
        <f t="shared" si="0"/>
        <v>qxh8-f4bd</v>
      </c>
      <c r="BW61">
        <f t="shared" si="1"/>
        <v>2016</v>
      </c>
      <c r="BX61">
        <f t="shared" si="2"/>
        <v>2019</v>
      </c>
      <c r="BY61">
        <f t="shared" si="3"/>
        <v>5</v>
      </c>
      <c r="BZ61">
        <f t="shared" si="4"/>
        <v>6</v>
      </c>
      <c r="CA61" t="s">
        <v>5893</v>
      </c>
      <c r="CB61" t="str">
        <f t="shared" si="5"/>
        <v>c</v>
      </c>
      <c r="CC61">
        <v>0.72488017626617329</v>
      </c>
      <c r="CD61">
        <f t="shared" si="6"/>
        <v>18</v>
      </c>
    </row>
    <row r="62" spans="1:82" x14ac:dyDescent="0.35">
      <c r="A62" t="s">
        <v>2313</v>
      </c>
      <c r="B62" t="s">
        <v>2314</v>
      </c>
      <c r="C62" t="b">
        <v>1</v>
      </c>
      <c r="D62" t="b">
        <v>0</v>
      </c>
      <c r="F62" t="s">
        <v>323</v>
      </c>
      <c r="G62" t="s">
        <v>15</v>
      </c>
      <c r="H62" t="s">
        <v>2315</v>
      </c>
      <c r="I62" t="s">
        <v>2316</v>
      </c>
      <c r="J62" s="3">
        <v>1016</v>
      </c>
      <c r="K62" t="s">
        <v>2317</v>
      </c>
      <c r="L62" t="s">
        <v>2318</v>
      </c>
      <c r="M62" s="2">
        <v>42863</v>
      </c>
      <c r="N62" s="1">
        <v>0.69513888888888886</v>
      </c>
      <c r="O62" s="2">
        <v>42863</v>
      </c>
      <c r="P62" s="1">
        <v>0.6958333333333333</v>
      </c>
      <c r="Q62" t="s">
        <v>913</v>
      </c>
      <c r="R62" t="s">
        <v>2307</v>
      </c>
      <c r="S62" s="3">
        <v>3060</v>
      </c>
      <c r="T62" t="s">
        <v>93</v>
      </c>
      <c r="U62" t="s">
        <v>2296</v>
      </c>
      <c r="W62" t="s">
        <v>1</v>
      </c>
      <c r="Z62" t="s">
        <v>112</v>
      </c>
      <c r="AA62" t="s">
        <v>2319</v>
      </c>
      <c r="AD62" t="s">
        <v>2320</v>
      </c>
      <c r="AE62" t="s">
        <v>2322</v>
      </c>
      <c r="AF62" t="s">
        <v>2321</v>
      </c>
      <c r="AK62" t="s">
        <v>6</v>
      </c>
      <c r="AL62" t="s">
        <v>2312</v>
      </c>
      <c r="AM62" t="s">
        <v>2301</v>
      </c>
      <c r="AO62" t="s">
        <v>334</v>
      </c>
      <c r="BT62" t="s">
        <v>915</v>
      </c>
      <c r="BU62" t="s">
        <v>336</v>
      </c>
      <c r="BV62" t="str">
        <f t="shared" si="0"/>
        <v>9zru-c2kz</v>
      </c>
      <c r="BW62">
        <f t="shared" si="1"/>
        <v>2017</v>
      </c>
      <c r="BX62">
        <f t="shared" si="2"/>
        <v>2017</v>
      </c>
      <c r="BY62">
        <f t="shared" si="3"/>
        <v>4</v>
      </c>
      <c r="BZ62">
        <f t="shared" si="4"/>
        <v>5</v>
      </c>
      <c r="CA62" t="s">
        <v>5893</v>
      </c>
      <c r="CB62" t="str">
        <f t="shared" si="5"/>
        <v>c</v>
      </c>
      <c r="CC62">
        <v>0.77452409853815563</v>
      </c>
      <c r="CD62">
        <f t="shared" si="6"/>
        <v>19</v>
      </c>
    </row>
    <row r="63" spans="1:82" x14ac:dyDescent="0.35">
      <c r="A63" t="s">
        <v>3412</v>
      </c>
      <c r="B63" t="s">
        <v>3413</v>
      </c>
      <c r="C63" t="b">
        <v>1</v>
      </c>
      <c r="D63" t="b">
        <v>0</v>
      </c>
      <c r="F63" t="s">
        <v>323</v>
      </c>
      <c r="G63" t="s">
        <v>15</v>
      </c>
      <c r="H63" t="s">
        <v>3414</v>
      </c>
      <c r="I63" t="s">
        <v>3415</v>
      </c>
      <c r="J63">
        <v>750</v>
      </c>
      <c r="K63" t="s">
        <v>3416</v>
      </c>
      <c r="L63" t="s">
        <v>3416</v>
      </c>
      <c r="M63" s="2">
        <v>42502</v>
      </c>
      <c r="N63" s="1">
        <v>0.93958333333333333</v>
      </c>
      <c r="O63" s="2">
        <v>42502</v>
      </c>
      <c r="P63" s="1">
        <v>0.93958333333333333</v>
      </c>
      <c r="Q63" t="s">
        <v>913</v>
      </c>
      <c r="R63" t="s">
        <v>3417</v>
      </c>
      <c r="S63" s="3">
        <v>1880</v>
      </c>
      <c r="T63" t="s">
        <v>212</v>
      </c>
      <c r="U63" t="s">
        <v>3409</v>
      </c>
      <c r="V63" t="s">
        <v>7</v>
      </c>
      <c r="W63" t="s">
        <v>1</v>
      </c>
      <c r="Z63" t="s">
        <v>250</v>
      </c>
      <c r="AD63" t="s">
        <v>3418</v>
      </c>
      <c r="AM63" t="s">
        <v>3411</v>
      </c>
      <c r="AO63" t="s">
        <v>334</v>
      </c>
      <c r="BT63" t="s">
        <v>368</v>
      </c>
      <c r="BU63" t="s">
        <v>336</v>
      </c>
      <c r="BV63" t="str">
        <f t="shared" si="0"/>
        <v>9bjy-hi93</v>
      </c>
      <c r="BW63">
        <f t="shared" si="1"/>
        <v>2016</v>
      </c>
      <c r="BX63">
        <f t="shared" si="2"/>
        <v>2016</v>
      </c>
      <c r="BY63">
        <f t="shared" si="3"/>
        <v>5</v>
      </c>
      <c r="BZ63">
        <f t="shared" si="4"/>
        <v>6</v>
      </c>
      <c r="CA63" t="s">
        <v>5893</v>
      </c>
      <c r="CB63" t="str">
        <f t="shared" si="5"/>
        <v>c</v>
      </c>
      <c r="CC63">
        <v>0.7906289426420432</v>
      </c>
      <c r="CD63">
        <f t="shared" si="6"/>
        <v>20</v>
      </c>
    </row>
    <row r="64" spans="1:82" x14ac:dyDescent="0.35">
      <c r="A64" t="s">
        <v>5159</v>
      </c>
      <c r="B64" t="s">
        <v>5160</v>
      </c>
      <c r="C64" t="b">
        <v>1</v>
      </c>
      <c r="D64" t="b">
        <v>0</v>
      </c>
      <c r="F64" t="s">
        <v>323</v>
      </c>
      <c r="G64" t="s">
        <v>15</v>
      </c>
      <c r="H64" t="s">
        <v>5161</v>
      </c>
      <c r="I64" t="s">
        <v>5162</v>
      </c>
      <c r="J64">
        <v>180</v>
      </c>
      <c r="K64" t="s">
        <v>5163</v>
      </c>
      <c r="L64" t="s">
        <v>5163</v>
      </c>
      <c r="M64" s="2">
        <v>42863</v>
      </c>
      <c r="N64" s="1">
        <v>0.68958333333333333</v>
      </c>
      <c r="O64" s="2">
        <v>42863</v>
      </c>
      <c r="P64" s="1">
        <v>0.68958333333333333</v>
      </c>
      <c r="Q64" t="s">
        <v>328</v>
      </c>
      <c r="R64" t="s">
        <v>3777</v>
      </c>
      <c r="S64" s="3">
        <v>1735</v>
      </c>
      <c r="T64" t="s">
        <v>50</v>
      </c>
      <c r="W64" t="s">
        <v>1</v>
      </c>
      <c r="Z64" t="s">
        <v>206</v>
      </c>
      <c r="AD64" t="s">
        <v>5164</v>
      </c>
      <c r="AL64" t="s">
        <v>1019</v>
      </c>
      <c r="AM64" t="s">
        <v>3779</v>
      </c>
      <c r="AO64" t="s">
        <v>334</v>
      </c>
      <c r="BU64" t="s">
        <v>336</v>
      </c>
      <c r="BV64" t="str">
        <f t="shared" si="0"/>
        <v>jvx2-m4u3</v>
      </c>
      <c r="BW64">
        <f t="shared" si="1"/>
        <v>2017</v>
      </c>
      <c r="BX64">
        <f t="shared" si="2"/>
        <v>2017</v>
      </c>
      <c r="BY64">
        <f t="shared" si="3"/>
        <v>4</v>
      </c>
      <c r="BZ64">
        <f t="shared" si="4"/>
        <v>4</v>
      </c>
      <c r="CA64" t="s">
        <v>5893</v>
      </c>
      <c r="CB64" t="str">
        <f t="shared" si="5"/>
        <v>c</v>
      </c>
      <c r="CC64">
        <v>0.83182833806066747</v>
      </c>
      <c r="CD64">
        <f t="shared" si="6"/>
        <v>21</v>
      </c>
    </row>
    <row r="65" spans="1:82" x14ac:dyDescent="0.35">
      <c r="A65" t="s">
        <v>2341</v>
      </c>
      <c r="B65" t="s">
        <v>2342</v>
      </c>
      <c r="C65" t="b">
        <v>1</v>
      </c>
      <c r="D65" t="b">
        <v>0</v>
      </c>
      <c r="F65" t="s">
        <v>323</v>
      </c>
      <c r="G65" t="s">
        <v>15</v>
      </c>
      <c r="H65" t="s">
        <v>2343</v>
      </c>
      <c r="I65" t="s">
        <v>2344</v>
      </c>
      <c r="J65">
        <v>332</v>
      </c>
      <c r="K65" t="s">
        <v>2345</v>
      </c>
      <c r="L65" t="s">
        <v>2346</v>
      </c>
      <c r="M65" s="2">
        <v>42863</v>
      </c>
      <c r="N65" s="1">
        <v>0.67499999999999993</v>
      </c>
      <c r="O65" s="2">
        <v>42863</v>
      </c>
      <c r="P65" s="1">
        <v>0.6777777777777777</v>
      </c>
      <c r="Q65" t="s">
        <v>913</v>
      </c>
      <c r="R65" t="s">
        <v>2329</v>
      </c>
      <c r="S65" s="3">
        <v>1989</v>
      </c>
      <c r="T65" t="s">
        <v>93</v>
      </c>
      <c r="U65" t="s">
        <v>2296</v>
      </c>
      <c r="V65" t="s">
        <v>7</v>
      </c>
      <c r="W65" t="s">
        <v>1</v>
      </c>
      <c r="Z65" t="s">
        <v>114</v>
      </c>
      <c r="AA65" t="s">
        <v>2319</v>
      </c>
      <c r="AD65" t="s">
        <v>2347</v>
      </c>
      <c r="AE65" t="s">
        <v>2349</v>
      </c>
      <c r="AF65" t="s">
        <v>2348</v>
      </c>
      <c r="AK65" t="s">
        <v>6</v>
      </c>
      <c r="AL65" t="s">
        <v>2312</v>
      </c>
      <c r="AM65" t="s">
        <v>2301</v>
      </c>
      <c r="AO65" t="s">
        <v>334</v>
      </c>
      <c r="BT65" t="s">
        <v>915</v>
      </c>
      <c r="BU65" t="s">
        <v>336</v>
      </c>
      <c r="BV65" t="str">
        <f t="shared" si="0"/>
        <v>kck7-yb2v</v>
      </c>
      <c r="BW65">
        <f t="shared" si="1"/>
        <v>2017</v>
      </c>
      <c r="BX65">
        <f t="shared" si="2"/>
        <v>2017</v>
      </c>
      <c r="BY65">
        <f t="shared" si="3"/>
        <v>5</v>
      </c>
      <c r="BZ65">
        <f t="shared" si="4"/>
        <v>6</v>
      </c>
      <c r="CA65" t="s">
        <v>5893</v>
      </c>
      <c r="CB65" t="str">
        <f t="shared" si="5"/>
        <v>c</v>
      </c>
      <c r="CC65">
        <v>0.83805985569919028</v>
      </c>
      <c r="CD65">
        <f t="shared" si="6"/>
        <v>22</v>
      </c>
    </row>
    <row r="66" spans="1:82" x14ac:dyDescent="0.35">
      <c r="A66" t="s">
        <v>2521</v>
      </c>
      <c r="B66" t="s">
        <v>2444</v>
      </c>
      <c r="C66" t="b">
        <v>1</v>
      </c>
      <c r="D66" t="b">
        <v>0</v>
      </c>
      <c r="F66" t="s">
        <v>323</v>
      </c>
      <c r="G66" t="s">
        <v>15</v>
      </c>
      <c r="H66" t="s">
        <v>2522</v>
      </c>
      <c r="I66" t="s">
        <v>2523</v>
      </c>
      <c r="J66" s="3">
        <v>8738</v>
      </c>
      <c r="K66" t="s">
        <v>2524</v>
      </c>
      <c r="L66" t="s">
        <v>2445</v>
      </c>
      <c r="M66" s="2">
        <v>42720</v>
      </c>
      <c r="N66" s="1">
        <v>0.6333333333333333</v>
      </c>
      <c r="O66" s="2">
        <v>43633</v>
      </c>
      <c r="P66" s="1">
        <v>0.96250000000000002</v>
      </c>
      <c r="Q66" t="s">
        <v>2373</v>
      </c>
      <c r="R66" t="s">
        <v>2446</v>
      </c>
      <c r="S66" s="3">
        <v>4100</v>
      </c>
      <c r="T66" t="s">
        <v>208</v>
      </c>
      <c r="U66" t="s">
        <v>2375</v>
      </c>
      <c r="V66" t="s">
        <v>7</v>
      </c>
      <c r="W66" t="s">
        <v>1</v>
      </c>
      <c r="Z66" t="s">
        <v>131</v>
      </c>
      <c r="AA66" t="s">
        <v>2398</v>
      </c>
      <c r="AD66" t="s">
        <v>2525</v>
      </c>
      <c r="AK66" t="s">
        <v>28</v>
      </c>
      <c r="AL66" t="s">
        <v>2424</v>
      </c>
      <c r="AM66" t="s">
        <v>2379</v>
      </c>
      <c r="AO66" t="s">
        <v>334</v>
      </c>
      <c r="BT66" t="s">
        <v>2380</v>
      </c>
      <c r="BU66" t="s">
        <v>336</v>
      </c>
      <c r="BV66" t="str">
        <f t="shared" ref="BV66:BV129" si="7">IF(E66="",B66,E66)</f>
        <v>kv7h-kjye</v>
      </c>
      <c r="BW66">
        <f t="shared" ref="BW66:BW129" si="8">YEAR(M66)</f>
        <v>2016</v>
      </c>
      <c r="BX66">
        <f t="shared" ref="BX66:BX129" si="9">YEAR(O66)</f>
        <v>2019</v>
      </c>
      <c r="BY66">
        <f t="shared" ref="BY66:BY129" si="10">COUNTA(K66,L66,T66,V66,Z66)</f>
        <v>5</v>
      </c>
      <c r="BZ66">
        <f t="shared" ref="BZ66:BZ129" si="11">COUNTA(I66,Q66,R66,U66,V66,Z66)</f>
        <v>6</v>
      </c>
      <c r="CA66" t="s">
        <v>5893</v>
      </c>
      <c r="CB66" t="str">
        <f t="shared" ref="CB66:CB129" si="12">IF(BW66&lt;2014,"a",IF(BW66&gt;2017,"d",IF(BW66&lt;2016,"b","c")))</f>
        <v>c</v>
      </c>
      <c r="CC66">
        <v>0.86870692204658262</v>
      </c>
      <c r="CD66">
        <f t="shared" si="6"/>
        <v>23</v>
      </c>
    </row>
    <row r="67" spans="1:82" x14ac:dyDescent="0.35">
      <c r="A67" t="s">
        <v>829</v>
      </c>
      <c r="B67" t="s">
        <v>830</v>
      </c>
      <c r="C67" t="b">
        <v>1</v>
      </c>
      <c r="D67" t="b">
        <v>0</v>
      </c>
      <c r="F67" t="s">
        <v>323</v>
      </c>
      <c r="G67" t="s">
        <v>15</v>
      </c>
      <c r="H67" t="s">
        <v>831</v>
      </c>
      <c r="I67" t="s">
        <v>810</v>
      </c>
      <c r="J67">
        <v>310</v>
      </c>
      <c r="K67" t="s">
        <v>832</v>
      </c>
      <c r="L67" t="s">
        <v>833</v>
      </c>
      <c r="M67" s="2">
        <v>42930</v>
      </c>
      <c r="N67" s="1">
        <v>0.71250000000000002</v>
      </c>
      <c r="O67" s="2">
        <v>43481</v>
      </c>
      <c r="P67" s="1">
        <v>0.8305555555555556</v>
      </c>
      <c r="Q67" t="s">
        <v>359</v>
      </c>
      <c r="R67" t="s">
        <v>812</v>
      </c>
      <c r="S67" s="3">
        <v>1590</v>
      </c>
      <c r="T67" t="s">
        <v>201</v>
      </c>
      <c r="U67" t="s">
        <v>813</v>
      </c>
      <c r="V67" t="s">
        <v>7</v>
      </c>
      <c r="W67" t="s">
        <v>1</v>
      </c>
      <c r="Z67" t="s">
        <v>221</v>
      </c>
      <c r="AD67" t="s">
        <v>834</v>
      </c>
      <c r="AK67" t="s">
        <v>553</v>
      </c>
      <c r="AL67" t="s">
        <v>814</v>
      </c>
      <c r="AM67" t="s">
        <v>835</v>
      </c>
      <c r="AO67" t="s">
        <v>334</v>
      </c>
      <c r="BT67" t="s">
        <v>816</v>
      </c>
      <c r="BU67" t="s">
        <v>336</v>
      </c>
      <c r="BV67" t="str">
        <f t="shared" si="7"/>
        <v>yfjt-f6ae</v>
      </c>
      <c r="BW67">
        <f t="shared" si="8"/>
        <v>2017</v>
      </c>
      <c r="BX67">
        <f t="shared" si="9"/>
        <v>2019</v>
      </c>
      <c r="BY67">
        <f t="shared" si="10"/>
        <v>5</v>
      </c>
      <c r="BZ67">
        <f t="shared" si="11"/>
        <v>6</v>
      </c>
      <c r="CA67" t="s">
        <v>5893</v>
      </c>
      <c r="CB67" t="str">
        <f t="shared" si="12"/>
        <v>c</v>
      </c>
      <c r="CC67">
        <v>0.94802125450116492</v>
      </c>
      <c r="CD67">
        <f t="shared" si="6"/>
        <v>24</v>
      </c>
    </row>
    <row r="68" spans="1:82" x14ac:dyDescent="0.35">
      <c r="A68" t="s">
        <v>1146</v>
      </c>
      <c r="B68" t="s">
        <v>1147</v>
      </c>
      <c r="C68" t="b">
        <v>1</v>
      </c>
      <c r="D68" t="b">
        <v>0</v>
      </c>
      <c r="F68" t="s">
        <v>323</v>
      </c>
      <c r="G68" t="s">
        <v>15</v>
      </c>
      <c r="H68" t="s">
        <v>1148</v>
      </c>
      <c r="I68" t="s">
        <v>1149</v>
      </c>
      <c r="J68">
        <v>844</v>
      </c>
      <c r="K68" t="s">
        <v>1150</v>
      </c>
      <c r="L68" t="s">
        <v>1151</v>
      </c>
      <c r="M68" s="2">
        <v>42478</v>
      </c>
      <c r="N68" s="1">
        <v>0.97361111111111109</v>
      </c>
      <c r="O68" s="2">
        <v>43634</v>
      </c>
      <c r="P68" s="1">
        <v>2.4999999999999998E-2</v>
      </c>
      <c r="Q68" t="s">
        <v>1130</v>
      </c>
      <c r="R68" t="s">
        <v>1152</v>
      </c>
      <c r="S68" s="3">
        <v>1893</v>
      </c>
      <c r="T68" t="s">
        <v>64</v>
      </c>
      <c r="U68" t="s">
        <v>1132</v>
      </c>
      <c r="V68" t="s">
        <v>7</v>
      </c>
      <c r="W68" t="s">
        <v>1</v>
      </c>
      <c r="Z68" t="s">
        <v>96</v>
      </c>
      <c r="AD68" t="s">
        <v>1153</v>
      </c>
      <c r="AE68" t="s">
        <v>43</v>
      </c>
      <c r="AK68" t="s">
        <v>28</v>
      </c>
      <c r="AL68" t="s">
        <v>1145</v>
      </c>
      <c r="AM68" t="s">
        <v>1135</v>
      </c>
      <c r="AO68" t="s">
        <v>334</v>
      </c>
      <c r="BT68" t="s">
        <v>1136</v>
      </c>
      <c r="BU68" t="s">
        <v>336</v>
      </c>
      <c r="BV68" t="str">
        <f t="shared" si="7"/>
        <v>ciwg-agsx</v>
      </c>
      <c r="BW68">
        <f t="shared" si="8"/>
        <v>2016</v>
      </c>
      <c r="BX68">
        <f t="shared" si="9"/>
        <v>2019</v>
      </c>
      <c r="BY68">
        <f t="shared" si="10"/>
        <v>5</v>
      </c>
      <c r="BZ68">
        <f t="shared" si="11"/>
        <v>6</v>
      </c>
      <c r="CA68" t="s">
        <v>5893</v>
      </c>
      <c r="CB68" t="str">
        <f t="shared" si="12"/>
        <v>c</v>
      </c>
      <c r="CC68">
        <v>0.96199391069359741</v>
      </c>
      <c r="CD68">
        <f t="shared" ref="CD68:CD131" si="13">IF(CA68&amp;CB68=CA67&amp;CB67,CD67+1,1)</f>
        <v>25</v>
      </c>
    </row>
    <row r="69" spans="1:82" x14ac:dyDescent="0.35">
      <c r="A69" t="s">
        <v>752</v>
      </c>
      <c r="B69" t="s">
        <v>753</v>
      </c>
      <c r="C69" t="b">
        <v>1</v>
      </c>
      <c r="D69" t="b">
        <v>0</v>
      </c>
      <c r="F69" t="s">
        <v>323</v>
      </c>
      <c r="G69" t="s">
        <v>15</v>
      </c>
      <c r="H69" t="s">
        <v>754</v>
      </c>
      <c r="I69" t="s">
        <v>755</v>
      </c>
      <c r="J69">
        <v>68</v>
      </c>
      <c r="K69" t="s">
        <v>756</v>
      </c>
      <c r="L69" t="s">
        <v>757</v>
      </c>
      <c r="M69" s="2">
        <v>43377</v>
      </c>
      <c r="N69" s="1">
        <v>0.90347222222222223</v>
      </c>
      <c r="O69" s="2">
        <v>43617</v>
      </c>
      <c r="P69" s="1">
        <v>0.72499999999999998</v>
      </c>
      <c r="S69" s="3">
        <v>5130</v>
      </c>
      <c r="T69" t="s">
        <v>61</v>
      </c>
      <c r="U69" t="s">
        <v>758</v>
      </c>
      <c r="V69" t="s">
        <v>11</v>
      </c>
      <c r="W69" t="s">
        <v>1</v>
      </c>
      <c r="Z69" t="s">
        <v>110</v>
      </c>
      <c r="AA69" t="s">
        <v>46</v>
      </c>
      <c r="AD69" t="s">
        <v>759</v>
      </c>
      <c r="AK69" t="s">
        <v>46</v>
      </c>
      <c r="AM69" t="s">
        <v>760</v>
      </c>
      <c r="AO69" t="s">
        <v>334</v>
      </c>
      <c r="BI69" t="s">
        <v>761</v>
      </c>
      <c r="BJ69" t="s">
        <v>723</v>
      </c>
      <c r="BT69" t="s">
        <v>762</v>
      </c>
      <c r="BU69" t="s">
        <v>336</v>
      </c>
      <c r="BV69" t="str">
        <f t="shared" si="7"/>
        <v>visb-dxrt</v>
      </c>
      <c r="BW69">
        <f t="shared" si="8"/>
        <v>2018</v>
      </c>
      <c r="BX69">
        <f t="shared" si="9"/>
        <v>2019</v>
      </c>
      <c r="BY69">
        <f t="shared" si="10"/>
        <v>5</v>
      </c>
      <c r="BZ69">
        <f t="shared" si="11"/>
        <v>4</v>
      </c>
      <c r="CA69" t="s">
        <v>5893</v>
      </c>
      <c r="CB69" t="str">
        <f t="shared" si="12"/>
        <v>d</v>
      </c>
      <c r="CC69">
        <v>0.76167117318832478</v>
      </c>
      <c r="CD69">
        <f t="shared" si="13"/>
        <v>1</v>
      </c>
    </row>
    <row r="70" spans="1:82" x14ac:dyDescent="0.35">
      <c r="A70" t="s">
        <v>5428</v>
      </c>
      <c r="B70" t="s">
        <v>3864</v>
      </c>
      <c r="C70" t="b">
        <v>1</v>
      </c>
      <c r="D70" t="b">
        <v>0</v>
      </c>
      <c r="F70" t="s">
        <v>323</v>
      </c>
      <c r="G70" t="s">
        <v>15</v>
      </c>
      <c r="H70" t="s">
        <v>5429</v>
      </c>
      <c r="J70">
        <v>210</v>
      </c>
      <c r="K70" t="s">
        <v>5430</v>
      </c>
      <c r="L70" t="s">
        <v>3865</v>
      </c>
      <c r="M70" s="2">
        <v>41260</v>
      </c>
      <c r="N70" s="1">
        <v>0.875</v>
      </c>
      <c r="O70" s="2">
        <v>41262</v>
      </c>
      <c r="P70" s="1">
        <v>0.96875</v>
      </c>
      <c r="S70">
        <v>872</v>
      </c>
      <c r="T70" t="s">
        <v>123</v>
      </c>
      <c r="W70" t="s">
        <v>1</v>
      </c>
      <c r="AD70" t="s">
        <v>5431</v>
      </c>
      <c r="AM70" t="s">
        <v>1760</v>
      </c>
      <c r="AO70" t="s">
        <v>334</v>
      </c>
      <c r="BU70" t="s">
        <v>336</v>
      </c>
      <c r="BV70" t="str">
        <f t="shared" si="7"/>
        <v>qb7y-xuum</v>
      </c>
      <c r="BW70">
        <f t="shared" si="8"/>
        <v>2012</v>
      </c>
      <c r="BX70">
        <f t="shared" si="9"/>
        <v>2012</v>
      </c>
      <c r="BY70">
        <f t="shared" si="10"/>
        <v>3</v>
      </c>
      <c r="BZ70">
        <f t="shared" si="11"/>
        <v>0</v>
      </c>
      <c r="CA70" t="s">
        <v>4723</v>
      </c>
      <c r="CB70" t="str">
        <f t="shared" si="12"/>
        <v>a</v>
      </c>
      <c r="CC70">
        <v>8.0122343389661399E-3</v>
      </c>
      <c r="CD70">
        <f t="shared" si="13"/>
        <v>1</v>
      </c>
    </row>
    <row r="71" spans="1:82" x14ac:dyDescent="0.35">
      <c r="A71" t="s">
        <v>3975</v>
      </c>
      <c r="B71" t="s">
        <v>3976</v>
      </c>
      <c r="C71" t="b">
        <v>1</v>
      </c>
      <c r="D71" t="b">
        <v>0</v>
      </c>
      <c r="F71" t="s">
        <v>323</v>
      </c>
      <c r="G71" t="s">
        <v>15</v>
      </c>
      <c r="H71" t="s">
        <v>3977</v>
      </c>
      <c r="J71">
        <v>116</v>
      </c>
      <c r="K71" t="s">
        <v>3978</v>
      </c>
      <c r="L71" t="s">
        <v>3979</v>
      </c>
      <c r="M71" s="2">
        <v>41248</v>
      </c>
      <c r="N71" s="1">
        <v>0.32430555555555557</v>
      </c>
      <c r="O71" s="2">
        <v>41248</v>
      </c>
      <c r="P71" s="1">
        <v>0.33055555555555555</v>
      </c>
      <c r="S71">
        <v>891</v>
      </c>
      <c r="T71" t="s">
        <v>123</v>
      </c>
      <c r="W71" t="s">
        <v>1</v>
      </c>
      <c r="AD71" t="s">
        <v>3980</v>
      </c>
      <c r="AM71" t="s">
        <v>1760</v>
      </c>
      <c r="AO71" t="s">
        <v>334</v>
      </c>
      <c r="BU71" t="s">
        <v>336</v>
      </c>
      <c r="BV71" t="str">
        <f t="shared" si="7"/>
        <v>4cuw-kixp</v>
      </c>
      <c r="BW71">
        <f t="shared" si="8"/>
        <v>2012</v>
      </c>
      <c r="BX71">
        <f t="shared" si="9"/>
        <v>2012</v>
      </c>
      <c r="BY71">
        <f t="shared" si="10"/>
        <v>3</v>
      </c>
      <c r="BZ71">
        <f t="shared" si="11"/>
        <v>0</v>
      </c>
      <c r="CA71" t="s">
        <v>4723</v>
      </c>
      <c r="CB71" t="str">
        <f t="shared" si="12"/>
        <v>a</v>
      </c>
      <c r="CC71">
        <v>2.4420697709021555E-2</v>
      </c>
      <c r="CD71">
        <f t="shared" si="13"/>
        <v>2</v>
      </c>
    </row>
    <row r="72" spans="1:82" x14ac:dyDescent="0.35">
      <c r="A72" t="s">
        <v>4691</v>
      </c>
      <c r="B72" t="s">
        <v>4692</v>
      </c>
      <c r="C72" t="b">
        <v>1</v>
      </c>
      <c r="D72" t="b">
        <v>0</v>
      </c>
      <c r="F72" t="s">
        <v>323</v>
      </c>
      <c r="G72" t="s">
        <v>15</v>
      </c>
      <c r="H72" t="s">
        <v>4693</v>
      </c>
      <c r="J72">
        <v>87</v>
      </c>
      <c r="K72" t="s">
        <v>4694</v>
      </c>
      <c r="L72" t="s">
        <v>4694</v>
      </c>
      <c r="M72" s="2">
        <v>41199</v>
      </c>
      <c r="N72" s="1">
        <v>0.52569444444444446</v>
      </c>
      <c r="O72" s="2">
        <v>41199</v>
      </c>
      <c r="P72" s="1">
        <v>0.52569444444444446</v>
      </c>
      <c r="S72">
        <v>973</v>
      </c>
      <c r="T72" t="s">
        <v>123</v>
      </c>
      <c r="W72" t="s">
        <v>1</v>
      </c>
      <c r="AD72" t="s">
        <v>4695</v>
      </c>
      <c r="AM72" t="s">
        <v>1760</v>
      </c>
      <c r="AO72" t="s">
        <v>334</v>
      </c>
      <c r="BU72" t="s">
        <v>336</v>
      </c>
      <c r="BV72" t="str">
        <f t="shared" si="7"/>
        <v>dbre-5vfk</v>
      </c>
      <c r="BW72">
        <f t="shared" si="8"/>
        <v>2012</v>
      </c>
      <c r="BX72">
        <f t="shared" si="9"/>
        <v>2012</v>
      </c>
      <c r="BY72">
        <f t="shared" si="10"/>
        <v>3</v>
      </c>
      <c r="BZ72">
        <f t="shared" si="11"/>
        <v>0</v>
      </c>
      <c r="CA72" t="s">
        <v>4723</v>
      </c>
      <c r="CB72" t="str">
        <f t="shared" si="12"/>
        <v>a</v>
      </c>
      <c r="CC72">
        <v>2.685083753739359E-2</v>
      </c>
      <c r="CD72">
        <f t="shared" si="13"/>
        <v>3</v>
      </c>
    </row>
    <row r="73" spans="1:82" x14ac:dyDescent="0.35">
      <c r="A73" t="s">
        <v>619</v>
      </c>
      <c r="B73" t="s">
        <v>620</v>
      </c>
      <c r="C73" t="b">
        <v>1</v>
      </c>
      <c r="D73" t="b">
        <v>0</v>
      </c>
      <c r="F73" t="s">
        <v>323</v>
      </c>
      <c r="G73" t="s">
        <v>15</v>
      </c>
      <c r="H73" t="s">
        <v>621</v>
      </c>
      <c r="I73" t="s">
        <v>622</v>
      </c>
      <c r="J73">
        <v>378</v>
      </c>
      <c r="K73" t="s">
        <v>623</v>
      </c>
      <c r="L73" t="s">
        <v>624</v>
      </c>
      <c r="M73" s="2">
        <v>41229</v>
      </c>
      <c r="N73" s="1">
        <v>0.93194444444444446</v>
      </c>
      <c r="O73" s="2">
        <v>41425</v>
      </c>
      <c r="P73" s="1">
        <v>0.67222222222222217</v>
      </c>
      <c r="Q73" t="s">
        <v>328</v>
      </c>
      <c r="R73" t="s">
        <v>625</v>
      </c>
      <c r="S73" s="3">
        <v>1334</v>
      </c>
      <c r="T73" t="s">
        <v>38</v>
      </c>
      <c r="U73" t="s">
        <v>626</v>
      </c>
      <c r="W73" t="s">
        <v>1</v>
      </c>
      <c r="Z73" t="s">
        <v>249</v>
      </c>
      <c r="AD73" t="s">
        <v>627</v>
      </c>
      <c r="AM73" t="s">
        <v>628</v>
      </c>
      <c r="AO73" t="s">
        <v>334</v>
      </c>
      <c r="BT73" t="s">
        <v>592</v>
      </c>
      <c r="BU73" t="s">
        <v>336</v>
      </c>
      <c r="BV73" t="str">
        <f t="shared" si="7"/>
        <v>42qd-frvg</v>
      </c>
      <c r="BW73">
        <f t="shared" si="8"/>
        <v>2012</v>
      </c>
      <c r="BX73">
        <f t="shared" si="9"/>
        <v>2013</v>
      </c>
      <c r="BY73">
        <f t="shared" si="10"/>
        <v>4</v>
      </c>
      <c r="BZ73">
        <f t="shared" si="11"/>
        <v>5</v>
      </c>
      <c r="CA73" t="s">
        <v>4723</v>
      </c>
      <c r="CB73" t="str">
        <f t="shared" si="12"/>
        <v>a</v>
      </c>
      <c r="CC73">
        <v>3.6292716459253804E-2</v>
      </c>
      <c r="CD73">
        <f t="shared" si="13"/>
        <v>4</v>
      </c>
    </row>
    <row r="74" spans="1:82" x14ac:dyDescent="0.35">
      <c r="A74" t="s">
        <v>4887</v>
      </c>
      <c r="B74" t="s">
        <v>3845</v>
      </c>
      <c r="C74" t="b">
        <v>1</v>
      </c>
      <c r="D74" t="b">
        <v>0</v>
      </c>
      <c r="F74" t="s">
        <v>323</v>
      </c>
      <c r="G74" t="s">
        <v>15</v>
      </c>
      <c r="H74" t="s">
        <v>4888</v>
      </c>
      <c r="J74">
        <v>282</v>
      </c>
      <c r="K74" t="s">
        <v>4889</v>
      </c>
      <c r="L74" t="s">
        <v>3846</v>
      </c>
      <c r="M74" s="2">
        <v>41215</v>
      </c>
      <c r="N74" s="1">
        <v>4.2361111111111106E-2</v>
      </c>
      <c r="O74" s="2">
        <v>41268</v>
      </c>
      <c r="P74" s="1">
        <v>0.99097222222222225</v>
      </c>
      <c r="S74">
        <v>869</v>
      </c>
      <c r="T74" t="s">
        <v>123</v>
      </c>
      <c r="W74" t="s">
        <v>1</v>
      </c>
      <c r="AD74" t="s">
        <v>4890</v>
      </c>
      <c r="AM74" t="s">
        <v>1760</v>
      </c>
      <c r="AO74" t="s">
        <v>334</v>
      </c>
      <c r="BU74" t="s">
        <v>336</v>
      </c>
      <c r="BV74" t="str">
        <f t="shared" si="7"/>
        <v>gd2u-b9zp</v>
      </c>
      <c r="BW74">
        <f t="shared" si="8"/>
        <v>2012</v>
      </c>
      <c r="BX74">
        <f t="shared" si="9"/>
        <v>2012</v>
      </c>
      <c r="BY74">
        <f t="shared" si="10"/>
        <v>3</v>
      </c>
      <c r="BZ74">
        <f t="shared" si="11"/>
        <v>0</v>
      </c>
      <c r="CA74" t="s">
        <v>4723</v>
      </c>
      <c r="CB74" t="str">
        <f t="shared" si="12"/>
        <v>a</v>
      </c>
      <c r="CC74">
        <v>4.4394239753669296E-2</v>
      </c>
      <c r="CD74">
        <f t="shared" si="13"/>
        <v>5</v>
      </c>
    </row>
    <row r="75" spans="1:82" x14ac:dyDescent="0.35">
      <c r="A75" t="s">
        <v>5536</v>
      </c>
      <c r="B75" t="s">
        <v>4416</v>
      </c>
      <c r="C75" t="b">
        <v>1</v>
      </c>
      <c r="D75" t="b">
        <v>0</v>
      </c>
      <c r="F75" t="s">
        <v>323</v>
      </c>
      <c r="G75" t="s">
        <v>15</v>
      </c>
      <c r="H75" t="s">
        <v>5537</v>
      </c>
      <c r="J75">
        <v>92</v>
      </c>
      <c r="K75" t="s">
        <v>4417</v>
      </c>
      <c r="L75" t="s">
        <v>4417</v>
      </c>
      <c r="M75" s="2">
        <v>41201</v>
      </c>
      <c r="N75" s="1">
        <v>0.79305555555555562</v>
      </c>
      <c r="O75" s="2">
        <v>41201</v>
      </c>
      <c r="P75" s="1">
        <v>0.79305555555555562</v>
      </c>
      <c r="S75" s="3">
        <v>1052</v>
      </c>
      <c r="T75" t="s">
        <v>123</v>
      </c>
      <c r="W75" t="s">
        <v>1</v>
      </c>
      <c r="AD75" t="s">
        <v>5538</v>
      </c>
      <c r="AM75" t="s">
        <v>1760</v>
      </c>
      <c r="AO75" t="s">
        <v>334</v>
      </c>
      <c r="BU75" t="s">
        <v>336</v>
      </c>
      <c r="BV75" t="str">
        <f t="shared" si="7"/>
        <v>sf64-aecy</v>
      </c>
      <c r="BW75">
        <f t="shared" si="8"/>
        <v>2012</v>
      </c>
      <c r="BX75">
        <f t="shared" si="9"/>
        <v>2012</v>
      </c>
      <c r="BY75">
        <f t="shared" si="10"/>
        <v>3</v>
      </c>
      <c r="BZ75">
        <f t="shared" si="11"/>
        <v>0</v>
      </c>
      <c r="CA75" t="s">
        <v>4723</v>
      </c>
      <c r="CB75" t="str">
        <f t="shared" si="12"/>
        <v>a</v>
      </c>
      <c r="CC75">
        <v>6.9430744126820154E-2</v>
      </c>
      <c r="CD75">
        <f t="shared" si="13"/>
        <v>6</v>
      </c>
    </row>
    <row r="76" spans="1:82" x14ac:dyDescent="0.35">
      <c r="A76" t="s">
        <v>5225</v>
      </c>
      <c r="B76" t="s">
        <v>4051</v>
      </c>
      <c r="C76" t="b">
        <v>1</v>
      </c>
      <c r="D76" t="b">
        <v>0</v>
      </c>
      <c r="F76" t="s">
        <v>323</v>
      </c>
      <c r="G76" t="s">
        <v>15</v>
      </c>
      <c r="H76" t="s">
        <v>5226</v>
      </c>
      <c r="J76">
        <v>112</v>
      </c>
      <c r="K76" t="s">
        <v>5227</v>
      </c>
      <c r="L76" t="s">
        <v>4052</v>
      </c>
      <c r="M76" s="2">
        <v>41248</v>
      </c>
      <c r="N76" s="1">
        <v>0.30486111111111108</v>
      </c>
      <c r="O76" s="2">
        <v>41250</v>
      </c>
      <c r="P76" s="1">
        <v>0.52916666666666667</v>
      </c>
      <c r="S76">
        <v>935</v>
      </c>
      <c r="T76" t="s">
        <v>123</v>
      </c>
      <c r="W76" t="s">
        <v>1</v>
      </c>
      <c r="AD76" t="s">
        <v>5228</v>
      </c>
      <c r="AM76" t="s">
        <v>1760</v>
      </c>
      <c r="AO76" t="s">
        <v>334</v>
      </c>
      <c r="BU76" t="s">
        <v>336</v>
      </c>
      <c r="BV76" t="str">
        <f t="shared" si="7"/>
        <v>m3jx-45hn</v>
      </c>
      <c r="BW76">
        <f t="shared" si="8"/>
        <v>2012</v>
      </c>
      <c r="BX76">
        <f t="shared" si="9"/>
        <v>2012</v>
      </c>
      <c r="BY76">
        <f t="shared" si="10"/>
        <v>3</v>
      </c>
      <c r="BZ76">
        <f t="shared" si="11"/>
        <v>0</v>
      </c>
      <c r="CA76" t="s">
        <v>4723</v>
      </c>
      <c r="CB76" t="str">
        <f t="shared" si="12"/>
        <v>a</v>
      </c>
      <c r="CC76">
        <v>8.6354728529054792E-2</v>
      </c>
      <c r="CD76">
        <f t="shared" si="13"/>
        <v>7</v>
      </c>
    </row>
    <row r="77" spans="1:82" x14ac:dyDescent="0.35">
      <c r="A77" t="s">
        <v>4575</v>
      </c>
      <c r="B77" t="s">
        <v>4576</v>
      </c>
      <c r="C77" t="b">
        <v>1</v>
      </c>
      <c r="D77" t="b">
        <v>0</v>
      </c>
      <c r="F77" t="s">
        <v>323</v>
      </c>
      <c r="G77" t="s">
        <v>15</v>
      </c>
      <c r="H77" t="s">
        <v>4577</v>
      </c>
      <c r="J77">
        <v>98</v>
      </c>
      <c r="K77" t="s">
        <v>4578</v>
      </c>
      <c r="L77" t="s">
        <v>4579</v>
      </c>
      <c r="M77" s="2">
        <v>41283</v>
      </c>
      <c r="N77" s="1">
        <v>0.64236111111111105</v>
      </c>
      <c r="O77" s="2">
        <v>41283</v>
      </c>
      <c r="P77" s="1">
        <v>0.65763888888888888</v>
      </c>
      <c r="S77">
        <v>839</v>
      </c>
      <c r="T77" t="s">
        <v>123</v>
      </c>
      <c r="W77" t="s">
        <v>1</v>
      </c>
      <c r="AD77" t="s">
        <v>4580</v>
      </c>
      <c r="AM77" t="s">
        <v>1760</v>
      </c>
      <c r="AO77" t="s">
        <v>334</v>
      </c>
      <c r="BU77" t="s">
        <v>336</v>
      </c>
      <c r="BV77" t="str">
        <f t="shared" si="7"/>
        <v>b5sx-erfa</v>
      </c>
      <c r="BW77">
        <f t="shared" si="8"/>
        <v>2013</v>
      </c>
      <c r="BX77">
        <f t="shared" si="9"/>
        <v>2013</v>
      </c>
      <c r="BY77">
        <f t="shared" si="10"/>
        <v>3</v>
      </c>
      <c r="BZ77">
        <f t="shared" si="11"/>
        <v>0</v>
      </c>
      <c r="CA77" t="s">
        <v>4723</v>
      </c>
      <c r="CB77" t="str">
        <f t="shared" si="12"/>
        <v>a</v>
      </c>
      <c r="CC77">
        <v>9.2278119507786194E-2</v>
      </c>
      <c r="CD77">
        <f t="shared" si="13"/>
        <v>8</v>
      </c>
    </row>
    <row r="78" spans="1:82" x14ac:dyDescent="0.35">
      <c r="A78" t="s">
        <v>4685</v>
      </c>
      <c r="B78" t="s">
        <v>4686</v>
      </c>
      <c r="C78" t="b">
        <v>1</v>
      </c>
      <c r="D78" t="b">
        <v>0</v>
      </c>
      <c r="F78" t="s">
        <v>323</v>
      </c>
      <c r="G78" t="s">
        <v>15</v>
      </c>
      <c r="H78" t="s">
        <v>4687</v>
      </c>
      <c r="J78">
        <v>169</v>
      </c>
      <c r="K78" t="s">
        <v>4688</v>
      </c>
      <c r="L78" t="s">
        <v>4689</v>
      </c>
      <c r="M78" s="2">
        <v>41207</v>
      </c>
      <c r="N78" s="1">
        <v>0.99652777777777779</v>
      </c>
      <c r="O78" s="2">
        <v>41208</v>
      </c>
      <c r="P78" s="1">
        <v>0.71458333333333324</v>
      </c>
      <c r="S78">
        <v>872</v>
      </c>
      <c r="T78" t="s">
        <v>123</v>
      </c>
      <c r="W78" t="s">
        <v>1</v>
      </c>
      <c r="AD78" t="s">
        <v>4690</v>
      </c>
      <c r="AM78" t="s">
        <v>1760</v>
      </c>
      <c r="AO78" t="s">
        <v>334</v>
      </c>
      <c r="BU78" t="s">
        <v>336</v>
      </c>
      <c r="BV78" t="str">
        <f t="shared" si="7"/>
        <v>dbef-72v2</v>
      </c>
      <c r="BW78">
        <f t="shared" si="8"/>
        <v>2012</v>
      </c>
      <c r="BX78">
        <f t="shared" si="9"/>
        <v>2012</v>
      </c>
      <c r="BY78">
        <f t="shared" si="10"/>
        <v>3</v>
      </c>
      <c r="BZ78">
        <f t="shared" si="11"/>
        <v>0</v>
      </c>
      <c r="CA78" t="s">
        <v>4723</v>
      </c>
      <c r="CB78" t="str">
        <f t="shared" si="12"/>
        <v>a</v>
      </c>
      <c r="CC78">
        <v>0.11058712027622974</v>
      </c>
      <c r="CD78">
        <f t="shared" si="13"/>
        <v>9</v>
      </c>
    </row>
    <row r="79" spans="1:82" x14ac:dyDescent="0.35">
      <c r="A79" t="s">
        <v>5210</v>
      </c>
      <c r="B79" t="s">
        <v>5211</v>
      </c>
      <c r="C79" t="b">
        <v>1</v>
      </c>
      <c r="D79" t="b">
        <v>0</v>
      </c>
      <c r="F79" t="s">
        <v>323</v>
      </c>
      <c r="G79" t="s">
        <v>15</v>
      </c>
      <c r="H79" t="s">
        <v>5212</v>
      </c>
      <c r="J79">
        <v>230</v>
      </c>
      <c r="K79" t="s">
        <v>5213</v>
      </c>
      <c r="L79" t="s">
        <v>5214</v>
      </c>
      <c r="M79" s="2">
        <v>41485</v>
      </c>
      <c r="N79" s="1">
        <v>0.9194444444444444</v>
      </c>
      <c r="O79" s="2">
        <v>41502</v>
      </c>
      <c r="P79" s="1">
        <v>4.027777777777778E-2</v>
      </c>
      <c r="Q79" t="s">
        <v>328</v>
      </c>
      <c r="R79" t="s">
        <v>1896</v>
      </c>
      <c r="S79" s="3">
        <v>1059</v>
      </c>
      <c r="T79" t="s">
        <v>210</v>
      </c>
      <c r="W79" t="s">
        <v>1</v>
      </c>
      <c r="Z79" t="s">
        <v>211</v>
      </c>
      <c r="AD79" t="s">
        <v>5215</v>
      </c>
      <c r="AL79" t="s">
        <v>1260</v>
      </c>
      <c r="AM79" t="s">
        <v>591</v>
      </c>
      <c r="AO79" t="s">
        <v>334</v>
      </c>
      <c r="BU79" t="s">
        <v>353</v>
      </c>
      <c r="BV79" t="str">
        <f t="shared" si="7"/>
        <v>kkze-qu6r</v>
      </c>
      <c r="BW79">
        <f t="shared" si="8"/>
        <v>2013</v>
      </c>
      <c r="BX79">
        <f t="shared" si="9"/>
        <v>2013</v>
      </c>
      <c r="BY79">
        <f t="shared" si="10"/>
        <v>4</v>
      </c>
      <c r="BZ79">
        <f t="shared" si="11"/>
        <v>3</v>
      </c>
      <c r="CA79" t="s">
        <v>4723</v>
      </c>
      <c r="CB79" t="str">
        <f t="shared" si="12"/>
        <v>a</v>
      </c>
      <c r="CC79">
        <v>0.13101000255738915</v>
      </c>
      <c r="CD79">
        <f t="shared" si="13"/>
        <v>10</v>
      </c>
    </row>
    <row r="80" spans="1:82" x14ac:dyDescent="0.35">
      <c r="A80" t="s">
        <v>5324</v>
      </c>
      <c r="B80" t="s">
        <v>3847</v>
      </c>
      <c r="C80" t="b">
        <v>1</v>
      </c>
      <c r="D80" t="b">
        <v>0</v>
      </c>
      <c r="F80" t="s">
        <v>323</v>
      </c>
      <c r="G80" t="s">
        <v>15</v>
      </c>
      <c r="H80" t="s">
        <v>5325</v>
      </c>
      <c r="J80">
        <v>203</v>
      </c>
      <c r="K80" t="s">
        <v>5326</v>
      </c>
      <c r="L80" t="s">
        <v>3848</v>
      </c>
      <c r="M80" s="2">
        <v>41260</v>
      </c>
      <c r="N80" s="1">
        <v>0.87361111111111101</v>
      </c>
      <c r="O80" s="2">
        <v>41262</v>
      </c>
      <c r="P80" s="1">
        <v>0.96736111111111101</v>
      </c>
      <c r="S80">
        <v>863</v>
      </c>
      <c r="T80" t="s">
        <v>123</v>
      </c>
      <c r="W80" t="s">
        <v>1</v>
      </c>
      <c r="AD80" t="s">
        <v>5327</v>
      </c>
      <c r="AM80" t="s">
        <v>1760</v>
      </c>
      <c r="AO80" t="s">
        <v>334</v>
      </c>
      <c r="BU80" t="s">
        <v>336</v>
      </c>
      <c r="BV80" t="str">
        <f t="shared" si="7"/>
        <v>n5d5-8e7h</v>
      </c>
      <c r="BW80">
        <f t="shared" si="8"/>
        <v>2012</v>
      </c>
      <c r="BX80">
        <f t="shared" si="9"/>
        <v>2012</v>
      </c>
      <c r="BY80">
        <f t="shared" si="10"/>
        <v>3</v>
      </c>
      <c r="BZ80">
        <f t="shared" si="11"/>
        <v>0</v>
      </c>
      <c r="CA80" t="s">
        <v>4723</v>
      </c>
      <c r="CB80" t="str">
        <f t="shared" si="12"/>
        <v>a</v>
      </c>
      <c r="CC80">
        <v>0.13878592532645828</v>
      </c>
      <c r="CD80">
        <f t="shared" si="13"/>
        <v>11</v>
      </c>
    </row>
    <row r="81" spans="1:82" x14ac:dyDescent="0.35">
      <c r="A81" t="s">
        <v>5222</v>
      </c>
      <c r="B81" t="s">
        <v>4158</v>
      </c>
      <c r="C81" t="b">
        <v>1</v>
      </c>
      <c r="D81" t="b">
        <v>0</v>
      </c>
      <c r="F81" t="s">
        <v>323</v>
      </c>
      <c r="G81" t="s">
        <v>15</v>
      </c>
      <c r="H81" t="s">
        <v>5223</v>
      </c>
      <c r="J81">
        <v>152</v>
      </c>
      <c r="K81" t="s">
        <v>4159</v>
      </c>
      <c r="L81" t="s">
        <v>4159</v>
      </c>
      <c r="M81" s="2">
        <v>41203</v>
      </c>
      <c r="N81" s="1">
        <v>0.85972222222222217</v>
      </c>
      <c r="O81" s="2">
        <v>41203</v>
      </c>
      <c r="P81" s="1">
        <v>0.85972222222222217</v>
      </c>
      <c r="S81">
        <v>779</v>
      </c>
      <c r="T81" t="s">
        <v>123</v>
      </c>
      <c r="W81" t="s">
        <v>1</v>
      </c>
      <c r="AD81" t="s">
        <v>5224</v>
      </c>
      <c r="AM81" t="s">
        <v>1760</v>
      </c>
      <c r="AO81" t="s">
        <v>334</v>
      </c>
      <c r="BU81" t="s">
        <v>336</v>
      </c>
      <c r="BV81" t="str">
        <f t="shared" si="7"/>
        <v>kvxf-jj4x</v>
      </c>
      <c r="BW81">
        <f t="shared" si="8"/>
        <v>2012</v>
      </c>
      <c r="BX81">
        <f t="shared" si="9"/>
        <v>2012</v>
      </c>
      <c r="BY81">
        <f t="shared" si="10"/>
        <v>3</v>
      </c>
      <c r="BZ81">
        <f t="shared" si="11"/>
        <v>0</v>
      </c>
      <c r="CA81" t="s">
        <v>4723</v>
      </c>
      <c r="CB81" t="str">
        <f t="shared" si="12"/>
        <v>a</v>
      </c>
      <c r="CC81">
        <v>0.15085098639372074</v>
      </c>
      <c r="CD81">
        <f t="shared" si="13"/>
        <v>12</v>
      </c>
    </row>
    <row r="82" spans="1:82" x14ac:dyDescent="0.35">
      <c r="A82" t="s">
        <v>2971</v>
      </c>
      <c r="B82" t="s">
        <v>2972</v>
      </c>
      <c r="C82" t="b">
        <v>1</v>
      </c>
      <c r="D82" t="b">
        <v>0</v>
      </c>
      <c r="F82" t="s">
        <v>323</v>
      </c>
      <c r="G82" t="s">
        <v>15</v>
      </c>
      <c r="H82" t="s">
        <v>2973</v>
      </c>
      <c r="I82" t="s">
        <v>2956</v>
      </c>
      <c r="J82" s="3">
        <v>1637</v>
      </c>
      <c r="K82" t="s">
        <v>2974</v>
      </c>
      <c r="L82" t="s">
        <v>2975</v>
      </c>
      <c r="M82" s="2">
        <v>41571</v>
      </c>
      <c r="N82" s="1">
        <v>0.79861111111111116</v>
      </c>
      <c r="O82" s="2">
        <v>41571</v>
      </c>
      <c r="P82" s="1">
        <v>0.80069444444444438</v>
      </c>
      <c r="Q82" t="s">
        <v>2959</v>
      </c>
      <c r="R82" t="s">
        <v>2960</v>
      </c>
      <c r="S82">
        <v>935</v>
      </c>
      <c r="T82" t="s">
        <v>111</v>
      </c>
      <c r="U82" t="s">
        <v>2961</v>
      </c>
      <c r="V82" t="s">
        <v>7</v>
      </c>
      <c r="W82" t="s">
        <v>1</v>
      </c>
      <c r="Z82" t="s">
        <v>242</v>
      </c>
      <c r="AD82" t="s">
        <v>2976</v>
      </c>
      <c r="AL82" t="s">
        <v>2963</v>
      </c>
      <c r="AM82" t="s">
        <v>2964</v>
      </c>
      <c r="AO82" t="s">
        <v>334</v>
      </c>
      <c r="BT82" t="s">
        <v>713</v>
      </c>
      <c r="BU82" t="s">
        <v>336</v>
      </c>
      <c r="BV82" t="str">
        <f t="shared" si="7"/>
        <v>i278-it6c</v>
      </c>
      <c r="BW82">
        <f t="shared" si="8"/>
        <v>2013</v>
      </c>
      <c r="BX82">
        <f t="shared" si="9"/>
        <v>2013</v>
      </c>
      <c r="BY82">
        <f t="shared" si="10"/>
        <v>5</v>
      </c>
      <c r="BZ82">
        <f t="shared" si="11"/>
        <v>6</v>
      </c>
      <c r="CA82" t="s">
        <v>4723</v>
      </c>
      <c r="CB82" t="str">
        <f t="shared" si="12"/>
        <v>a</v>
      </c>
      <c r="CC82">
        <v>0.16436921003416982</v>
      </c>
      <c r="CD82">
        <f t="shared" si="13"/>
        <v>13</v>
      </c>
    </row>
    <row r="83" spans="1:82" x14ac:dyDescent="0.35">
      <c r="A83" t="s">
        <v>5205</v>
      </c>
      <c r="B83" t="s">
        <v>3956</v>
      </c>
      <c r="C83" t="b">
        <v>1</v>
      </c>
      <c r="D83" t="b">
        <v>0</v>
      </c>
      <c r="F83" t="s">
        <v>323</v>
      </c>
      <c r="G83" t="s">
        <v>15</v>
      </c>
      <c r="H83" t="s">
        <v>5206</v>
      </c>
      <c r="J83">
        <v>64</v>
      </c>
      <c r="K83" t="s">
        <v>3957</v>
      </c>
      <c r="L83" t="s">
        <v>3957</v>
      </c>
      <c r="M83" s="2">
        <v>41248</v>
      </c>
      <c r="N83" s="1">
        <v>0.32291666666666669</v>
      </c>
      <c r="O83" s="2">
        <v>41248</v>
      </c>
      <c r="P83" s="1">
        <v>0.32291666666666669</v>
      </c>
      <c r="S83">
        <v>776</v>
      </c>
      <c r="T83" t="s">
        <v>123</v>
      </c>
      <c r="W83" t="s">
        <v>1</v>
      </c>
      <c r="AD83" t="s">
        <v>5207</v>
      </c>
      <c r="AM83" t="s">
        <v>1760</v>
      </c>
      <c r="AO83" t="s">
        <v>334</v>
      </c>
      <c r="BU83" t="s">
        <v>336</v>
      </c>
      <c r="BV83" t="str">
        <f t="shared" si="7"/>
        <v>kbzr-6x76</v>
      </c>
      <c r="BW83">
        <f t="shared" si="8"/>
        <v>2012</v>
      </c>
      <c r="BX83">
        <f t="shared" si="9"/>
        <v>2012</v>
      </c>
      <c r="BY83">
        <f t="shared" si="10"/>
        <v>3</v>
      </c>
      <c r="BZ83">
        <f t="shared" si="11"/>
        <v>0</v>
      </c>
      <c r="CA83" t="s">
        <v>4723</v>
      </c>
      <c r="CB83" t="str">
        <f t="shared" si="12"/>
        <v>a</v>
      </c>
      <c r="CC83">
        <v>0.1709956738877203</v>
      </c>
      <c r="CD83">
        <f t="shared" si="13"/>
        <v>14</v>
      </c>
    </row>
    <row r="84" spans="1:82" x14ac:dyDescent="0.35">
      <c r="A84" t="s">
        <v>5585</v>
      </c>
      <c r="B84" t="s">
        <v>3890</v>
      </c>
      <c r="C84" t="b">
        <v>1</v>
      </c>
      <c r="D84" t="b">
        <v>0</v>
      </c>
      <c r="F84" t="s">
        <v>323</v>
      </c>
      <c r="G84" t="s">
        <v>15</v>
      </c>
      <c r="H84" t="s">
        <v>5586</v>
      </c>
      <c r="J84">
        <v>260</v>
      </c>
      <c r="K84" t="s">
        <v>3891</v>
      </c>
      <c r="L84" t="s">
        <v>3891</v>
      </c>
      <c r="M84" s="2">
        <v>41214</v>
      </c>
      <c r="N84" s="1">
        <v>0.46388888888888885</v>
      </c>
      <c r="O84" s="2">
        <v>41214</v>
      </c>
      <c r="P84" s="1">
        <v>0.46388888888888885</v>
      </c>
      <c r="S84">
        <v>823</v>
      </c>
      <c r="T84" t="s">
        <v>123</v>
      </c>
      <c r="W84" t="s">
        <v>1</v>
      </c>
      <c r="AD84" t="s">
        <v>5587</v>
      </c>
      <c r="AM84" t="s">
        <v>1760</v>
      </c>
      <c r="AO84" t="s">
        <v>334</v>
      </c>
      <c r="BU84" t="s">
        <v>336</v>
      </c>
      <c r="BV84" t="str">
        <f t="shared" si="7"/>
        <v>t7uz-a2px</v>
      </c>
      <c r="BW84">
        <f t="shared" si="8"/>
        <v>2012</v>
      </c>
      <c r="BX84">
        <f t="shared" si="9"/>
        <v>2012</v>
      </c>
      <c r="BY84">
        <f t="shared" si="10"/>
        <v>3</v>
      </c>
      <c r="BZ84">
        <f t="shared" si="11"/>
        <v>0</v>
      </c>
      <c r="CA84" t="s">
        <v>4723</v>
      </c>
      <c r="CB84" t="str">
        <f t="shared" si="12"/>
        <v>a</v>
      </c>
      <c r="CC84">
        <v>0.17622160969238454</v>
      </c>
      <c r="CD84">
        <f t="shared" si="13"/>
        <v>15</v>
      </c>
    </row>
    <row r="85" spans="1:82" x14ac:dyDescent="0.35">
      <c r="A85" t="s">
        <v>3372</v>
      </c>
      <c r="B85" t="s">
        <v>3366</v>
      </c>
      <c r="C85" t="b">
        <v>1</v>
      </c>
      <c r="D85" t="b">
        <v>0</v>
      </c>
      <c r="F85" t="s">
        <v>323</v>
      </c>
      <c r="G85" t="s">
        <v>15</v>
      </c>
      <c r="H85" t="s">
        <v>3373</v>
      </c>
      <c r="I85" t="s">
        <v>3367</v>
      </c>
      <c r="J85">
        <v>567</v>
      </c>
      <c r="K85" t="s">
        <v>3374</v>
      </c>
      <c r="L85" t="s">
        <v>3368</v>
      </c>
      <c r="M85" s="2">
        <v>41466</v>
      </c>
      <c r="N85" s="1">
        <v>0.78402777777777777</v>
      </c>
      <c r="O85" s="2">
        <v>41470</v>
      </c>
      <c r="P85" s="1">
        <v>0.86805555555555547</v>
      </c>
      <c r="R85" t="s">
        <v>3369</v>
      </c>
      <c r="S85" s="3">
        <v>1031</v>
      </c>
      <c r="T85" t="s">
        <v>87</v>
      </c>
      <c r="U85" t="s">
        <v>3370</v>
      </c>
      <c r="W85" t="s">
        <v>1</v>
      </c>
      <c r="Z85" t="s">
        <v>42</v>
      </c>
      <c r="AD85" t="s">
        <v>3375</v>
      </c>
      <c r="AM85" t="s">
        <v>3371</v>
      </c>
      <c r="AO85" t="s">
        <v>334</v>
      </c>
      <c r="BT85" t="s">
        <v>884</v>
      </c>
      <c r="BU85" t="s">
        <v>336</v>
      </c>
      <c r="BV85" t="str">
        <f t="shared" si="7"/>
        <v>5piy-sp8f</v>
      </c>
      <c r="BW85">
        <f t="shared" si="8"/>
        <v>2013</v>
      </c>
      <c r="BX85">
        <f t="shared" si="9"/>
        <v>2013</v>
      </c>
      <c r="BY85">
        <f t="shared" si="10"/>
        <v>4</v>
      </c>
      <c r="BZ85">
        <f t="shared" si="11"/>
        <v>4</v>
      </c>
      <c r="CA85" t="s">
        <v>4723</v>
      </c>
      <c r="CB85" t="str">
        <f t="shared" si="12"/>
        <v>a</v>
      </c>
      <c r="CC85">
        <v>0.17822410394587307</v>
      </c>
      <c r="CD85">
        <f t="shared" si="13"/>
        <v>16</v>
      </c>
    </row>
    <row r="86" spans="1:82" x14ac:dyDescent="0.35">
      <c r="A86" t="s">
        <v>4870</v>
      </c>
      <c r="B86" t="s">
        <v>4044</v>
      </c>
      <c r="C86" t="b">
        <v>1</v>
      </c>
      <c r="D86" t="b">
        <v>0</v>
      </c>
      <c r="F86" t="s">
        <v>323</v>
      </c>
      <c r="G86" t="s">
        <v>15</v>
      </c>
      <c r="H86" t="s">
        <v>4871</v>
      </c>
      <c r="J86">
        <v>192</v>
      </c>
      <c r="K86" t="s">
        <v>4872</v>
      </c>
      <c r="L86" t="s">
        <v>4045</v>
      </c>
      <c r="M86" s="2">
        <v>41248</v>
      </c>
      <c r="N86" s="1">
        <v>0.27291666666666664</v>
      </c>
      <c r="O86" s="2">
        <v>41248</v>
      </c>
      <c r="P86" s="1">
        <v>0.27777777777777779</v>
      </c>
      <c r="S86" s="3">
        <v>1025</v>
      </c>
      <c r="T86" t="s">
        <v>123</v>
      </c>
      <c r="W86" t="s">
        <v>1</v>
      </c>
      <c r="AD86" t="s">
        <v>4873</v>
      </c>
      <c r="AM86" t="s">
        <v>1760</v>
      </c>
      <c r="AO86" t="s">
        <v>334</v>
      </c>
      <c r="BU86" t="s">
        <v>336</v>
      </c>
      <c r="BV86" t="str">
        <f t="shared" si="7"/>
        <v>ft5h-ftmv</v>
      </c>
      <c r="BW86">
        <f t="shared" si="8"/>
        <v>2012</v>
      </c>
      <c r="BX86">
        <f t="shared" si="9"/>
        <v>2012</v>
      </c>
      <c r="BY86">
        <f t="shared" si="10"/>
        <v>3</v>
      </c>
      <c r="BZ86">
        <f t="shared" si="11"/>
        <v>0</v>
      </c>
      <c r="CA86" t="s">
        <v>4723</v>
      </c>
      <c r="CB86" t="str">
        <f t="shared" si="12"/>
        <v>a</v>
      </c>
      <c r="CC86">
        <v>0.1903324923687103</v>
      </c>
      <c r="CD86">
        <f t="shared" si="13"/>
        <v>17</v>
      </c>
    </row>
    <row r="87" spans="1:82" x14ac:dyDescent="0.35">
      <c r="A87" t="s">
        <v>4938</v>
      </c>
      <c r="B87" t="s">
        <v>4939</v>
      </c>
      <c r="C87" t="b">
        <v>1</v>
      </c>
      <c r="D87" t="b">
        <v>0</v>
      </c>
      <c r="F87" t="s">
        <v>323</v>
      </c>
      <c r="G87" t="s">
        <v>15</v>
      </c>
      <c r="H87" t="s">
        <v>4940</v>
      </c>
      <c r="J87">
        <v>93</v>
      </c>
      <c r="K87" t="s">
        <v>4941</v>
      </c>
      <c r="L87" t="s">
        <v>4941</v>
      </c>
      <c r="M87" s="2">
        <v>41211</v>
      </c>
      <c r="N87" s="1">
        <v>0.68958333333333333</v>
      </c>
      <c r="O87" s="2">
        <v>41211</v>
      </c>
      <c r="P87" s="1">
        <v>0.68958333333333333</v>
      </c>
      <c r="S87">
        <v>799</v>
      </c>
      <c r="T87" t="s">
        <v>123</v>
      </c>
      <c r="W87" t="s">
        <v>1</v>
      </c>
      <c r="AD87" t="s">
        <v>4942</v>
      </c>
      <c r="AM87" t="s">
        <v>1760</v>
      </c>
      <c r="AO87" t="s">
        <v>334</v>
      </c>
      <c r="BU87" t="s">
        <v>336</v>
      </c>
      <c r="BV87" t="str">
        <f t="shared" si="7"/>
        <v>gssb-7xw5</v>
      </c>
      <c r="BW87">
        <f t="shared" si="8"/>
        <v>2012</v>
      </c>
      <c r="BX87">
        <f t="shared" si="9"/>
        <v>2012</v>
      </c>
      <c r="BY87">
        <f t="shared" si="10"/>
        <v>3</v>
      </c>
      <c r="BZ87">
        <f t="shared" si="11"/>
        <v>0</v>
      </c>
      <c r="CA87" t="s">
        <v>4723</v>
      </c>
      <c r="CB87" t="str">
        <f t="shared" si="12"/>
        <v>a</v>
      </c>
      <c r="CC87">
        <v>0.20340930471766938</v>
      </c>
      <c r="CD87">
        <f t="shared" si="13"/>
        <v>18</v>
      </c>
    </row>
    <row r="88" spans="1:82" x14ac:dyDescent="0.35">
      <c r="A88" t="s">
        <v>5010</v>
      </c>
      <c r="B88" t="s">
        <v>5011</v>
      </c>
      <c r="C88" t="b">
        <v>1</v>
      </c>
      <c r="D88" t="b">
        <v>0</v>
      </c>
      <c r="F88" t="s">
        <v>323</v>
      </c>
      <c r="G88" t="s">
        <v>15</v>
      </c>
      <c r="H88" t="s">
        <v>5012</v>
      </c>
      <c r="J88">
        <v>108</v>
      </c>
      <c r="K88" t="s">
        <v>5013</v>
      </c>
      <c r="L88" t="s">
        <v>5013</v>
      </c>
      <c r="M88" s="2">
        <v>41199</v>
      </c>
      <c r="N88" s="1">
        <v>0.52708333333333335</v>
      </c>
      <c r="O88" s="2">
        <v>41199</v>
      </c>
      <c r="P88" s="1">
        <v>0.52708333333333335</v>
      </c>
      <c r="S88">
        <v>893</v>
      </c>
      <c r="T88" t="s">
        <v>123</v>
      </c>
      <c r="W88" t="s">
        <v>1</v>
      </c>
      <c r="AD88" t="s">
        <v>5014</v>
      </c>
      <c r="AM88" t="s">
        <v>1760</v>
      </c>
      <c r="AO88" t="s">
        <v>334</v>
      </c>
      <c r="BU88" t="s">
        <v>336</v>
      </c>
      <c r="BV88" t="str">
        <f t="shared" si="7"/>
        <v>ht3z-vfgq</v>
      </c>
      <c r="BW88">
        <f t="shared" si="8"/>
        <v>2012</v>
      </c>
      <c r="BX88">
        <f t="shared" si="9"/>
        <v>2012</v>
      </c>
      <c r="BY88">
        <f t="shared" si="10"/>
        <v>3</v>
      </c>
      <c r="BZ88">
        <f t="shared" si="11"/>
        <v>0</v>
      </c>
      <c r="CA88" t="s">
        <v>4723</v>
      </c>
      <c r="CB88" t="str">
        <f t="shared" si="12"/>
        <v>a</v>
      </c>
      <c r="CC88">
        <v>0.22059925006466063</v>
      </c>
      <c r="CD88">
        <f t="shared" si="13"/>
        <v>19</v>
      </c>
    </row>
    <row r="89" spans="1:82" x14ac:dyDescent="0.35">
      <c r="A89" t="s">
        <v>5171</v>
      </c>
      <c r="B89" t="s">
        <v>5172</v>
      </c>
      <c r="C89" t="b">
        <v>1</v>
      </c>
      <c r="D89" t="b">
        <v>0</v>
      </c>
      <c r="F89" t="s">
        <v>323</v>
      </c>
      <c r="G89" t="s">
        <v>15</v>
      </c>
      <c r="H89" t="s">
        <v>5173</v>
      </c>
      <c r="J89">
        <v>105</v>
      </c>
      <c r="K89" t="s">
        <v>5174</v>
      </c>
      <c r="L89" t="s">
        <v>5174</v>
      </c>
      <c r="M89" s="2">
        <v>41264</v>
      </c>
      <c r="N89" s="1">
        <v>0.84930555555555554</v>
      </c>
      <c r="O89" s="2">
        <v>41264</v>
      </c>
      <c r="P89" s="1">
        <v>0.84930555555555554</v>
      </c>
      <c r="S89">
        <v>684</v>
      </c>
      <c r="T89" t="s">
        <v>123</v>
      </c>
      <c r="W89" t="s">
        <v>1</v>
      </c>
      <c r="AD89" t="s">
        <v>5175</v>
      </c>
      <c r="AM89" t="s">
        <v>1760</v>
      </c>
      <c r="AO89" t="s">
        <v>334</v>
      </c>
      <c r="BU89" t="s">
        <v>336</v>
      </c>
      <c r="BV89" t="str">
        <f t="shared" si="7"/>
        <v>k2zi-4hgf</v>
      </c>
      <c r="BW89">
        <f t="shared" si="8"/>
        <v>2012</v>
      </c>
      <c r="BX89">
        <f t="shared" si="9"/>
        <v>2012</v>
      </c>
      <c r="BY89">
        <f t="shared" si="10"/>
        <v>3</v>
      </c>
      <c r="BZ89">
        <f t="shared" si="11"/>
        <v>0</v>
      </c>
      <c r="CA89" t="s">
        <v>4723</v>
      </c>
      <c r="CB89" t="str">
        <f t="shared" si="12"/>
        <v>a</v>
      </c>
      <c r="CC89">
        <v>0.22820524176645418</v>
      </c>
      <c r="CD89">
        <f t="shared" si="13"/>
        <v>20</v>
      </c>
    </row>
    <row r="90" spans="1:82" x14ac:dyDescent="0.35">
      <c r="A90" t="s">
        <v>3780</v>
      </c>
      <c r="B90" t="s">
        <v>3781</v>
      </c>
      <c r="C90" t="b">
        <v>1</v>
      </c>
      <c r="D90" t="b">
        <v>0</v>
      </c>
      <c r="F90" t="s">
        <v>323</v>
      </c>
      <c r="G90" t="s">
        <v>15</v>
      </c>
      <c r="H90" t="s">
        <v>3782</v>
      </c>
      <c r="J90">
        <v>190</v>
      </c>
      <c r="K90" t="s">
        <v>3783</v>
      </c>
      <c r="L90" t="s">
        <v>3784</v>
      </c>
      <c r="M90" s="2">
        <v>41269</v>
      </c>
      <c r="N90" s="1">
        <v>0.2986111111111111</v>
      </c>
      <c r="O90" s="2">
        <v>41290</v>
      </c>
      <c r="P90" s="1">
        <v>0.15069444444444444</v>
      </c>
      <c r="S90">
        <v>922</v>
      </c>
      <c r="T90" t="s">
        <v>123</v>
      </c>
      <c r="W90" t="s">
        <v>1</v>
      </c>
      <c r="AD90" t="s">
        <v>3785</v>
      </c>
      <c r="AM90" t="s">
        <v>1760</v>
      </c>
      <c r="AO90" t="s">
        <v>334</v>
      </c>
      <c r="BU90" t="s">
        <v>336</v>
      </c>
      <c r="BV90" t="str">
        <f t="shared" si="7"/>
        <v>2c92-h7a9</v>
      </c>
      <c r="BW90">
        <f t="shared" si="8"/>
        <v>2012</v>
      </c>
      <c r="BX90">
        <f t="shared" si="9"/>
        <v>2013</v>
      </c>
      <c r="BY90">
        <f t="shared" si="10"/>
        <v>3</v>
      </c>
      <c r="BZ90">
        <f t="shared" si="11"/>
        <v>0</v>
      </c>
      <c r="CA90" t="s">
        <v>4723</v>
      </c>
      <c r="CB90" t="str">
        <f t="shared" si="12"/>
        <v>a</v>
      </c>
      <c r="CC90">
        <v>0.23067425096046212</v>
      </c>
      <c r="CD90">
        <f t="shared" si="13"/>
        <v>21</v>
      </c>
    </row>
    <row r="91" spans="1:82" x14ac:dyDescent="0.35">
      <c r="A91" t="s">
        <v>5201</v>
      </c>
      <c r="B91" t="s">
        <v>3796</v>
      </c>
      <c r="C91" t="b">
        <v>1</v>
      </c>
      <c r="D91" t="b">
        <v>0</v>
      </c>
      <c r="F91" t="s">
        <v>323</v>
      </c>
      <c r="G91" t="s">
        <v>15</v>
      </c>
      <c r="H91" t="s">
        <v>5202</v>
      </c>
      <c r="J91">
        <v>842</v>
      </c>
      <c r="K91" t="s">
        <v>5203</v>
      </c>
      <c r="L91" t="s">
        <v>3797</v>
      </c>
      <c r="M91" s="2">
        <v>41233</v>
      </c>
      <c r="N91" s="1">
        <v>0.55763888888888891</v>
      </c>
      <c r="O91" s="2">
        <v>41245</v>
      </c>
      <c r="P91" s="1">
        <v>0.91875000000000007</v>
      </c>
      <c r="S91">
        <v>895</v>
      </c>
      <c r="T91" t="s">
        <v>123</v>
      </c>
      <c r="W91" t="s">
        <v>1</v>
      </c>
      <c r="AD91" t="s">
        <v>5204</v>
      </c>
      <c r="AM91" t="s">
        <v>1760</v>
      </c>
      <c r="AO91" t="s">
        <v>334</v>
      </c>
      <c r="BU91" t="s">
        <v>336</v>
      </c>
      <c r="BV91" t="str">
        <f t="shared" si="7"/>
        <v>kbv8-aawq</v>
      </c>
      <c r="BW91">
        <f t="shared" si="8"/>
        <v>2012</v>
      </c>
      <c r="BX91">
        <f t="shared" si="9"/>
        <v>2012</v>
      </c>
      <c r="BY91">
        <f t="shared" si="10"/>
        <v>3</v>
      </c>
      <c r="BZ91">
        <f t="shared" si="11"/>
        <v>0</v>
      </c>
      <c r="CA91" t="s">
        <v>4723</v>
      </c>
      <c r="CB91" t="str">
        <f t="shared" si="12"/>
        <v>a</v>
      </c>
      <c r="CC91">
        <v>0.24439699770353362</v>
      </c>
      <c r="CD91">
        <f t="shared" si="13"/>
        <v>22</v>
      </c>
    </row>
    <row r="92" spans="1:82" x14ac:dyDescent="0.35">
      <c r="A92" t="s">
        <v>4719</v>
      </c>
      <c r="B92" t="s">
        <v>4290</v>
      </c>
      <c r="C92" t="b">
        <v>1</v>
      </c>
      <c r="D92" t="b">
        <v>0</v>
      </c>
      <c r="F92" t="s">
        <v>323</v>
      </c>
      <c r="G92" t="s">
        <v>15</v>
      </c>
      <c r="H92" t="s">
        <v>4720</v>
      </c>
      <c r="J92">
        <v>187</v>
      </c>
      <c r="K92" t="s">
        <v>4721</v>
      </c>
      <c r="L92" t="s">
        <v>4291</v>
      </c>
      <c r="M92" s="2">
        <v>41247</v>
      </c>
      <c r="N92" s="1">
        <v>2.361111111111111E-2</v>
      </c>
      <c r="O92" s="2">
        <v>41247</v>
      </c>
      <c r="P92" s="1">
        <v>0.89236111111111116</v>
      </c>
      <c r="S92">
        <v>813</v>
      </c>
      <c r="T92" t="s">
        <v>123</v>
      </c>
      <c r="W92" t="s">
        <v>1</v>
      </c>
      <c r="AD92" t="s">
        <v>4722</v>
      </c>
      <c r="AM92" t="s">
        <v>1760</v>
      </c>
      <c r="AO92" t="s">
        <v>334</v>
      </c>
      <c r="BU92" t="s">
        <v>336</v>
      </c>
      <c r="BV92" t="str">
        <f t="shared" si="7"/>
        <v>dp28-gvpc</v>
      </c>
      <c r="BW92">
        <f t="shared" si="8"/>
        <v>2012</v>
      </c>
      <c r="BX92">
        <f t="shared" si="9"/>
        <v>2012</v>
      </c>
      <c r="BY92">
        <f t="shared" si="10"/>
        <v>3</v>
      </c>
      <c r="BZ92">
        <f t="shared" si="11"/>
        <v>0</v>
      </c>
      <c r="CA92" t="s">
        <v>4723</v>
      </c>
      <c r="CB92" t="str">
        <f t="shared" si="12"/>
        <v>a</v>
      </c>
      <c r="CC92">
        <v>0.24878530392401865</v>
      </c>
      <c r="CD92">
        <f t="shared" si="13"/>
        <v>23</v>
      </c>
    </row>
    <row r="93" spans="1:82" x14ac:dyDescent="0.35">
      <c r="A93" t="s">
        <v>5246</v>
      </c>
      <c r="B93" t="s">
        <v>5247</v>
      </c>
      <c r="C93" t="b">
        <v>1</v>
      </c>
      <c r="D93" t="b">
        <v>0</v>
      </c>
      <c r="F93" t="s">
        <v>323</v>
      </c>
      <c r="G93" t="s">
        <v>15</v>
      </c>
      <c r="H93" t="s">
        <v>5248</v>
      </c>
      <c r="J93">
        <v>120</v>
      </c>
      <c r="K93" t="s">
        <v>5249</v>
      </c>
      <c r="L93" t="s">
        <v>5250</v>
      </c>
      <c r="M93" s="2">
        <v>41199</v>
      </c>
      <c r="N93" s="1">
        <v>0.52777777777777779</v>
      </c>
      <c r="O93" s="2">
        <v>41199</v>
      </c>
      <c r="P93" s="1">
        <v>0.52847222222222223</v>
      </c>
      <c r="S93" s="3">
        <v>1010</v>
      </c>
      <c r="T93" t="s">
        <v>123</v>
      </c>
      <c r="W93" t="s">
        <v>1</v>
      </c>
      <c r="AD93" t="s">
        <v>5251</v>
      </c>
      <c r="AM93" t="s">
        <v>1760</v>
      </c>
      <c r="AO93" t="s">
        <v>334</v>
      </c>
      <c r="BU93" t="s">
        <v>336</v>
      </c>
      <c r="BV93" t="str">
        <f t="shared" si="7"/>
        <v>m9zq-u93z</v>
      </c>
      <c r="BW93">
        <f t="shared" si="8"/>
        <v>2012</v>
      </c>
      <c r="BX93">
        <f t="shared" si="9"/>
        <v>2012</v>
      </c>
      <c r="BY93">
        <f t="shared" si="10"/>
        <v>3</v>
      </c>
      <c r="BZ93">
        <f t="shared" si="11"/>
        <v>0</v>
      </c>
      <c r="CA93" t="s">
        <v>4723</v>
      </c>
      <c r="CB93" t="str">
        <f t="shared" si="12"/>
        <v>a</v>
      </c>
      <c r="CC93">
        <v>0.26888570192775452</v>
      </c>
      <c r="CD93">
        <f t="shared" si="13"/>
        <v>24</v>
      </c>
    </row>
    <row r="94" spans="1:82" x14ac:dyDescent="0.35">
      <c r="A94" t="s">
        <v>4922</v>
      </c>
      <c r="B94" t="s">
        <v>4923</v>
      </c>
      <c r="C94" t="b">
        <v>1</v>
      </c>
      <c r="D94" t="b">
        <v>0</v>
      </c>
      <c r="F94" t="s">
        <v>323</v>
      </c>
      <c r="G94" t="s">
        <v>15</v>
      </c>
      <c r="H94" t="s">
        <v>4924</v>
      </c>
      <c r="J94">
        <v>115</v>
      </c>
      <c r="K94" t="s">
        <v>4925</v>
      </c>
      <c r="L94" t="s">
        <v>4925</v>
      </c>
      <c r="M94" s="2">
        <v>41212</v>
      </c>
      <c r="N94" s="1">
        <v>0.73541666666666661</v>
      </c>
      <c r="O94" s="2">
        <v>41212</v>
      </c>
      <c r="P94" s="1">
        <v>0.73541666666666661</v>
      </c>
      <c r="S94">
        <v>800</v>
      </c>
      <c r="T94" t="s">
        <v>123</v>
      </c>
      <c r="W94" t="s">
        <v>1</v>
      </c>
      <c r="AD94" t="s">
        <v>4926</v>
      </c>
      <c r="AM94" t="s">
        <v>1760</v>
      </c>
      <c r="AO94" t="s">
        <v>334</v>
      </c>
      <c r="BU94" t="s">
        <v>336</v>
      </c>
      <c r="BV94" t="str">
        <f t="shared" si="7"/>
        <v>gk9r-83t2</v>
      </c>
      <c r="BW94">
        <f t="shared" si="8"/>
        <v>2012</v>
      </c>
      <c r="BX94">
        <f t="shared" si="9"/>
        <v>2012</v>
      </c>
      <c r="BY94">
        <f t="shared" si="10"/>
        <v>3</v>
      </c>
      <c r="BZ94">
        <f t="shared" si="11"/>
        <v>0</v>
      </c>
      <c r="CA94" t="s">
        <v>4723</v>
      </c>
      <c r="CB94" t="str">
        <f t="shared" si="12"/>
        <v>a</v>
      </c>
      <c r="CC94">
        <v>0.2877060727961801</v>
      </c>
      <c r="CD94">
        <f t="shared" si="13"/>
        <v>25</v>
      </c>
    </row>
    <row r="95" spans="1:82" x14ac:dyDescent="0.35">
      <c r="A95" t="s">
        <v>2114</v>
      </c>
      <c r="B95" t="s">
        <v>2115</v>
      </c>
      <c r="C95" t="b">
        <v>1</v>
      </c>
      <c r="D95" t="b">
        <v>0</v>
      </c>
      <c r="F95" t="s">
        <v>323</v>
      </c>
      <c r="G95" t="s">
        <v>15</v>
      </c>
      <c r="H95" t="s">
        <v>2116</v>
      </c>
      <c r="I95" t="s">
        <v>2117</v>
      </c>
      <c r="J95">
        <v>142</v>
      </c>
      <c r="K95" t="s">
        <v>2118</v>
      </c>
      <c r="L95" t="s">
        <v>2118</v>
      </c>
      <c r="M95" s="2">
        <v>41466</v>
      </c>
      <c r="N95" s="1">
        <v>0.87013888888888891</v>
      </c>
      <c r="O95" s="2">
        <v>41466</v>
      </c>
      <c r="P95" s="1">
        <v>0.87013888888888891</v>
      </c>
      <c r="Q95" t="s">
        <v>328</v>
      </c>
      <c r="S95">
        <v>804</v>
      </c>
      <c r="T95" t="s">
        <v>158</v>
      </c>
      <c r="U95" t="s">
        <v>2103</v>
      </c>
      <c r="W95" t="s">
        <v>1</v>
      </c>
      <c r="AD95" t="s">
        <v>2119</v>
      </c>
      <c r="AE95" t="s">
        <v>2120</v>
      </c>
      <c r="AM95" t="s">
        <v>2107</v>
      </c>
      <c r="AO95" t="s">
        <v>334</v>
      </c>
      <c r="BT95" t="s">
        <v>335</v>
      </c>
      <c r="BU95" t="s">
        <v>353</v>
      </c>
      <c r="BV95" t="str">
        <f t="shared" si="7"/>
        <v>mce5-sutm</v>
      </c>
      <c r="BW95">
        <f t="shared" si="8"/>
        <v>2013</v>
      </c>
      <c r="BX95">
        <f t="shared" si="9"/>
        <v>2013</v>
      </c>
      <c r="BY95">
        <f t="shared" si="10"/>
        <v>3</v>
      </c>
      <c r="BZ95">
        <f t="shared" si="11"/>
        <v>3</v>
      </c>
      <c r="CA95" t="s">
        <v>4723</v>
      </c>
      <c r="CB95" t="str">
        <f t="shared" si="12"/>
        <v>a</v>
      </c>
      <c r="CC95">
        <v>0.28820001430057096</v>
      </c>
      <c r="CD95">
        <f t="shared" si="13"/>
        <v>26</v>
      </c>
    </row>
    <row r="96" spans="1:82" x14ac:dyDescent="0.35">
      <c r="A96" t="s">
        <v>5778</v>
      </c>
      <c r="B96" t="s">
        <v>4596</v>
      </c>
      <c r="C96" t="b">
        <v>1</v>
      </c>
      <c r="D96" t="b">
        <v>0</v>
      </c>
      <c r="F96" t="s">
        <v>323</v>
      </c>
      <c r="G96" t="s">
        <v>15</v>
      </c>
      <c r="H96" t="s">
        <v>5779</v>
      </c>
      <c r="J96">
        <v>100</v>
      </c>
      <c r="K96" t="s">
        <v>5780</v>
      </c>
      <c r="L96" t="s">
        <v>4597</v>
      </c>
      <c r="M96" s="2">
        <v>41211</v>
      </c>
      <c r="N96" s="1">
        <v>0.72569444444444453</v>
      </c>
      <c r="O96" s="2">
        <v>41211</v>
      </c>
      <c r="P96" s="1">
        <v>0.72638888888888886</v>
      </c>
      <c r="S96">
        <v>981</v>
      </c>
      <c r="T96" t="s">
        <v>123</v>
      </c>
      <c r="W96" t="s">
        <v>1</v>
      </c>
      <c r="AD96" t="s">
        <v>5781</v>
      </c>
      <c r="AM96" t="s">
        <v>1760</v>
      </c>
      <c r="AO96" t="s">
        <v>334</v>
      </c>
      <c r="BU96" t="s">
        <v>336</v>
      </c>
      <c r="BV96" t="str">
        <f t="shared" si="7"/>
        <v>wsrr-kyhp</v>
      </c>
      <c r="BW96">
        <f t="shared" si="8"/>
        <v>2012</v>
      </c>
      <c r="BX96">
        <f t="shared" si="9"/>
        <v>2012</v>
      </c>
      <c r="BY96">
        <f t="shared" si="10"/>
        <v>3</v>
      </c>
      <c r="BZ96">
        <f t="shared" si="11"/>
        <v>0</v>
      </c>
      <c r="CA96" t="s">
        <v>4723</v>
      </c>
      <c r="CB96" t="str">
        <f t="shared" si="12"/>
        <v>a</v>
      </c>
      <c r="CC96">
        <v>0.29459505498614214</v>
      </c>
      <c r="CD96">
        <f t="shared" si="13"/>
        <v>27</v>
      </c>
    </row>
    <row r="97" spans="1:82" x14ac:dyDescent="0.35">
      <c r="A97" t="s">
        <v>4381</v>
      </c>
      <c r="B97" t="s">
        <v>3933</v>
      </c>
      <c r="C97" t="b">
        <v>1</v>
      </c>
      <c r="D97" t="b">
        <v>0</v>
      </c>
      <c r="F97" t="s">
        <v>323</v>
      </c>
      <c r="G97" t="s">
        <v>15</v>
      </c>
      <c r="H97" t="s">
        <v>4382</v>
      </c>
      <c r="J97">
        <v>206</v>
      </c>
      <c r="K97" t="s">
        <v>4383</v>
      </c>
      <c r="L97" t="s">
        <v>3934</v>
      </c>
      <c r="M97" s="2">
        <v>41250</v>
      </c>
      <c r="N97" s="1">
        <v>0.47916666666666669</v>
      </c>
      <c r="O97" s="2">
        <v>41278</v>
      </c>
      <c r="P97" s="1">
        <v>0.92222222222222217</v>
      </c>
      <c r="S97">
        <v>865</v>
      </c>
      <c r="T97" t="s">
        <v>123</v>
      </c>
      <c r="W97" t="s">
        <v>1</v>
      </c>
      <c r="AD97" t="s">
        <v>4384</v>
      </c>
      <c r="AM97" t="s">
        <v>1760</v>
      </c>
      <c r="AO97" t="s">
        <v>334</v>
      </c>
      <c r="BU97" t="s">
        <v>336</v>
      </c>
      <c r="BV97" t="str">
        <f t="shared" si="7"/>
        <v>8rku-jvmg</v>
      </c>
      <c r="BW97">
        <f t="shared" si="8"/>
        <v>2012</v>
      </c>
      <c r="BX97">
        <f t="shared" si="9"/>
        <v>2013</v>
      </c>
      <c r="BY97">
        <f t="shared" si="10"/>
        <v>3</v>
      </c>
      <c r="BZ97">
        <f t="shared" si="11"/>
        <v>0</v>
      </c>
      <c r="CA97" t="s">
        <v>4723</v>
      </c>
      <c r="CB97" t="str">
        <f t="shared" si="12"/>
        <v>a</v>
      </c>
      <c r="CC97">
        <v>0.31126341711237293</v>
      </c>
      <c r="CD97">
        <f t="shared" si="13"/>
        <v>28</v>
      </c>
    </row>
    <row r="98" spans="1:82" x14ac:dyDescent="0.35">
      <c r="A98" t="s">
        <v>5617</v>
      </c>
      <c r="B98" t="s">
        <v>4994</v>
      </c>
      <c r="C98" t="b">
        <v>1</v>
      </c>
      <c r="D98" t="b">
        <v>0</v>
      </c>
      <c r="F98" t="s">
        <v>323</v>
      </c>
      <c r="G98" t="s">
        <v>15</v>
      </c>
      <c r="H98" t="s">
        <v>5618</v>
      </c>
      <c r="I98" t="s">
        <v>4995</v>
      </c>
      <c r="J98">
        <v>124</v>
      </c>
      <c r="K98" t="s">
        <v>5619</v>
      </c>
      <c r="L98" t="s">
        <v>4996</v>
      </c>
      <c r="M98" s="2">
        <v>41471</v>
      </c>
      <c r="N98" s="1">
        <v>0.79583333333333339</v>
      </c>
      <c r="O98" s="2">
        <v>41471</v>
      </c>
      <c r="P98" s="1">
        <v>0.88888888888888884</v>
      </c>
      <c r="S98">
        <v>936</v>
      </c>
      <c r="T98" t="s">
        <v>158</v>
      </c>
      <c r="W98" t="s">
        <v>1</v>
      </c>
      <c r="AD98" t="s">
        <v>5620</v>
      </c>
      <c r="AM98" t="s">
        <v>2107</v>
      </c>
      <c r="AO98" t="s">
        <v>334</v>
      </c>
      <c r="BU98" t="s">
        <v>353</v>
      </c>
      <c r="BV98" t="str">
        <f t="shared" si="7"/>
        <v>tmay-2i9v</v>
      </c>
      <c r="BW98">
        <f t="shared" si="8"/>
        <v>2013</v>
      </c>
      <c r="BX98">
        <f t="shared" si="9"/>
        <v>2013</v>
      </c>
      <c r="BY98">
        <f t="shared" si="10"/>
        <v>3</v>
      </c>
      <c r="BZ98">
        <f t="shared" si="11"/>
        <v>1</v>
      </c>
      <c r="CA98" t="s">
        <v>4723</v>
      </c>
      <c r="CB98" t="str">
        <f t="shared" si="12"/>
        <v>a</v>
      </c>
      <c r="CC98">
        <v>0.32420467251084117</v>
      </c>
      <c r="CD98">
        <f t="shared" si="13"/>
        <v>29</v>
      </c>
    </row>
    <row r="99" spans="1:82" x14ac:dyDescent="0.35">
      <c r="A99" t="s">
        <v>5566</v>
      </c>
      <c r="B99" t="s">
        <v>5567</v>
      </c>
      <c r="C99" t="b">
        <v>1</v>
      </c>
      <c r="D99" t="b">
        <v>0</v>
      </c>
      <c r="F99" t="s">
        <v>323</v>
      </c>
      <c r="G99" t="s">
        <v>15</v>
      </c>
      <c r="H99" t="s">
        <v>5568</v>
      </c>
      <c r="J99">
        <v>117</v>
      </c>
      <c r="K99" t="s">
        <v>5569</v>
      </c>
      <c r="L99" t="s">
        <v>5570</v>
      </c>
      <c r="M99" s="2">
        <v>41248</v>
      </c>
      <c r="N99" s="1">
        <v>6.458333333333334E-2</v>
      </c>
      <c r="O99" s="2">
        <v>41248</v>
      </c>
      <c r="P99" s="1">
        <v>0.12291666666666667</v>
      </c>
      <c r="S99">
        <v>766</v>
      </c>
      <c r="T99" t="s">
        <v>123</v>
      </c>
      <c r="W99" t="s">
        <v>1</v>
      </c>
      <c r="AD99" t="s">
        <v>5571</v>
      </c>
      <c r="AM99" t="s">
        <v>1760</v>
      </c>
      <c r="AO99" t="s">
        <v>334</v>
      </c>
      <c r="BU99" t="s">
        <v>336</v>
      </c>
      <c r="BV99" t="str">
        <f t="shared" si="7"/>
        <v>szip-b22v</v>
      </c>
      <c r="BW99">
        <f t="shared" si="8"/>
        <v>2012</v>
      </c>
      <c r="BX99">
        <f t="shared" si="9"/>
        <v>2012</v>
      </c>
      <c r="BY99">
        <f t="shared" si="10"/>
        <v>3</v>
      </c>
      <c r="BZ99">
        <f t="shared" si="11"/>
        <v>0</v>
      </c>
      <c r="CA99" t="s">
        <v>4723</v>
      </c>
      <c r="CB99" t="str">
        <f t="shared" si="12"/>
        <v>a</v>
      </c>
      <c r="CC99">
        <v>0.35105207039728226</v>
      </c>
      <c r="CD99">
        <f t="shared" si="13"/>
        <v>30</v>
      </c>
    </row>
    <row r="100" spans="1:82" x14ac:dyDescent="0.35">
      <c r="A100" t="s">
        <v>3000</v>
      </c>
      <c r="B100" t="s">
        <v>3001</v>
      </c>
      <c r="C100" t="b">
        <v>1</v>
      </c>
      <c r="D100" t="b">
        <v>0</v>
      </c>
      <c r="F100" t="s">
        <v>323</v>
      </c>
      <c r="G100" t="s">
        <v>15</v>
      </c>
      <c r="H100" t="s">
        <v>3002</v>
      </c>
      <c r="I100" t="s">
        <v>2956</v>
      </c>
      <c r="J100" s="3">
        <v>1039</v>
      </c>
      <c r="K100" t="s">
        <v>3003</v>
      </c>
      <c r="L100" t="s">
        <v>3003</v>
      </c>
      <c r="M100" s="2">
        <v>41578</v>
      </c>
      <c r="N100" s="1">
        <v>0.91805555555555562</v>
      </c>
      <c r="O100" s="2">
        <v>41578</v>
      </c>
      <c r="P100" s="1">
        <v>0.91805555555555562</v>
      </c>
      <c r="Q100" t="s">
        <v>2959</v>
      </c>
      <c r="R100" t="s">
        <v>2982</v>
      </c>
      <c r="S100" s="3">
        <v>1342</v>
      </c>
      <c r="T100" t="s">
        <v>111</v>
      </c>
      <c r="U100" t="s">
        <v>2961</v>
      </c>
      <c r="V100" t="s">
        <v>7</v>
      </c>
      <c r="W100" t="s">
        <v>1</v>
      </c>
      <c r="Z100" t="s">
        <v>242</v>
      </c>
      <c r="AD100" t="s">
        <v>3004</v>
      </c>
      <c r="AL100" t="s">
        <v>2963</v>
      </c>
      <c r="AM100" t="s">
        <v>2964</v>
      </c>
      <c r="AO100" t="s">
        <v>334</v>
      </c>
      <c r="BT100" t="s">
        <v>713</v>
      </c>
      <c r="BU100" t="s">
        <v>336</v>
      </c>
      <c r="BV100" t="str">
        <f t="shared" si="7"/>
        <v>yr5j-kyei</v>
      </c>
      <c r="BW100">
        <f t="shared" si="8"/>
        <v>2013</v>
      </c>
      <c r="BX100">
        <f t="shared" si="9"/>
        <v>2013</v>
      </c>
      <c r="BY100">
        <f t="shared" si="10"/>
        <v>5</v>
      </c>
      <c r="BZ100">
        <f t="shared" si="11"/>
        <v>6</v>
      </c>
      <c r="CA100" t="s">
        <v>4723</v>
      </c>
      <c r="CB100" t="str">
        <f t="shared" si="12"/>
        <v>a</v>
      </c>
      <c r="CC100">
        <v>0.35547864366844562</v>
      </c>
      <c r="CD100">
        <f t="shared" si="13"/>
        <v>31</v>
      </c>
    </row>
    <row r="101" spans="1:82" x14ac:dyDescent="0.35">
      <c r="A101" t="s">
        <v>4648</v>
      </c>
      <c r="B101" t="s">
        <v>3989</v>
      </c>
      <c r="C101" t="b">
        <v>1</v>
      </c>
      <c r="D101" t="b">
        <v>0</v>
      </c>
      <c r="F101" t="s">
        <v>323</v>
      </c>
      <c r="G101" t="s">
        <v>15</v>
      </c>
      <c r="H101" t="s">
        <v>4649</v>
      </c>
      <c r="J101">
        <v>313</v>
      </c>
      <c r="K101" t="s">
        <v>3990</v>
      </c>
      <c r="L101" t="s">
        <v>3990</v>
      </c>
      <c r="M101" s="2">
        <v>41176</v>
      </c>
      <c r="N101" s="1">
        <v>0.9</v>
      </c>
      <c r="O101" s="2">
        <v>41176</v>
      </c>
      <c r="P101" s="1">
        <v>0.9</v>
      </c>
      <c r="S101">
        <v>899</v>
      </c>
      <c r="T101" t="s">
        <v>123</v>
      </c>
      <c r="W101" t="s">
        <v>1</v>
      </c>
      <c r="AD101" t="s">
        <v>4650</v>
      </c>
      <c r="AM101" t="s">
        <v>1760</v>
      </c>
      <c r="AO101" t="s">
        <v>334</v>
      </c>
      <c r="BU101" t="s">
        <v>336</v>
      </c>
      <c r="BV101" t="str">
        <f t="shared" si="7"/>
        <v>d29f-ixy9</v>
      </c>
      <c r="BW101">
        <f t="shared" si="8"/>
        <v>2012</v>
      </c>
      <c r="BX101">
        <f t="shared" si="9"/>
        <v>2012</v>
      </c>
      <c r="BY101">
        <f t="shared" si="10"/>
        <v>3</v>
      </c>
      <c r="BZ101">
        <f t="shared" si="11"/>
        <v>0</v>
      </c>
      <c r="CA101" t="s">
        <v>4723</v>
      </c>
      <c r="CB101" t="str">
        <f t="shared" si="12"/>
        <v>a</v>
      </c>
      <c r="CC101">
        <v>0.36555824738975773</v>
      </c>
      <c r="CD101">
        <f t="shared" si="13"/>
        <v>32</v>
      </c>
    </row>
    <row r="102" spans="1:82" x14ac:dyDescent="0.35">
      <c r="A102" t="s">
        <v>4581</v>
      </c>
      <c r="B102" t="s">
        <v>3853</v>
      </c>
      <c r="C102" t="b">
        <v>1</v>
      </c>
      <c r="D102" t="b">
        <v>0</v>
      </c>
      <c r="F102" t="s">
        <v>323</v>
      </c>
      <c r="G102" t="s">
        <v>15</v>
      </c>
      <c r="H102" t="s">
        <v>4582</v>
      </c>
      <c r="J102">
        <v>213</v>
      </c>
      <c r="K102" t="s">
        <v>4583</v>
      </c>
      <c r="L102" t="s">
        <v>3854</v>
      </c>
      <c r="M102" s="2">
        <v>41227</v>
      </c>
      <c r="N102" s="1">
        <v>0.51944444444444449</v>
      </c>
      <c r="O102" s="2">
        <v>41276</v>
      </c>
      <c r="P102" s="1">
        <v>0.83333333333333337</v>
      </c>
      <c r="S102">
        <v>881</v>
      </c>
      <c r="T102" t="s">
        <v>123</v>
      </c>
      <c r="W102" t="s">
        <v>1</v>
      </c>
      <c r="AD102" t="s">
        <v>4584</v>
      </c>
      <c r="AM102" t="s">
        <v>1760</v>
      </c>
      <c r="AO102" t="s">
        <v>334</v>
      </c>
      <c r="BU102" t="s">
        <v>336</v>
      </c>
      <c r="BV102" t="str">
        <f t="shared" si="7"/>
        <v>b6j7-zus9</v>
      </c>
      <c r="BW102">
        <f t="shared" si="8"/>
        <v>2012</v>
      </c>
      <c r="BX102">
        <f t="shared" si="9"/>
        <v>2013</v>
      </c>
      <c r="BY102">
        <f t="shared" si="10"/>
        <v>3</v>
      </c>
      <c r="BZ102">
        <f t="shared" si="11"/>
        <v>0</v>
      </c>
      <c r="CA102" t="s">
        <v>4723</v>
      </c>
      <c r="CB102" t="str">
        <f t="shared" si="12"/>
        <v>a</v>
      </c>
      <c r="CC102">
        <v>0.37251416213491007</v>
      </c>
      <c r="CD102">
        <f t="shared" si="13"/>
        <v>33</v>
      </c>
    </row>
    <row r="103" spans="1:82" x14ac:dyDescent="0.35">
      <c r="A103" t="s">
        <v>2977</v>
      </c>
      <c r="B103" t="s">
        <v>2978</v>
      </c>
      <c r="C103" t="b">
        <v>1</v>
      </c>
      <c r="D103" t="b">
        <v>0</v>
      </c>
      <c r="F103" t="s">
        <v>323</v>
      </c>
      <c r="G103" t="s">
        <v>15</v>
      </c>
      <c r="H103" t="s">
        <v>2979</v>
      </c>
      <c r="I103" t="s">
        <v>2956</v>
      </c>
      <c r="J103" s="3">
        <v>1636</v>
      </c>
      <c r="K103" t="s">
        <v>2980</v>
      </c>
      <c r="L103" t="s">
        <v>2981</v>
      </c>
      <c r="M103" s="2">
        <v>41571</v>
      </c>
      <c r="N103" s="1">
        <v>0.6791666666666667</v>
      </c>
      <c r="O103" s="2">
        <v>41571</v>
      </c>
      <c r="P103" s="1">
        <v>0.69027777777777777</v>
      </c>
      <c r="Q103" t="s">
        <v>2959</v>
      </c>
      <c r="R103" t="s">
        <v>2982</v>
      </c>
      <c r="S103" s="3">
        <v>1279</v>
      </c>
      <c r="T103" t="s">
        <v>111</v>
      </c>
      <c r="U103" t="s">
        <v>2961</v>
      </c>
      <c r="V103" t="s">
        <v>7</v>
      </c>
      <c r="W103" t="s">
        <v>1</v>
      </c>
      <c r="Z103" t="s">
        <v>242</v>
      </c>
      <c r="AD103" t="s">
        <v>2983</v>
      </c>
      <c r="AL103" t="s">
        <v>2963</v>
      </c>
      <c r="AM103" t="s">
        <v>2964</v>
      </c>
      <c r="AO103" t="s">
        <v>334</v>
      </c>
      <c r="BT103" t="s">
        <v>713</v>
      </c>
      <c r="BU103" t="s">
        <v>336</v>
      </c>
      <c r="BV103" t="str">
        <f t="shared" si="7"/>
        <v>irc2-87d5</v>
      </c>
      <c r="BW103">
        <f t="shared" si="8"/>
        <v>2013</v>
      </c>
      <c r="BX103">
        <f t="shared" si="9"/>
        <v>2013</v>
      </c>
      <c r="BY103">
        <f t="shared" si="10"/>
        <v>5</v>
      </c>
      <c r="BZ103">
        <f t="shared" si="11"/>
        <v>6</v>
      </c>
      <c r="CA103" t="s">
        <v>4723</v>
      </c>
      <c r="CB103" t="str">
        <f t="shared" si="12"/>
        <v>a</v>
      </c>
      <c r="CC103">
        <v>0.37357047516135111</v>
      </c>
      <c r="CD103">
        <f t="shared" si="13"/>
        <v>34</v>
      </c>
    </row>
    <row r="104" spans="1:82" x14ac:dyDescent="0.35">
      <c r="A104" t="s">
        <v>4326</v>
      </c>
      <c r="B104" t="s">
        <v>4327</v>
      </c>
      <c r="C104" t="b">
        <v>1</v>
      </c>
      <c r="D104" t="b">
        <v>0</v>
      </c>
      <c r="F104" t="s">
        <v>323</v>
      </c>
      <c r="G104" t="s">
        <v>15</v>
      </c>
      <c r="H104" t="s">
        <v>4328</v>
      </c>
      <c r="J104">
        <v>67</v>
      </c>
      <c r="K104" t="s">
        <v>4329</v>
      </c>
      <c r="L104" t="s">
        <v>4330</v>
      </c>
      <c r="M104" s="2">
        <v>41211</v>
      </c>
      <c r="N104" s="1">
        <v>0.69097222222222221</v>
      </c>
      <c r="O104" s="2">
        <v>41211</v>
      </c>
      <c r="P104" s="1">
        <v>0.70347222222222217</v>
      </c>
      <c r="S104">
        <v>971</v>
      </c>
      <c r="T104" t="s">
        <v>123</v>
      </c>
      <c r="W104" t="s">
        <v>1</v>
      </c>
      <c r="AD104" t="s">
        <v>4331</v>
      </c>
      <c r="AM104" t="s">
        <v>1760</v>
      </c>
      <c r="AO104" t="s">
        <v>334</v>
      </c>
      <c r="BU104" t="s">
        <v>336</v>
      </c>
      <c r="BV104" t="str">
        <f t="shared" si="7"/>
        <v>7huf-xkdf</v>
      </c>
      <c r="BW104">
        <f t="shared" si="8"/>
        <v>2012</v>
      </c>
      <c r="BX104">
        <f t="shared" si="9"/>
        <v>2012</v>
      </c>
      <c r="BY104">
        <f t="shared" si="10"/>
        <v>3</v>
      </c>
      <c r="BZ104">
        <f t="shared" si="11"/>
        <v>0</v>
      </c>
      <c r="CA104" t="s">
        <v>4723</v>
      </c>
      <c r="CB104" t="str">
        <f t="shared" si="12"/>
        <v>a</v>
      </c>
      <c r="CC104">
        <v>0.37937371429812161</v>
      </c>
      <c r="CD104">
        <f t="shared" si="13"/>
        <v>35</v>
      </c>
    </row>
    <row r="105" spans="1:82" x14ac:dyDescent="0.35">
      <c r="A105" t="s">
        <v>4361</v>
      </c>
      <c r="B105" t="s">
        <v>4362</v>
      </c>
      <c r="C105" t="b">
        <v>1</v>
      </c>
      <c r="D105" t="b">
        <v>0</v>
      </c>
      <c r="F105" t="s">
        <v>323</v>
      </c>
      <c r="G105" t="s">
        <v>15</v>
      </c>
      <c r="H105" t="s">
        <v>4363</v>
      </c>
      <c r="I105" t="s">
        <v>4364</v>
      </c>
      <c r="J105">
        <v>769</v>
      </c>
      <c r="K105" t="s">
        <v>4365</v>
      </c>
      <c r="L105" t="s">
        <v>4366</v>
      </c>
      <c r="M105" s="2">
        <v>41484</v>
      </c>
      <c r="N105" s="1">
        <v>0.91527777777777775</v>
      </c>
      <c r="O105" s="2">
        <v>43631</v>
      </c>
      <c r="P105" s="1">
        <v>0.33680555555555558</v>
      </c>
      <c r="Q105" t="s">
        <v>328</v>
      </c>
      <c r="R105" t="s">
        <v>1896</v>
      </c>
      <c r="S105" s="3">
        <v>1144</v>
      </c>
      <c r="T105" t="s">
        <v>210</v>
      </c>
      <c r="W105" t="s">
        <v>1</v>
      </c>
      <c r="Z105" t="s">
        <v>211</v>
      </c>
      <c r="AD105" t="s">
        <v>4367</v>
      </c>
      <c r="AL105" t="s">
        <v>1260</v>
      </c>
      <c r="AM105" t="s">
        <v>591</v>
      </c>
      <c r="AO105" t="s">
        <v>334</v>
      </c>
      <c r="BU105" t="s">
        <v>336</v>
      </c>
      <c r="BV105" t="str">
        <f t="shared" si="7"/>
        <v>8d7d-8in5</v>
      </c>
      <c r="BW105">
        <f t="shared" si="8"/>
        <v>2013</v>
      </c>
      <c r="BX105">
        <f t="shared" si="9"/>
        <v>2019</v>
      </c>
      <c r="BY105">
        <f t="shared" si="10"/>
        <v>4</v>
      </c>
      <c r="BZ105">
        <f t="shared" si="11"/>
        <v>4</v>
      </c>
      <c r="CA105" t="s">
        <v>4723</v>
      </c>
      <c r="CB105" t="str">
        <f t="shared" si="12"/>
        <v>a</v>
      </c>
      <c r="CC105">
        <v>0.42016620811559879</v>
      </c>
      <c r="CD105">
        <f t="shared" si="13"/>
        <v>36</v>
      </c>
    </row>
    <row r="106" spans="1:82" x14ac:dyDescent="0.35">
      <c r="A106" t="s">
        <v>5491</v>
      </c>
      <c r="B106" t="s">
        <v>5116</v>
      </c>
      <c r="C106" t="b">
        <v>1</v>
      </c>
      <c r="D106" t="b">
        <v>0</v>
      </c>
      <c r="F106" t="s">
        <v>323</v>
      </c>
      <c r="G106" t="s">
        <v>15</v>
      </c>
      <c r="H106" t="s">
        <v>5492</v>
      </c>
      <c r="J106">
        <v>88</v>
      </c>
      <c r="K106" t="s">
        <v>5117</v>
      </c>
      <c r="L106" t="s">
        <v>5117</v>
      </c>
      <c r="M106" s="2">
        <v>41269</v>
      </c>
      <c r="N106" s="1">
        <v>0.23402777777777781</v>
      </c>
      <c r="O106" s="2">
        <v>41269</v>
      </c>
      <c r="P106" s="1">
        <v>0.23402777777777781</v>
      </c>
      <c r="S106">
        <v>850</v>
      </c>
      <c r="T106" t="s">
        <v>123</v>
      </c>
      <c r="W106" t="s">
        <v>1</v>
      </c>
      <c r="AD106" t="s">
        <v>5493</v>
      </c>
      <c r="AM106" t="s">
        <v>1760</v>
      </c>
      <c r="AO106" t="s">
        <v>334</v>
      </c>
      <c r="BU106" t="s">
        <v>336</v>
      </c>
      <c r="BV106" t="str">
        <f t="shared" si="7"/>
        <v>reyu-f99k</v>
      </c>
      <c r="BW106">
        <f t="shared" si="8"/>
        <v>2012</v>
      </c>
      <c r="BX106">
        <f t="shared" si="9"/>
        <v>2012</v>
      </c>
      <c r="BY106">
        <f t="shared" si="10"/>
        <v>3</v>
      </c>
      <c r="BZ106">
        <f t="shared" si="11"/>
        <v>0</v>
      </c>
      <c r="CA106" t="s">
        <v>4723</v>
      </c>
      <c r="CB106" t="str">
        <f t="shared" si="12"/>
        <v>a</v>
      </c>
      <c r="CC106">
        <v>0.43257409584184559</v>
      </c>
      <c r="CD106">
        <f t="shared" si="13"/>
        <v>37</v>
      </c>
    </row>
    <row r="107" spans="1:82" x14ac:dyDescent="0.35">
      <c r="A107" t="s">
        <v>5782</v>
      </c>
      <c r="B107" t="s">
        <v>5783</v>
      </c>
      <c r="C107" t="b">
        <v>1</v>
      </c>
      <c r="D107" t="b">
        <v>0</v>
      </c>
      <c r="F107" t="s">
        <v>323</v>
      </c>
      <c r="G107" t="s">
        <v>15</v>
      </c>
      <c r="H107" t="s">
        <v>5784</v>
      </c>
      <c r="J107">
        <v>155</v>
      </c>
      <c r="K107" t="s">
        <v>5785</v>
      </c>
      <c r="L107" t="s">
        <v>5785</v>
      </c>
      <c r="M107" s="2">
        <v>41248</v>
      </c>
      <c r="N107" s="1">
        <v>0.23541666666666669</v>
      </c>
      <c r="O107" s="2">
        <v>41248</v>
      </c>
      <c r="P107" s="1">
        <v>0.23541666666666669</v>
      </c>
      <c r="S107">
        <v>761</v>
      </c>
      <c r="T107" t="s">
        <v>123</v>
      </c>
      <c r="W107" t="s">
        <v>1</v>
      </c>
      <c r="AD107" t="s">
        <v>5786</v>
      </c>
      <c r="AM107" t="s">
        <v>1760</v>
      </c>
      <c r="AO107" t="s">
        <v>334</v>
      </c>
      <c r="BU107" t="s">
        <v>336</v>
      </c>
      <c r="BV107" t="str">
        <f t="shared" si="7"/>
        <v>wuut-92ju</v>
      </c>
      <c r="BW107">
        <f t="shared" si="8"/>
        <v>2012</v>
      </c>
      <c r="BX107">
        <f t="shared" si="9"/>
        <v>2012</v>
      </c>
      <c r="BY107">
        <f t="shared" si="10"/>
        <v>3</v>
      </c>
      <c r="BZ107">
        <f t="shared" si="11"/>
        <v>0</v>
      </c>
      <c r="CA107" t="s">
        <v>4723</v>
      </c>
      <c r="CB107" t="str">
        <f t="shared" si="12"/>
        <v>a</v>
      </c>
      <c r="CC107">
        <v>0.4428978043398123</v>
      </c>
      <c r="CD107">
        <f t="shared" si="13"/>
        <v>38</v>
      </c>
    </row>
    <row r="108" spans="1:82" x14ac:dyDescent="0.35">
      <c r="A108" t="s">
        <v>5340</v>
      </c>
      <c r="B108" t="s">
        <v>4346</v>
      </c>
      <c r="C108" t="b">
        <v>1</v>
      </c>
      <c r="D108" t="b">
        <v>0</v>
      </c>
      <c r="F108" t="s">
        <v>323</v>
      </c>
      <c r="G108" t="s">
        <v>15</v>
      </c>
      <c r="H108" t="s">
        <v>5341</v>
      </c>
      <c r="J108">
        <v>193</v>
      </c>
      <c r="K108" t="s">
        <v>4347</v>
      </c>
      <c r="L108" t="s">
        <v>4347</v>
      </c>
      <c r="M108" s="2">
        <v>41213</v>
      </c>
      <c r="N108" s="1">
        <v>0.56180555555555556</v>
      </c>
      <c r="O108" s="2">
        <v>41213</v>
      </c>
      <c r="P108" s="1">
        <v>0.56180555555555556</v>
      </c>
      <c r="S108">
        <v>999</v>
      </c>
      <c r="T108" t="s">
        <v>123</v>
      </c>
      <c r="W108" t="s">
        <v>1</v>
      </c>
      <c r="AD108" t="s">
        <v>5342</v>
      </c>
      <c r="AM108" t="s">
        <v>1760</v>
      </c>
      <c r="AO108" t="s">
        <v>334</v>
      </c>
      <c r="BU108" t="s">
        <v>336</v>
      </c>
      <c r="BV108" t="str">
        <f t="shared" si="7"/>
        <v>nagk-swkp</v>
      </c>
      <c r="BW108">
        <f t="shared" si="8"/>
        <v>2012</v>
      </c>
      <c r="BX108">
        <f t="shared" si="9"/>
        <v>2012</v>
      </c>
      <c r="BY108">
        <f t="shared" si="10"/>
        <v>3</v>
      </c>
      <c r="BZ108">
        <f t="shared" si="11"/>
        <v>0</v>
      </c>
      <c r="CA108" t="s">
        <v>4723</v>
      </c>
      <c r="CB108" t="str">
        <f t="shared" si="12"/>
        <v>a</v>
      </c>
      <c r="CC108">
        <v>0.44831130064409541</v>
      </c>
      <c r="CD108">
        <f t="shared" si="13"/>
        <v>39</v>
      </c>
    </row>
    <row r="109" spans="1:82" x14ac:dyDescent="0.35">
      <c r="A109" t="s">
        <v>4585</v>
      </c>
      <c r="B109" t="s">
        <v>4456</v>
      </c>
      <c r="C109" t="b">
        <v>1</v>
      </c>
      <c r="D109" t="b">
        <v>0</v>
      </c>
      <c r="F109" t="s">
        <v>323</v>
      </c>
      <c r="G109" t="s">
        <v>15</v>
      </c>
      <c r="H109" t="s">
        <v>4586</v>
      </c>
      <c r="J109">
        <v>132</v>
      </c>
      <c r="K109" t="s">
        <v>4457</v>
      </c>
      <c r="L109" t="s">
        <v>4457</v>
      </c>
      <c r="M109" s="2">
        <v>41269</v>
      </c>
      <c r="N109" s="1">
        <v>0.24236111111111111</v>
      </c>
      <c r="O109" s="2">
        <v>41269</v>
      </c>
      <c r="P109" s="1">
        <v>0.24236111111111111</v>
      </c>
      <c r="S109">
        <v>993</v>
      </c>
      <c r="T109" t="s">
        <v>123</v>
      </c>
      <c r="W109" t="s">
        <v>1</v>
      </c>
      <c r="AD109" t="s">
        <v>4587</v>
      </c>
      <c r="AM109" t="s">
        <v>1760</v>
      </c>
      <c r="AO109" t="s">
        <v>334</v>
      </c>
      <c r="BU109" t="s">
        <v>336</v>
      </c>
      <c r="BV109" t="str">
        <f t="shared" si="7"/>
        <v>b6vb-j8t4</v>
      </c>
      <c r="BW109">
        <f t="shared" si="8"/>
        <v>2012</v>
      </c>
      <c r="BX109">
        <f t="shared" si="9"/>
        <v>2012</v>
      </c>
      <c r="BY109">
        <f t="shared" si="10"/>
        <v>3</v>
      </c>
      <c r="BZ109">
        <f t="shared" si="11"/>
        <v>0</v>
      </c>
      <c r="CA109" t="s">
        <v>4723</v>
      </c>
      <c r="CB109" t="str">
        <f t="shared" si="12"/>
        <v>a</v>
      </c>
      <c r="CC109">
        <v>0.46920026013193328</v>
      </c>
      <c r="CD109">
        <f t="shared" si="13"/>
        <v>40</v>
      </c>
    </row>
    <row r="110" spans="1:82" x14ac:dyDescent="0.35">
      <c r="A110" t="s">
        <v>4572</v>
      </c>
      <c r="B110" t="s">
        <v>3855</v>
      </c>
      <c r="C110" t="b">
        <v>1</v>
      </c>
      <c r="D110" t="b">
        <v>0</v>
      </c>
      <c r="F110" t="s">
        <v>323</v>
      </c>
      <c r="G110" t="s">
        <v>15</v>
      </c>
      <c r="H110" t="s">
        <v>4573</v>
      </c>
      <c r="J110">
        <v>319</v>
      </c>
      <c r="K110" t="s">
        <v>3856</v>
      </c>
      <c r="L110" t="s">
        <v>3856</v>
      </c>
      <c r="M110" s="2">
        <v>41176</v>
      </c>
      <c r="N110" s="1">
        <v>0.50416666666666665</v>
      </c>
      <c r="O110" s="2">
        <v>41176</v>
      </c>
      <c r="P110" s="1">
        <v>0.50416666666666665</v>
      </c>
      <c r="S110">
        <v>852</v>
      </c>
      <c r="T110" t="s">
        <v>123</v>
      </c>
      <c r="W110" t="s">
        <v>1</v>
      </c>
      <c r="AD110" t="s">
        <v>4574</v>
      </c>
      <c r="AM110" t="s">
        <v>1760</v>
      </c>
      <c r="AO110" t="s">
        <v>334</v>
      </c>
      <c r="BU110" t="s">
        <v>336</v>
      </c>
      <c r="BV110" t="str">
        <f t="shared" si="7"/>
        <v>b4xk-sd6y</v>
      </c>
      <c r="BW110">
        <f t="shared" si="8"/>
        <v>2012</v>
      </c>
      <c r="BX110">
        <f t="shared" si="9"/>
        <v>2012</v>
      </c>
      <c r="BY110">
        <f t="shared" si="10"/>
        <v>3</v>
      </c>
      <c r="BZ110">
        <f t="shared" si="11"/>
        <v>0</v>
      </c>
      <c r="CA110" t="s">
        <v>4723</v>
      </c>
      <c r="CB110" t="str">
        <f t="shared" si="12"/>
        <v>a</v>
      </c>
      <c r="CC110">
        <v>0.47246923108059302</v>
      </c>
      <c r="CD110">
        <f t="shared" si="13"/>
        <v>41</v>
      </c>
    </row>
    <row r="111" spans="1:82" x14ac:dyDescent="0.35">
      <c r="A111" t="s">
        <v>1714</v>
      </c>
      <c r="B111" t="s">
        <v>1715</v>
      </c>
      <c r="C111" t="b">
        <v>1</v>
      </c>
      <c r="D111" t="b">
        <v>0</v>
      </c>
      <c r="F111" t="s">
        <v>323</v>
      </c>
      <c r="G111" t="s">
        <v>15</v>
      </c>
      <c r="H111" t="s">
        <v>1716</v>
      </c>
      <c r="I111" t="s">
        <v>1717</v>
      </c>
      <c r="J111">
        <v>944</v>
      </c>
      <c r="K111" t="s">
        <v>1718</v>
      </c>
      <c r="L111" t="s">
        <v>1719</v>
      </c>
      <c r="M111" s="2">
        <v>41494</v>
      </c>
      <c r="N111" s="1">
        <v>0.80208333333333337</v>
      </c>
      <c r="O111" s="2">
        <v>41494</v>
      </c>
      <c r="P111" s="1">
        <v>0.83472222222222225</v>
      </c>
      <c r="Q111" t="s">
        <v>328</v>
      </c>
      <c r="R111" t="s">
        <v>1720</v>
      </c>
      <c r="S111">
        <v>398</v>
      </c>
      <c r="T111" t="s">
        <v>121</v>
      </c>
      <c r="U111" t="s">
        <v>1707</v>
      </c>
      <c r="V111" t="s">
        <v>7</v>
      </c>
      <c r="W111" t="s">
        <v>1</v>
      </c>
      <c r="Z111" t="s">
        <v>206</v>
      </c>
      <c r="AD111" t="s">
        <v>1721</v>
      </c>
      <c r="AL111" t="s">
        <v>1722</v>
      </c>
      <c r="AM111" t="s">
        <v>518</v>
      </c>
      <c r="AO111" t="s">
        <v>334</v>
      </c>
      <c r="BT111" t="s">
        <v>335</v>
      </c>
      <c r="BU111" t="s">
        <v>336</v>
      </c>
      <c r="BV111" t="str">
        <f t="shared" si="7"/>
        <v>7a9v-ksg3</v>
      </c>
      <c r="BW111">
        <f t="shared" si="8"/>
        <v>2013</v>
      </c>
      <c r="BX111">
        <f t="shared" si="9"/>
        <v>2013</v>
      </c>
      <c r="BY111">
        <f t="shared" si="10"/>
        <v>5</v>
      </c>
      <c r="BZ111">
        <f t="shared" si="11"/>
        <v>6</v>
      </c>
      <c r="CA111" t="s">
        <v>4723</v>
      </c>
      <c r="CB111" t="str">
        <f t="shared" si="12"/>
        <v>a</v>
      </c>
      <c r="CC111">
        <v>0.48732278368337134</v>
      </c>
      <c r="CD111">
        <f t="shared" si="13"/>
        <v>42</v>
      </c>
    </row>
    <row r="112" spans="1:82" x14ac:dyDescent="0.35">
      <c r="A112" t="s">
        <v>5494</v>
      </c>
      <c r="B112" t="s">
        <v>5495</v>
      </c>
      <c r="C112" t="b">
        <v>1</v>
      </c>
      <c r="D112" t="b">
        <v>0</v>
      </c>
      <c r="F112" t="s">
        <v>323</v>
      </c>
      <c r="G112" t="s">
        <v>15</v>
      </c>
      <c r="H112" t="s">
        <v>5496</v>
      </c>
      <c r="J112">
        <v>162</v>
      </c>
      <c r="K112" t="s">
        <v>5497</v>
      </c>
      <c r="L112" t="s">
        <v>5498</v>
      </c>
      <c r="M112" s="2">
        <v>41246</v>
      </c>
      <c r="N112" s="1">
        <v>0.93194444444444446</v>
      </c>
      <c r="O112" s="2">
        <v>41247</v>
      </c>
      <c r="P112" s="1">
        <v>0.69236111111111109</v>
      </c>
      <c r="S112">
        <v>879</v>
      </c>
      <c r="T112" t="s">
        <v>123</v>
      </c>
      <c r="W112" t="s">
        <v>1</v>
      </c>
      <c r="AD112" t="s">
        <v>5499</v>
      </c>
      <c r="AM112" t="s">
        <v>1760</v>
      </c>
      <c r="AO112" t="s">
        <v>334</v>
      </c>
      <c r="BU112" t="s">
        <v>336</v>
      </c>
      <c r="BV112" t="str">
        <f t="shared" si="7"/>
        <v>rfgs-5ued</v>
      </c>
      <c r="BW112">
        <f t="shared" si="8"/>
        <v>2012</v>
      </c>
      <c r="BX112">
        <f t="shared" si="9"/>
        <v>2012</v>
      </c>
      <c r="BY112">
        <f t="shared" si="10"/>
        <v>3</v>
      </c>
      <c r="BZ112">
        <f t="shared" si="11"/>
        <v>0</v>
      </c>
      <c r="CA112" t="s">
        <v>4723</v>
      </c>
      <c r="CB112" t="str">
        <f t="shared" si="12"/>
        <v>a</v>
      </c>
      <c r="CC112">
        <v>0.490622307584615</v>
      </c>
      <c r="CD112">
        <f t="shared" si="13"/>
        <v>43</v>
      </c>
    </row>
    <row r="113" spans="1:82" x14ac:dyDescent="0.35">
      <c r="A113" t="s">
        <v>5845</v>
      </c>
      <c r="B113" t="s">
        <v>3868</v>
      </c>
      <c r="C113" t="b">
        <v>1</v>
      </c>
      <c r="D113" t="b">
        <v>0</v>
      </c>
      <c r="F113" t="s">
        <v>323</v>
      </c>
      <c r="G113" t="s">
        <v>15</v>
      </c>
      <c r="H113" t="s">
        <v>5846</v>
      </c>
      <c r="J113">
        <v>496</v>
      </c>
      <c r="K113" t="s">
        <v>3869</v>
      </c>
      <c r="L113" t="s">
        <v>3869</v>
      </c>
      <c r="M113" s="2">
        <v>41228</v>
      </c>
      <c r="N113" s="1">
        <v>0.59027777777777779</v>
      </c>
      <c r="O113" s="2">
        <v>41228</v>
      </c>
      <c r="P113" s="1">
        <v>0.59027777777777779</v>
      </c>
      <c r="S113">
        <v>917</v>
      </c>
      <c r="T113" t="s">
        <v>123</v>
      </c>
      <c r="W113" t="s">
        <v>1</v>
      </c>
      <c r="AD113" t="s">
        <v>5847</v>
      </c>
      <c r="AM113" t="s">
        <v>1760</v>
      </c>
      <c r="AO113" t="s">
        <v>334</v>
      </c>
      <c r="BU113" t="s">
        <v>336</v>
      </c>
      <c r="BV113" t="str">
        <f t="shared" si="7"/>
        <v>xzqf-dbht</v>
      </c>
      <c r="BW113">
        <f t="shared" si="8"/>
        <v>2012</v>
      </c>
      <c r="BX113">
        <f t="shared" si="9"/>
        <v>2012</v>
      </c>
      <c r="BY113">
        <f t="shared" si="10"/>
        <v>3</v>
      </c>
      <c r="BZ113">
        <f t="shared" si="11"/>
        <v>0</v>
      </c>
      <c r="CA113" t="s">
        <v>4723</v>
      </c>
      <c r="CB113" t="str">
        <f t="shared" si="12"/>
        <v>a</v>
      </c>
      <c r="CC113">
        <v>0.49804316423282646</v>
      </c>
      <c r="CD113">
        <f t="shared" si="13"/>
        <v>44</v>
      </c>
    </row>
    <row r="114" spans="1:82" x14ac:dyDescent="0.35">
      <c r="A114" t="s">
        <v>1632</v>
      </c>
      <c r="B114" t="s">
        <v>1609</v>
      </c>
      <c r="C114" t="b">
        <v>1</v>
      </c>
      <c r="D114" t="b">
        <v>0</v>
      </c>
      <c r="F114" t="s">
        <v>323</v>
      </c>
      <c r="G114" t="s">
        <v>15</v>
      </c>
      <c r="H114" t="s">
        <v>1622</v>
      </c>
      <c r="I114" t="s">
        <v>1610</v>
      </c>
      <c r="J114">
        <v>403</v>
      </c>
      <c r="K114" t="s">
        <v>1633</v>
      </c>
      <c r="L114" t="s">
        <v>1611</v>
      </c>
      <c r="M114" s="2">
        <v>41439</v>
      </c>
      <c r="N114" s="1">
        <v>0.9291666666666667</v>
      </c>
      <c r="O114" s="2">
        <v>43217</v>
      </c>
      <c r="P114" s="1">
        <v>0.97361111111111109</v>
      </c>
      <c r="Q114" t="s">
        <v>328</v>
      </c>
      <c r="R114" t="s">
        <v>1612</v>
      </c>
      <c r="S114" s="3">
        <v>1311</v>
      </c>
      <c r="T114" t="s">
        <v>97</v>
      </c>
      <c r="U114" t="s">
        <v>1604</v>
      </c>
      <c r="V114" t="s">
        <v>7</v>
      </c>
      <c r="W114" t="s">
        <v>1</v>
      </c>
      <c r="Z114" t="s">
        <v>231</v>
      </c>
      <c r="AD114" t="s">
        <v>1634</v>
      </c>
      <c r="AE114" t="s">
        <v>1606</v>
      </c>
      <c r="AL114" t="s">
        <v>1607</v>
      </c>
      <c r="AM114" t="s">
        <v>1608</v>
      </c>
      <c r="AO114" t="s">
        <v>334</v>
      </c>
      <c r="BT114" t="s">
        <v>335</v>
      </c>
      <c r="BU114" t="s">
        <v>336</v>
      </c>
      <c r="BV114" t="str">
        <f t="shared" si="7"/>
        <v>wdb7-jbuv</v>
      </c>
      <c r="BW114">
        <f t="shared" si="8"/>
        <v>2013</v>
      </c>
      <c r="BX114">
        <f t="shared" si="9"/>
        <v>2018</v>
      </c>
      <c r="BY114">
        <f t="shared" si="10"/>
        <v>5</v>
      </c>
      <c r="BZ114">
        <f t="shared" si="11"/>
        <v>6</v>
      </c>
      <c r="CA114" t="s">
        <v>4723</v>
      </c>
      <c r="CB114" t="str">
        <f t="shared" si="12"/>
        <v>a</v>
      </c>
      <c r="CC114">
        <v>0.51515673098522796</v>
      </c>
      <c r="CD114">
        <f t="shared" si="13"/>
        <v>45</v>
      </c>
    </row>
    <row r="115" spans="1:82" x14ac:dyDescent="0.35">
      <c r="A115" t="s">
        <v>4761</v>
      </c>
      <c r="B115" t="s">
        <v>4098</v>
      </c>
      <c r="C115" t="b">
        <v>1</v>
      </c>
      <c r="D115" t="b">
        <v>0</v>
      </c>
      <c r="F115" t="s">
        <v>323</v>
      </c>
      <c r="G115" t="s">
        <v>15</v>
      </c>
      <c r="H115" t="s">
        <v>4762</v>
      </c>
      <c r="J115">
        <v>184</v>
      </c>
      <c r="K115" t="s">
        <v>4099</v>
      </c>
      <c r="L115" t="s">
        <v>4099</v>
      </c>
      <c r="M115" s="2">
        <v>41213</v>
      </c>
      <c r="N115" s="1">
        <v>0.75624999999999998</v>
      </c>
      <c r="O115" s="2">
        <v>41213</v>
      </c>
      <c r="P115" s="1">
        <v>0.75624999999999998</v>
      </c>
      <c r="S115">
        <v>848</v>
      </c>
      <c r="T115" t="s">
        <v>123</v>
      </c>
      <c r="W115" t="s">
        <v>1</v>
      </c>
      <c r="AD115" t="s">
        <v>4763</v>
      </c>
      <c r="AM115" t="s">
        <v>1760</v>
      </c>
      <c r="AO115" t="s">
        <v>334</v>
      </c>
      <c r="BU115" t="s">
        <v>336</v>
      </c>
      <c r="BV115" t="str">
        <f t="shared" si="7"/>
        <v>dz4g-nx7j</v>
      </c>
      <c r="BW115">
        <f t="shared" si="8"/>
        <v>2012</v>
      </c>
      <c r="BX115">
        <f t="shared" si="9"/>
        <v>2012</v>
      </c>
      <c r="BY115">
        <f t="shared" si="10"/>
        <v>3</v>
      </c>
      <c r="BZ115">
        <f t="shared" si="11"/>
        <v>0</v>
      </c>
      <c r="CA115" t="s">
        <v>4723</v>
      </c>
      <c r="CB115" t="str">
        <f t="shared" si="12"/>
        <v>a</v>
      </c>
      <c r="CC115">
        <v>0.53422670485146084</v>
      </c>
      <c r="CD115">
        <f t="shared" si="13"/>
        <v>46</v>
      </c>
    </row>
    <row r="116" spans="1:82" x14ac:dyDescent="0.35">
      <c r="A116" t="s">
        <v>5216</v>
      </c>
      <c r="B116" t="s">
        <v>5217</v>
      </c>
      <c r="C116" t="b">
        <v>1</v>
      </c>
      <c r="D116" t="b">
        <v>0</v>
      </c>
      <c r="F116" t="s">
        <v>323</v>
      </c>
      <c r="G116" t="s">
        <v>15</v>
      </c>
      <c r="H116" t="s">
        <v>5218</v>
      </c>
      <c r="J116">
        <v>100</v>
      </c>
      <c r="K116" t="s">
        <v>5219</v>
      </c>
      <c r="L116" t="s">
        <v>5220</v>
      </c>
      <c r="M116" s="2">
        <v>41281</v>
      </c>
      <c r="N116" s="1">
        <v>0.92569444444444438</v>
      </c>
      <c r="O116" s="2">
        <v>41281</v>
      </c>
      <c r="P116" s="1">
        <v>0.92986111111111114</v>
      </c>
      <c r="S116">
        <v>958</v>
      </c>
      <c r="T116" t="s">
        <v>123</v>
      </c>
      <c r="W116" t="s">
        <v>1</v>
      </c>
      <c r="AD116" t="s">
        <v>5221</v>
      </c>
      <c r="AM116" t="s">
        <v>1760</v>
      </c>
      <c r="AO116" t="s">
        <v>334</v>
      </c>
      <c r="BU116" t="s">
        <v>336</v>
      </c>
      <c r="BV116" t="str">
        <f t="shared" si="7"/>
        <v>kryb-gz9s</v>
      </c>
      <c r="BW116">
        <f t="shared" si="8"/>
        <v>2013</v>
      </c>
      <c r="BX116">
        <f t="shared" si="9"/>
        <v>2013</v>
      </c>
      <c r="BY116">
        <f t="shared" si="10"/>
        <v>3</v>
      </c>
      <c r="BZ116">
        <f t="shared" si="11"/>
        <v>0</v>
      </c>
      <c r="CA116" t="s">
        <v>4723</v>
      </c>
      <c r="CB116" t="str">
        <f t="shared" si="12"/>
        <v>a</v>
      </c>
      <c r="CC116">
        <v>0.53661248103607218</v>
      </c>
      <c r="CD116">
        <f t="shared" si="13"/>
        <v>47</v>
      </c>
    </row>
    <row r="117" spans="1:82" x14ac:dyDescent="0.35">
      <c r="A117" t="s">
        <v>5378</v>
      </c>
      <c r="B117" t="s">
        <v>3973</v>
      </c>
      <c r="C117" t="b">
        <v>1</v>
      </c>
      <c r="D117" t="b">
        <v>0</v>
      </c>
      <c r="F117" t="s">
        <v>323</v>
      </c>
      <c r="G117" t="s">
        <v>15</v>
      </c>
      <c r="H117" t="s">
        <v>5379</v>
      </c>
      <c r="J117">
        <v>199</v>
      </c>
      <c r="K117" t="s">
        <v>3974</v>
      </c>
      <c r="L117" t="s">
        <v>3974</v>
      </c>
      <c r="M117" s="2">
        <v>41213</v>
      </c>
      <c r="N117" s="1">
        <v>0.94861111111111107</v>
      </c>
      <c r="O117" s="2">
        <v>41213</v>
      </c>
      <c r="P117" s="1">
        <v>0.94861111111111107</v>
      </c>
      <c r="S117">
        <v>865</v>
      </c>
      <c r="T117" t="s">
        <v>123</v>
      </c>
      <c r="W117" t="s">
        <v>1</v>
      </c>
      <c r="AD117" t="s">
        <v>5380</v>
      </c>
      <c r="AM117" t="s">
        <v>1760</v>
      </c>
      <c r="AO117" t="s">
        <v>334</v>
      </c>
      <c r="BU117" t="s">
        <v>336</v>
      </c>
      <c r="BV117" t="str">
        <f t="shared" si="7"/>
        <v>p6mz-hz4g</v>
      </c>
      <c r="BW117">
        <f t="shared" si="8"/>
        <v>2012</v>
      </c>
      <c r="BX117">
        <f t="shared" si="9"/>
        <v>2012</v>
      </c>
      <c r="BY117">
        <f t="shared" si="10"/>
        <v>3</v>
      </c>
      <c r="BZ117">
        <f t="shared" si="11"/>
        <v>0</v>
      </c>
      <c r="CA117" t="s">
        <v>4723</v>
      </c>
      <c r="CB117" t="str">
        <f t="shared" si="12"/>
        <v>a</v>
      </c>
      <c r="CC117">
        <v>0.53959359099113891</v>
      </c>
      <c r="CD117">
        <f t="shared" si="13"/>
        <v>48</v>
      </c>
    </row>
    <row r="118" spans="1:82" x14ac:dyDescent="0.35">
      <c r="A118" t="s">
        <v>4320</v>
      </c>
      <c r="B118" t="s">
        <v>4015</v>
      </c>
      <c r="C118" t="b">
        <v>1</v>
      </c>
      <c r="D118" t="b">
        <v>0</v>
      </c>
      <c r="F118" t="s">
        <v>323</v>
      </c>
      <c r="G118" t="s">
        <v>15</v>
      </c>
      <c r="H118" t="s">
        <v>4321</v>
      </c>
      <c r="J118">
        <v>188</v>
      </c>
      <c r="K118" t="s">
        <v>4322</v>
      </c>
      <c r="L118" t="s">
        <v>4016</v>
      </c>
      <c r="M118" s="2">
        <v>41226</v>
      </c>
      <c r="N118" s="1">
        <v>0.74583333333333324</v>
      </c>
      <c r="O118" s="2">
        <v>41268</v>
      </c>
      <c r="P118" s="1">
        <v>0.99236111111111114</v>
      </c>
      <c r="S118" s="3">
        <v>1054</v>
      </c>
      <c r="T118" t="s">
        <v>123</v>
      </c>
      <c r="W118" t="s">
        <v>1</v>
      </c>
      <c r="AD118" t="s">
        <v>4323</v>
      </c>
      <c r="AM118" t="s">
        <v>1760</v>
      </c>
      <c r="AO118" t="s">
        <v>334</v>
      </c>
      <c r="BU118" t="s">
        <v>336</v>
      </c>
      <c r="BV118" t="str">
        <f t="shared" si="7"/>
        <v>7d6t-nr6f</v>
      </c>
      <c r="BW118">
        <f t="shared" si="8"/>
        <v>2012</v>
      </c>
      <c r="BX118">
        <f t="shared" si="9"/>
        <v>2012</v>
      </c>
      <c r="BY118">
        <f t="shared" si="10"/>
        <v>3</v>
      </c>
      <c r="BZ118">
        <f t="shared" si="11"/>
        <v>0</v>
      </c>
      <c r="CA118" t="s">
        <v>4723</v>
      </c>
      <c r="CB118" t="str">
        <f t="shared" si="12"/>
        <v>a</v>
      </c>
      <c r="CC118">
        <v>0.54743421939353254</v>
      </c>
      <c r="CD118">
        <f t="shared" si="13"/>
        <v>49</v>
      </c>
    </row>
    <row r="119" spans="1:82" x14ac:dyDescent="0.35">
      <c r="A119" t="s">
        <v>2953</v>
      </c>
      <c r="B119" t="s">
        <v>2954</v>
      </c>
      <c r="C119" t="b">
        <v>1</v>
      </c>
      <c r="D119" t="b">
        <v>0</v>
      </c>
      <c r="F119" t="s">
        <v>323</v>
      </c>
      <c r="G119" t="s">
        <v>15</v>
      </c>
      <c r="H119" t="s">
        <v>2955</v>
      </c>
      <c r="I119" t="s">
        <v>2956</v>
      </c>
      <c r="J119" s="3">
        <v>1541</v>
      </c>
      <c r="K119" t="s">
        <v>2957</v>
      </c>
      <c r="L119" t="s">
        <v>2958</v>
      </c>
      <c r="M119" s="2">
        <v>41571</v>
      </c>
      <c r="N119" s="1">
        <v>0.82013888888888886</v>
      </c>
      <c r="O119" s="2">
        <v>41571</v>
      </c>
      <c r="P119" s="1">
        <v>0.8222222222222223</v>
      </c>
      <c r="Q119" t="s">
        <v>2959</v>
      </c>
      <c r="R119" t="s">
        <v>2960</v>
      </c>
      <c r="S119">
        <v>966</v>
      </c>
      <c r="T119" t="s">
        <v>111</v>
      </c>
      <c r="U119" t="s">
        <v>2961</v>
      </c>
      <c r="V119" t="s">
        <v>7</v>
      </c>
      <c r="W119" t="s">
        <v>1</v>
      </c>
      <c r="Z119" t="s">
        <v>242</v>
      </c>
      <c r="AD119" t="s">
        <v>2962</v>
      </c>
      <c r="AL119" t="s">
        <v>2963</v>
      </c>
      <c r="AM119" t="s">
        <v>2964</v>
      </c>
      <c r="AO119" t="s">
        <v>334</v>
      </c>
      <c r="BT119" t="s">
        <v>713</v>
      </c>
      <c r="BU119" t="s">
        <v>336</v>
      </c>
      <c r="BV119" t="str">
        <f t="shared" si="7"/>
        <v>8wih-9h9v</v>
      </c>
      <c r="BW119">
        <f t="shared" si="8"/>
        <v>2013</v>
      </c>
      <c r="BX119">
        <f t="shared" si="9"/>
        <v>2013</v>
      </c>
      <c r="BY119">
        <f t="shared" si="10"/>
        <v>5</v>
      </c>
      <c r="BZ119">
        <f t="shared" si="11"/>
        <v>6</v>
      </c>
      <c r="CA119" t="s">
        <v>4723</v>
      </c>
      <c r="CB119" t="str">
        <f t="shared" si="12"/>
        <v>a</v>
      </c>
      <c r="CC119">
        <v>0.60077881954625312</v>
      </c>
      <c r="CD119">
        <f t="shared" si="13"/>
        <v>50</v>
      </c>
    </row>
    <row r="120" spans="1:82" x14ac:dyDescent="0.35">
      <c r="A120" t="s">
        <v>4701</v>
      </c>
      <c r="B120" t="s">
        <v>4702</v>
      </c>
      <c r="C120" t="b">
        <v>1</v>
      </c>
      <c r="D120" t="b">
        <v>0</v>
      </c>
      <c r="F120" t="s">
        <v>323</v>
      </c>
      <c r="G120" t="s">
        <v>15</v>
      </c>
      <c r="H120" t="s">
        <v>4703</v>
      </c>
      <c r="J120">
        <v>98</v>
      </c>
      <c r="K120" t="s">
        <v>4704</v>
      </c>
      <c r="L120" t="s">
        <v>4704</v>
      </c>
      <c r="M120" s="2">
        <v>41201</v>
      </c>
      <c r="N120" s="1">
        <v>0.78402777777777777</v>
      </c>
      <c r="O120" s="2">
        <v>41201</v>
      </c>
      <c r="P120" s="1">
        <v>0.78402777777777777</v>
      </c>
      <c r="S120">
        <v>913</v>
      </c>
      <c r="T120" t="s">
        <v>123</v>
      </c>
      <c r="W120" t="s">
        <v>1</v>
      </c>
      <c r="AD120" t="s">
        <v>4705</v>
      </c>
      <c r="AM120" t="s">
        <v>1760</v>
      </c>
      <c r="AO120" t="s">
        <v>334</v>
      </c>
      <c r="BU120" t="s">
        <v>336</v>
      </c>
      <c r="BV120" t="str">
        <f t="shared" si="7"/>
        <v>dh7f-nd7p</v>
      </c>
      <c r="BW120">
        <f t="shared" si="8"/>
        <v>2012</v>
      </c>
      <c r="BX120">
        <f t="shared" si="9"/>
        <v>2012</v>
      </c>
      <c r="BY120">
        <f t="shared" si="10"/>
        <v>3</v>
      </c>
      <c r="BZ120">
        <f t="shared" si="11"/>
        <v>0</v>
      </c>
      <c r="CA120" t="s">
        <v>4723</v>
      </c>
      <c r="CB120" t="str">
        <f t="shared" si="12"/>
        <v>a</v>
      </c>
      <c r="CC120">
        <v>0.63916236221240375</v>
      </c>
      <c r="CD120">
        <f t="shared" si="13"/>
        <v>51</v>
      </c>
    </row>
    <row r="121" spans="1:82" x14ac:dyDescent="0.35">
      <c r="A121" t="s">
        <v>4127</v>
      </c>
      <c r="B121" t="s">
        <v>4128</v>
      </c>
      <c r="C121" t="b">
        <v>1</v>
      </c>
      <c r="D121" t="b">
        <v>0</v>
      </c>
      <c r="F121" t="s">
        <v>323</v>
      </c>
      <c r="G121" t="s">
        <v>15</v>
      </c>
      <c r="H121" t="s">
        <v>4129</v>
      </c>
      <c r="I121" t="s">
        <v>4130</v>
      </c>
      <c r="J121">
        <v>227</v>
      </c>
      <c r="K121" t="s">
        <v>4131</v>
      </c>
      <c r="L121" t="s">
        <v>4132</v>
      </c>
      <c r="M121" s="2">
        <v>41409</v>
      </c>
      <c r="N121" s="1">
        <v>0.76874999999999993</v>
      </c>
      <c r="O121" s="2">
        <v>43621</v>
      </c>
      <c r="P121" s="1">
        <v>0.9590277777777777</v>
      </c>
      <c r="Q121" t="s">
        <v>359</v>
      </c>
      <c r="R121" t="s">
        <v>4133</v>
      </c>
      <c r="S121">
        <v>676</v>
      </c>
      <c r="T121" t="s">
        <v>70</v>
      </c>
      <c r="W121" t="s">
        <v>1</v>
      </c>
      <c r="AD121" t="s">
        <v>4134</v>
      </c>
      <c r="AM121" t="s">
        <v>1052</v>
      </c>
      <c r="AO121" t="s">
        <v>334</v>
      </c>
      <c r="BU121" t="s">
        <v>336</v>
      </c>
      <c r="BV121" t="str">
        <f t="shared" si="7"/>
        <v>5my5-gbc9</v>
      </c>
      <c r="BW121">
        <f t="shared" si="8"/>
        <v>2013</v>
      </c>
      <c r="BX121">
        <f t="shared" si="9"/>
        <v>2019</v>
      </c>
      <c r="BY121">
        <f t="shared" si="10"/>
        <v>3</v>
      </c>
      <c r="BZ121">
        <f t="shared" si="11"/>
        <v>3</v>
      </c>
      <c r="CA121" t="s">
        <v>4723</v>
      </c>
      <c r="CB121" t="str">
        <f t="shared" si="12"/>
        <v>a</v>
      </c>
      <c r="CC121">
        <v>0.66303892094052619</v>
      </c>
      <c r="CD121">
        <f t="shared" si="13"/>
        <v>52</v>
      </c>
    </row>
    <row r="122" spans="1:82" x14ac:dyDescent="0.35">
      <c r="A122" t="s">
        <v>5597</v>
      </c>
      <c r="B122" t="s">
        <v>5598</v>
      </c>
      <c r="C122" t="b">
        <v>1</v>
      </c>
      <c r="D122" t="b">
        <v>0</v>
      </c>
      <c r="F122" t="s">
        <v>323</v>
      </c>
      <c r="G122" t="s">
        <v>15</v>
      </c>
      <c r="H122" t="s">
        <v>5599</v>
      </c>
      <c r="J122">
        <v>154</v>
      </c>
      <c r="K122" t="s">
        <v>5600</v>
      </c>
      <c r="L122" t="s">
        <v>5600</v>
      </c>
      <c r="M122" s="2">
        <v>41201</v>
      </c>
      <c r="N122" s="1">
        <v>0.79027777777777775</v>
      </c>
      <c r="O122" s="2">
        <v>41201</v>
      </c>
      <c r="P122" s="1">
        <v>0.79027777777777775</v>
      </c>
      <c r="S122">
        <v>952</v>
      </c>
      <c r="T122" t="s">
        <v>123</v>
      </c>
      <c r="W122" t="s">
        <v>1</v>
      </c>
      <c r="AD122" t="s">
        <v>5601</v>
      </c>
      <c r="AM122" t="s">
        <v>1760</v>
      </c>
      <c r="AO122" t="s">
        <v>334</v>
      </c>
      <c r="BU122" t="s">
        <v>336</v>
      </c>
      <c r="BV122" t="str">
        <f t="shared" si="7"/>
        <v>t9jv-eu3s</v>
      </c>
      <c r="BW122">
        <f t="shared" si="8"/>
        <v>2012</v>
      </c>
      <c r="BX122">
        <f t="shared" si="9"/>
        <v>2012</v>
      </c>
      <c r="BY122">
        <f t="shared" si="10"/>
        <v>3</v>
      </c>
      <c r="BZ122">
        <f t="shared" si="11"/>
        <v>0</v>
      </c>
      <c r="CA122" t="s">
        <v>4723</v>
      </c>
      <c r="CB122" t="str">
        <f t="shared" si="12"/>
        <v>a</v>
      </c>
      <c r="CC122">
        <v>0.67157717684430107</v>
      </c>
      <c r="CD122">
        <f t="shared" si="13"/>
        <v>53</v>
      </c>
    </row>
    <row r="123" spans="1:82" x14ac:dyDescent="0.35">
      <c r="A123" t="s">
        <v>5848</v>
      </c>
      <c r="B123" t="s">
        <v>5272</v>
      </c>
      <c r="C123" t="b">
        <v>1</v>
      </c>
      <c r="D123" t="b">
        <v>0</v>
      </c>
      <c r="F123" t="s">
        <v>323</v>
      </c>
      <c r="G123" t="s">
        <v>15</v>
      </c>
      <c r="H123" t="s">
        <v>5849</v>
      </c>
      <c r="J123">
        <v>465</v>
      </c>
      <c r="K123" t="s">
        <v>5850</v>
      </c>
      <c r="L123" t="s">
        <v>5273</v>
      </c>
      <c r="M123" s="2">
        <v>41486</v>
      </c>
      <c r="N123" s="1">
        <v>3.472222222222222E-3</v>
      </c>
      <c r="O123" s="2">
        <v>41502</v>
      </c>
      <c r="P123" s="1">
        <v>1.9444444444444445E-2</v>
      </c>
      <c r="Q123" t="s">
        <v>328</v>
      </c>
      <c r="R123" t="s">
        <v>1896</v>
      </c>
      <c r="S123" s="3">
        <v>1109</v>
      </c>
      <c r="T123" t="s">
        <v>210</v>
      </c>
      <c r="W123" t="s">
        <v>1</v>
      </c>
      <c r="Z123" t="s">
        <v>211</v>
      </c>
      <c r="AD123" t="s">
        <v>5851</v>
      </c>
      <c r="AL123" t="s">
        <v>1260</v>
      </c>
      <c r="AM123" t="s">
        <v>591</v>
      </c>
      <c r="AO123" t="s">
        <v>334</v>
      </c>
      <c r="BU123" t="s">
        <v>336</v>
      </c>
      <c r="BV123" t="str">
        <f t="shared" si="7"/>
        <v>yad4-zsfv</v>
      </c>
      <c r="BW123">
        <f t="shared" si="8"/>
        <v>2013</v>
      </c>
      <c r="BX123">
        <f t="shared" si="9"/>
        <v>2013</v>
      </c>
      <c r="BY123">
        <f t="shared" si="10"/>
        <v>4</v>
      </c>
      <c r="BZ123">
        <f t="shared" si="11"/>
        <v>3</v>
      </c>
      <c r="CA123" t="s">
        <v>4723</v>
      </c>
      <c r="CB123" t="str">
        <f t="shared" si="12"/>
        <v>a</v>
      </c>
      <c r="CC123">
        <v>0.6787938828278961</v>
      </c>
      <c r="CD123">
        <f t="shared" si="13"/>
        <v>54</v>
      </c>
    </row>
    <row r="124" spans="1:82" x14ac:dyDescent="0.35">
      <c r="A124" t="s">
        <v>2984</v>
      </c>
      <c r="B124" t="s">
        <v>2985</v>
      </c>
      <c r="C124" t="b">
        <v>1</v>
      </c>
      <c r="D124" t="b">
        <v>0</v>
      </c>
      <c r="F124" t="s">
        <v>323</v>
      </c>
      <c r="G124" t="s">
        <v>15</v>
      </c>
      <c r="H124" t="s">
        <v>2986</v>
      </c>
      <c r="I124" t="s">
        <v>2956</v>
      </c>
      <c r="J124">
        <v>604</v>
      </c>
      <c r="K124" t="s">
        <v>2987</v>
      </c>
      <c r="L124" t="s">
        <v>2988</v>
      </c>
      <c r="M124" s="2">
        <v>41571</v>
      </c>
      <c r="N124" s="1">
        <v>0.82361111111111107</v>
      </c>
      <c r="O124" s="2">
        <v>41571</v>
      </c>
      <c r="P124" s="1">
        <v>0.82430555555555562</v>
      </c>
      <c r="Q124" t="s">
        <v>2959</v>
      </c>
      <c r="R124" t="s">
        <v>2960</v>
      </c>
      <c r="S124">
        <v>887</v>
      </c>
      <c r="T124" t="s">
        <v>111</v>
      </c>
      <c r="U124" t="s">
        <v>2961</v>
      </c>
      <c r="V124" t="s">
        <v>7</v>
      </c>
      <c r="W124" t="s">
        <v>1</v>
      </c>
      <c r="Z124" t="s">
        <v>242</v>
      </c>
      <c r="AD124" t="s">
        <v>2989</v>
      </c>
      <c r="AL124" t="s">
        <v>2963</v>
      </c>
      <c r="AM124" t="s">
        <v>2964</v>
      </c>
      <c r="AO124" t="s">
        <v>334</v>
      </c>
      <c r="BT124" t="s">
        <v>713</v>
      </c>
      <c r="BU124" t="s">
        <v>336</v>
      </c>
      <c r="BV124" t="str">
        <f t="shared" si="7"/>
        <v>mpxt-wffm</v>
      </c>
      <c r="BW124">
        <f t="shared" si="8"/>
        <v>2013</v>
      </c>
      <c r="BX124">
        <f t="shared" si="9"/>
        <v>2013</v>
      </c>
      <c r="BY124">
        <f t="shared" si="10"/>
        <v>5</v>
      </c>
      <c r="BZ124">
        <f t="shared" si="11"/>
        <v>6</v>
      </c>
      <c r="CA124" t="s">
        <v>4723</v>
      </c>
      <c r="CB124" t="str">
        <f t="shared" si="12"/>
        <v>a</v>
      </c>
      <c r="CC124">
        <v>0.69525458581718946</v>
      </c>
      <c r="CD124">
        <f t="shared" si="13"/>
        <v>55</v>
      </c>
    </row>
    <row r="125" spans="1:82" x14ac:dyDescent="0.35">
      <c r="A125" t="s">
        <v>4849</v>
      </c>
      <c r="B125" t="s">
        <v>4850</v>
      </c>
      <c r="C125" t="b">
        <v>1</v>
      </c>
      <c r="D125" t="b">
        <v>0</v>
      </c>
      <c r="F125" t="s">
        <v>323</v>
      </c>
      <c r="G125" t="s">
        <v>15</v>
      </c>
      <c r="H125" t="s">
        <v>4851</v>
      </c>
      <c r="J125">
        <v>82</v>
      </c>
      <c r="K125" t="s">
        <v>4852</v>
      </c>
      <c r="L125" t="s">
        <v>4852</v>
      </c>
      <c r="M125" s="2">
        <v>41211</v>
      </c>
      <c r="N125" s="1">
        <v>0.7284722222222223</v>
      </c>
      <c r="O125" s="2">
        <v>41211</v>
      </c>
      <c r="P125" s="1">
        <v>0.7284722222222223</v>
      </c>
      <c r="S125">
        <v>912</v>
      </c>
      <c r="T125" t="s">
        <v>123</v>
      </c>
      <c r="W125" t="s">
        <v>1</v>
      </c>
      <c r="AD125" t="s">
        <v>4853</v>
      </c>
      <c r="AM125" t="s">
        <v>1760</v>
      </c>
      <c r="AO125" t="s">
        <v>334</v>
      </c>
      <c r="BU125" t="s">
        <v>336</v>
      </c>
      <c r="BV125" t="str">
        <f t="shared" si="7"/>
        <v>f3mm-bvaa</v>
      </c>
      <c r="BW125">
        <f t="shared" si="8"/>
        <v>2012</v>
      </c>
      <c r="BX125">
        <f t="shared" si="9"/>
        <v>2012</v>
      </c>
      <c r="BY125">
        <f t="shared" si="10"/>
        <v>3</v>
      </c>
      <c r="BZ125">
        <f t="shared" si="11"/>
        <v>0</v>
      </c>
      <c r="CA125" t="s">
        <v>4723</v>
      </c>
      <c r="CB125" t="str">
        <f t="shared" si="12"/>
        <v>a</v>
      </c>
      <c r="CC125">
        <v>0.69692855228280215</v>
      </c>
      <c r="CD125">
        <f t="shared" si="13"/>
        <v>56</v>
      </c>
    </row>
    <row r="126" spans="1:82" x14ac:dyDescent="0.35">
      <c r="A126" t="s">
        <v>652</v>
      </c>
      <c r="B126" t="s">
        <v>653</v>
      </c>
      <c r="C126" t="b">
        <v>1</v>
      </c>
      <c r="D126" t="b">
        <v>0</v>
      </c>
      <c r="F126" t="s">
        <v>323</v>
      </c>
      <c r="G126" t="s">
        <v>15</v>
      </c>
      <c r="H126" t="s">
        <v>654</v>
      </c>
      <c r="I126" t="s">
        <v>655</v>
      </c>
      <c r="J126">
        <v>244</v>
      </c>
      <c r="K126" t="s">
        <v>656</v>
      </c>
      <c r="L126" t="s">
        <v>656</v>
      </c>
      <c r="M126" s="2">
        <v>41149</v>
      </c>
      <c r="N126" s="1">
        <v>0.84097222222222223</v>
      </c>
      <c r="O126" s="2">
        <v>41149</v>
      </c>
      <c r="P126" s="1">
        <v>0.84097222222222223</v>
      </c>
      <c r="Q126" t="s">
        <v>328</v>
      </c>
      <c r="R126" t="s">
        <v>657</v>
      </c>
      <c r="S126" s="3">
        <v>1066</v>
      </c>
      <c r="T126" t="s">
        <v>38</v>
      </c>
      <c r="U126" t="s">
        <v>626</v>
      </c>
      <c r="W126" t="s">
        <v>1</v>
      </c>
      <c r="Z126" t="s">
        <v>248</v>
      </c>
      <c r="AD126" t="s">
        <v>658</v>
      </c>
      <c r="AM126" t="s">
        <v>628</v>
      </c>
      <c r="AO126" t="s">
        <v>334</v>
      </c>
      <c r="BT126" t="s">
        <v>592</v>
      </c>
      <c r="BU126" t="s">
        <v>336</v>
      </c>
      <c r="BV126" t="str">
        <f t="shared" si="7"/>
        <v>qp76-kq4t</v>
      </c>
      <c r="BW126">
        <f t="shared" si="8"/>
        <v>2012</v>
      </c>
      <c r="BX126">
        <f t="shared" si="9"/>
        <v>2012</v>
      </c>
      <c r="BY126">
        <f t="shared" si="10"/>
        <v>4</v>
      </c>
      <c r="BZ126">
        <f t="shared" si="11"/>
        <v>5</v>
      </c>
      <c r="CA126" t="s">
        <v>4723</v>
      </c>
      <c r="CB126" t="str">
        <f t="shared" si="12"/>
        <v>a</v>
      </c>
      <c r="CC126">
        <v>0.76099390997402516</v>
      </c>
      <c r="CD126">
        <f t="shared" si="13"/>
        <v>57</v>
      </c>
    </row>
    <row r="127" spans="1:82" x14ac:dyDescent="0.35">
      <c r="A127" t="s">
        <v>5278</v>
      </c>
      <c r="B127" t="s">
        <v>4280</v>
      </c>
      <c r="C127" t="b">
        <v>1</v>
      </c>
      <c r="D127" t="b">
        <v>0</v>
      </c>
      <c r="F127" t="s">
        <v>323</v>
      </c>
      <c r="G127" t="s">
        <v>15</v>
      </c>
      <c r="H127" t="s">
        <v>5279</v>
      </c>
      <c r="J127">
        <v>146</v>
      </c>
      <c r="K127" t="s">
        <v>4281</v>
      </c>
      <c r="L127" t="s">
        <v>4281</v>
      </c>
      <c r="M127" s="2">
        <v>41212</v>
      </c>
      <c r="N127" s="1">
        <v>0.73402777777777783</v>
      </c>
      <c r="O127" s="2">
        <v>41212</v>
      </c>
      <c r="P127" s="1">
        <v>0.73402777777777783</v>
      </c>
      <c r="S127">
        <v>854</v>
      </c>
      <c r="T127" t="s">
        <v>123</v>
      </c>
      <c r="W127" t="s">
        <v>1</v>
      </c>
      <c r="AD127" t="s">
        <v>5280</v>
      </c>
      <c r="AM127" t="s">
        <v>1760</v>
      </c>
      <c r="AO127" t="s">
        <v>334</v>
      </c>
      <c r="BU127" t="s">
        <v>336</v>
      </c>
      <c r="BV127" t="str">
        <f t="shared" si="7"/>
        <v>mku9-svej</v>
      </c>
      <c r="BW127">
        <f t="shared" si="8"/>
        <v>2012</v>
      </c>
      <c r="BX127">
        <f t="shared" si="9"/>
        <v>2012</v>
      </c>
      <c r="BY127">
        <f t="shared" si="10"/>
        <v>3</v>
      </c>
      <c r="BZ127">
        <f t="shared" si="11"/>
        <v>0</v>
      </c>
      <c r="CA127" t="s">
        <v>4723</v>
      </c>
      <c r="CB127" t="str">
        <f t="shared" si="12"/>
        <v>a</v>
      </c>
      <c r="CC127">
        <v>0.76414463133356547</v>
      </c>
      <c r="CD127">
        <f t="shared" si="13"/>
        <v>58</v>
      </c>
    </row>
    <row r="128" spans="1:82" x14ac:dyDescent="0.35">
      <c r="A128" t="s">
        <v>5687</v>
      </c>
      <c r="B128" t="s">
        <v>4879</v>
      </c>
      <c r="C128" t="b">
        <v>1</v>
      </c>
      <c r="D128" t="b">
        <v>0</v>
      </c>
      <c r="F128" t="s">
        <v>323</v>
      </c>
      <c r="G128" t="s">
        <v>15</v>
      </c>
      <c r="H128" t="s">
        <v>5688</v>
      </c>
      <c r="J128">
        <v>136</v>
      </c>
      <c r="K128" t="s">
        <v>5689</v>
      </c>
      <c r="L128" t="s">
        <v>4880</v>
      </c>
      <c r="M128" s="2">
        <v>41290</v>
      </c>
      <c r="N128" s="1">
        <v>0.73125000000000007</v>
      </c>
      <c r="O128" s="2">
        <v>41290</v>
      </c>
      <c r="P128" s="1">
        <v>0.74444444444444446</v>
      </c>
      <c r="S128">
        <v>780</v>
      </c>
      <c r="T128" t="s">
        <v>123</v>
      </c>
      <c r="W128" t="s">
        <v>1</v>
      </c>
      <c r="AD128" t="s">
        <v>5690</v>
      </c>
      <c r="AM128" t="s">
        <v>1760</v>
      </c>
      <c r="AO128" t="s">
        <v>334</v>
      </c>
      <c r="BU128" t="s">
        <v>336</v>
      </c>
      <c r="BV128" t="str">
        <f t="shared" si="7"/>
        <v>uq2d-mxyw</v>
      </c>
      <c r="BW128">
        <f t="shared" si="8"/>
        <v>2013</v>
      </c>
      <c r="BX128">
        <f t="shared" si="9"/>
        <v>2013</v>
      </c>
      <c r="BY128">
        <f t="shared" si="10"/>
        <v>3</v>
      </c>
      <c r="BZ128">
        <f t="shared" si="11"/>
        <v>0</v>
      </c>
      <c r="CA128" t="s">
        <v>4723</v>
      </c>
      <c r="CB128" t="str">
        <f t="shared" si="12"/>
        <v>a</v>
      </c>
      <c r="CC128">
        <v>0.85165764107850161</v>
      </c>
      <c r="CD128">
        <f t="shared" si="13"/>
        <v>59</v>
      </c>
    </row>
    <row r="129" spans="1:82" x14ac:dyDescent="0.35">
      <c r="A129" t="s">
        <v>4006</v>
      </c>
      <c r="B129" t="s">
        <v>3878</v>
      </c>
      <c r="C129" t="b">
        <v>1</v>
      </c>
      <c r="D129" t="b">
        <v>0</v>
      </c>
      <c r="F129" t="s">
        <v>323</v>
      </c>
      <c r="G129" t="s">
        <v>15</v>
      </c>
      <c r="H129" t="s">
        <v>4007</v>
      </c>
      <c r="J129">
        <v>144</v>
      </c>
      <c r="K129" t="s">
        <v>4008</v>
      </c>
      <c r="L129" t="s">
        <v>3879</v>
      </c>
      <c r="M129" s="2">
        <v>41226</v>
      </c>
      <c r="N129" s="1">
        <v>0.7909722222222223</v>
      </c>
      <c r="O129" s="2">
        <v>41268</v>
      </c>
      <c r="P129" s="1">
        <v>0.99305555555555547</v>
      </c>
      <c r="S129">
        <v>806</v>
      </c>
      <c r="T129" t="s">
        <v>123</v>
      </c>
      <c r="W129" t="s">
        <v>1</v>
      </c>
      <c r="AD129" t="s">
        <v>4009</v>
      </c>
      <c r="AM129" t="s">
        <v>1760</v>
      </c>
      <c r="AO129" t="s">
        <v>334</v>
      </c>
      <c r="BU129" t="s">
        <v>336</v>
      </c>
      <c r="BV129" t="str">
        <f t="shared" si="7"/>
        <v>4ksg-2y3k</v>
      </c>
      <c r="BW129">
        <f t="shared" si="8"/>
        <v>2012</v>
      </c>
      <c r="BX129">
        <f t="shared" si="9"/>
        <v>2012</v>
      </c>
      <c r="BY129">
        <f t="shared" si="10"/>
        <v>3</v>
      </c>
      <c r="BZ129">
        <f t="shared" si="11"/>
        <v>0</v>
      </c>
      <c r="CA129" t="s">
        <v>4723</v>
      </c>
      <c r="CB129" t="str">
        <f t="shared" si="12"/>
        <v>a</v>
      </c>
      <c r="CC129">
        <v>0.85223451113423698</v>
      </c>
      <c r="CD129">
        <f t="shared" si="13"/>
        <v>60</v>
      </c>
    </row>
    <row r="130" spans="1:82" x14ac:dyDescent="0.35">
      <c r="A130" t="s">
        <v>5436</v>
      </c>
      <c r="B130" t="s">
        <v>4010</v>
      </c>
      <c r="C130" t="b">
        <v>1</v>
      </c>
      <c r="D130" t="b">
        <v>0</v>
      </c>
      <c r="F130" t="s">
        <v>323</v>
      </c>
      <c r="G130" t="s">
        <v>15</v>
      </c>
      <c r="H130" t="s">
        <v>5437</v>
      </c>
      <c r="J130">
        <v>274</v>
      </c>
      <c r="K130" t="s">
        <v>5438</v>
      </c>
      <c r="L130" t="s">
        <v>4011</v>
      </c>
      <c r="M130" s="2">
        <v>41278</v>
      </c>
      <c r="N130" s="1">
        <v>5.2083333333333336E-2</v>
      </c>
      <c r="O130" s="2">
        <v>41278</v>
      </c>
      <c r="P130" s="1">
        <v>0.95277777777777783</v>
      </c>
      <c r="R130" t="s">
        <v>1757</v>
      </c>
      <c r="S130" s="3">
        <v>1089</v>
      </c>
      <c r="T130" t="s">
        <v>123</v>
      </c>
      <c r="W130" t="s">
        <v>1</v>
      </c>
      <c r="AD130" t="s">
        <v>5439</v>
      </c>
      <c r="AM130" t="s">
        <v>1760</v>
      </c>
      <c r="AO130" t="s">
        <v>334</v>
      </c>
      <c r="BU130" t="s">
        <v>336</v>
      </c>
      <c r="BV130" t="str">
        <f t="shared" ref="BV130:BV193" si="14">IF(E130="",B130,E130)</f>
        <v>qgrr-phnh</v>
      </c>
      <c r="BW130">
        <f t="shared" ref="BW130:BW193" si="15">YEAR(M130)</f>
        <v>2013</v>
      </c>
      <c r="BX130">
        <f t="shared" ref="BX130:BX193" si="16">YEAR(O130)</f>
        <v>2013</v>
      </c>
      <c r="BY130">
        <f t="shared" ref="BY130:BY193" si="17">COUNTA(K130,L130,T130,V130,Z130)</f>
        <v>3</v>
      </c>
      <c r="BZ130">
        <f t="shared" ref="BZ130:BZ193" si="18">COUNTA(I130,Q130,R130,U130,V130,Z130)</f>
        <v>1</v>
      </c>
      <c r="CA130" t="s">
        <v>4723</v>
      </c>
      <c r="CB130" t="str">
        <f t="shared" ref="CB130:CB193" si="19">IF(BW130&lt;2014,"a",IF(BW130&gt;2017,"d",IF(BW130&lt;2016,"b","c")))</f>
        <v>a</v>
      </c>
      <c r="CC130">
        <v>0.86413305446467314</v>
      </c>
      <c r="CD130">
        <f t="shared" si="13"/>
        <v>61</v>
      </c>
    </row>
    <row r="131" spans="1:82" x14ac:dyDescent="0.35">
      <c r="A131" t="s">
        <v>2996</v>
      </c>
      <c r="B131" t="s">
        <v>2997</v>
      </c>
      <c r="C131" t="b">
        <v>1</v>
      </c>
      <c r="D131" t="b">
        <v>0</v>
      </c>
      <c r="F131" t="s">
        <v>323</v>
      </c>
      <c r="G131" t="s">
        <v>15</v>
      </c>
      <c r="H131" t="s">
        <v>2998</v>
      </c>
      <c r="I131" t="s">
        <v>2956</v>
      </c>
      <c r="J131" s="3">
        <v>1585</v>
      </c>
      <c r="K131" t="s">
        <v>2957</v>
      </c>
      <c r="L131" t="s">
        <v>2958</v>
      </c>
      <c r="M131" s="2">
        <v>41571</v>
      </c>
      <c r="N131" s="1">
        <v>0.82013888888888886</v>
      </c>
      <c r="O131" s="2">
        <v>41571</v>
      </c>
      <c r="P131" s="1">
        <v>0.8222222222222223</v>
      </c>
      <c r="Q131" t="s">
        <v>2959</v>
      </c>
      <c r="R131" t="s">
        <v>2960</v>
      </c>
      <c r="S131">
        <v>885</v>
      </c>
      <c r="T131" t="s">
        <v>111</v>
      </c>
      <c r="U131" t="s">
        <v>2961</v>
      </c>
      <c r="V131" t="s">
        <v>7</v>
      </c>
      <c r="W131" t="s">
        <v>1</v>
      </c>
      <c r="Z131" t="s">
        <v>242</v>
      </c>
      <c r="AD131" t="s">
        <v>2999</v>
      </c>
      <c r="AL131" t="s">
        <v>2963</v>
      </c>
      <c r="AM131" t="s">
        <v>2964</v>
      </c>
      <c r="AO131" t="s">
        <v>334</v>
      </c>
      <c r="BT131" t="s">
        <v>713</v>
      </c>
      <c r="BU131" t="s">
        <v>336</v>
      </c>
      <c r="BV131" t="str">
        <f t="shared" si="14"/>
        <v>ydb3-3dnq</v>
      </c>
      <c r="BW131">
        <f t="shared" si="15"/>
        <v>2013</v>
      </c>
      <c r="BX131">
        <f t="shared" si="16"/>
        <v>2013</v>
      </c>
      <c r="BY131">
        <f t="shared" si="17"/>
        <v>5</v>
      </c>
      <c r="BZ131">
        <f t="shared" si="18"/>
        <v>6</v>
      </c>
      <c r="CA131" t="s">
        <v>4723</v>
      </c>
      <c r="CB131" t="str">
        <f t="shared" si="19"/>
        <v>a</v>
      </c>
      <c r="CC131">
        <v>0.86852013826918095</v>
      </c>
      <c r="CD131">
        <f t="shared" si="13"/>
        <v>62</v>
      </c>
    </row>
    <row r="132" spans="1:82" x14ac:dyDescent="0.35">
      <c r="A132" t="s">
        <v>2990</v>
      </c>
      <c r="B132" t="s">
        <v>2991</v>
      </c>
      <c r="C132" t="b">
        <v>1</v>
      </c>
      <c r="D132" t="b">
        <v>0</v>
      </c>
      <c r="F132" t="s">
        <v>323</v>
      </c>
      <c r="G132" t="s">
        <v>15</v>
      </c>
      <c r="H132" t="s">
        <v>2992</v>
      </c>
      <c r="I132" t="s">
        <v>2956</v>
      </c>
      <c r="J132" s="3">
        <v>1807</v>
      </c>
      <c r="K132" t="s">
        <v>2993</v>
      </c>
      <c r="L132" t="s">
        <v>2994</v>
      </c>
      <c r="M132" s="2">
        <v>41571</v>
      </c>
      <c r="N132" s="1">
        <v>0.81458333333333333</v>
      </c>
      <c r="O132" s="2">
        <v>41571</v>
      </c>
      <c r="P132" s="1">
        <v>0.81666666666666676</v>
      </c>
      <c r="Q132" t="s">
        <v>2959</v>
      </c>
      <c r="R132" t="s">
        <v>2960</v>
      </c>
      <c r="S132">
        <v>957</v>
      </c>
      <c r="T132" t="s">
        <v>111</v>
      </c>
      <c r="U132" t="s">
        <v>2961</v>
      </c>
      <c r="V132" t="s">
        <v>7</v>
      </c>
      <c r="W132" t="s">
        <v>1</v>
      </c>
      <c r="Z132" t="s">
        <v>242</v>
      </c>
      <c r="AD132" t="s">
        <v>2995</v>
      </c>
      <c r="AL132" t="s">
        <v>2963</v>
      </c>
      <c r="AM132" t="s">
        <v>2964</v>
      </c>
      <c r="AO132" t="s">
        <v>334</v>
      </c>
      <c r="BT132" t="s">
        <v>713</v>
      </c>
      <c r="BU132" t="s">
        <v>336</v>
      </c>
      <c r="BV132" t="str">
        <f t="shared" si="14"/>
        <v>q57g-ay7d</v>
      </c>
      <c r="BW132">
        <f t="shared" si="15"/>
        <v>2013</v>
      </c>
      <c r="BX132">
        <f t="shared" si="16"/>
        <v>2013</v>
      </c>
      <c r="BY132">
        <f t="shared" si="17"/>
        <v>5</v>
      </c>
      <c r="BZ132">
        <f t="shared" si="18"/>
        <v>6</v>
      </c>
      <c r="CA132" t="s">
        <v>4723</v>
      </c>
      <c r="CB132" t="str">
        <f t="shared" si="19"/>
        <v>a</v>
      </c>
      <c r="CC132">
        <v>0.87858061480398275</v>
      </c>
      <c r="CD132">
        <f t="shared" ref="CD132:CD195" si="20">IF(CA132&amp;CB132=CA131&amp;CB131,CD131+1,1)</f>
        <v>63</v>
      </c>
    </row>
    <row r="133" spans="1:82" x14ac:dyDescent="0.35">
      <c r="A133" t="s">
        <v>1623</v>
      </c>
      <c r="B133" t="s">
        <v>1624</v>
      </c>
      <c r="C133" t="b">
        <v>1</v>
      </c>
      <c r="D133" t="b">
        <v>0</v>
      </c>
      <c r="F133" t="s">
        <v>323</v>
      </c>
      <c r="G133" t="s">
        <v>15</v>
      </c>
      <c r="H133" t="s">
        <v>1625</v>
      </c>
      <c r="I133" t="s">
        <v>1626</v>
      </c>
      <c r="J133" s="3">
        <v>1163</v>
      </c>
      <c r="K133" t="s">
        <v>1627</v>
      </c>
      <c r="L133" t="s">
        <v>1628</v>
      </c>
      <c r="M133" s="2">
        <v>41449</v>
      </c>
      <c r="N133" s="1">
        <v>0.71388888888888891</v>
      </c>
      <c r="O133" s="2">
        <v>42573</v>
      </c>
      <c r="P133" s="1">
        <v>0.86736111111111114</v>
      </c>
      <c r="Q133" t="s">
        <v>328</v>
      </c>
      <c r="R133" t="s">
        <v>1629</v>
      </c>
      <c r="S133" s="3">
        <v>1424</v>
      </c>
      <c r="T133" t="s">
        <v>97</v>
      </c>
      <c r="U133" t="s">
        <v>1604</v>
      </c>
      <c r="V133" t="s">
        <v>7</v>
      </c>
      <c r="W133" t="s">
        <v>1</v>
      </c>
      <c r="Z133" t="s">
        <v>152</v>
      </c>
      <c r="AD133" t="s">
        <v>1630</v>
      </c>
      <c r="AE133" t="s">
        <v>1606</v>
      </c>
      <c r="AF133" t="s">
        <v>1631</v>
      </c>
      <c r="AL133" t="s">
        <v>1607</v>
      </c>
      <c r="AM133" t="s">
        <v>1608</v>
      </c>
      <c r="AO133" t="s">
        <v>334</v>
      </c>
      <c r="BT133" t="s">
        <v>335</v>
      </c>
      <c r="BU133" t="s">
        <v>336</v>
      </c>
      <c r="BV133" t="str">
        <f t="shared" si="14"/>
        <v>i7iu-f74k</v>
      </c>
      <c r="BW133">
        <f t="shared" si="15"/>
        <v>2013</v>
      </c>
      <c r="BX133">
        <f t="shared" si="16"/>
        <v>2016</v>
      </c>
      <c r="BY133">
        <f t="shared" si="17"/>
        <v>5</v>
      </c>
      <c r="BZ133">
        <f t="shared" si="18"/>
        <v>6</v>
      </c>
      <c r="CA133" t="s">
        <v>4723</v>
      </c>
      <c r="CB133" t="str">
        <f t="shared" si="19"/>
        <v>a</v>
      </c>
      <c r="CC133">
        <v>0.88127374353122589</v>
      </c>
      <c r="CD133">
        <f t="shared" si="20"/>
        <v>64</v>
      </c>
    </row>
    <row r="134" spans="1:82" x14ac:dyDescent="0.35">
      <c r="A134" t="s">
        <v>5478</v>
      </c>
      <c r="B134" t="s">
        <v>4821</v>
      </c>
      <c r="C134" t="b">
        <v>1</v>
      </c>
      <c r="D134" t="b">
        <v>0</v>
      </c>
      <c r="F134" t="s">
        <v>323</v>
      </c>
      <c r="G134" t="s">
        <v>15</v>
      </c>
      <c r="H134" t="s">
        <v>5479</v>
      </c>
      <c r="J134">
        <v>156</v>
      </c>
      <c r="K134" t="s">
        <v>5480</v>
      </c>
      <c r="L134" t="s">
        <v>4822</v>
      </c>
      <c r="M134" s="2">
        <v>41201</v>
      </c>
      <c r="N134" s="1">
        <v>0.77916666666666667</v>
      </c>
      <c r="O134" s="2">
        <v>41201</v>
      </c>
      <c r="P134" s="1">
        <v>0.78611111111111109</v>
      </c>
      <c r="S134">
        <v>926</v>
      </c>
      <c r="T134" t="s">
        <v>123</v>
      </c>
      <c r="W134" t="s">
        <v>1</v>
      </c>
      <c r="AD134" t="s">
        <v>5481</v>
      </c>
      <c r="AM134" t="s">
        <v>1760</v>
      </c>
      <c r="AO134" t="s">
        <v>334</v>
      </c>
      <c r="BU134" t="s">
        <v>336</v>
      </c>
      <c r="BV134" t="str">
        <f t="shared" si="14"/>
        <v>r9rw-zt6k</v>
      </c>
      <c r="BW134">
        <f t="shared" si="15"/>
        <v>2012</v>
      </c>
      <c r="BX134">
        <f t="shared" si="16"/>
        <v>2012</v>
      </c>
      <c r="BY134">
        <f t="shared" si="17"/>
        <v>3</v>
      </c>
      <c r="BZ134">
        <f t="shared" si="18"/>
        <v>0</v>
      </c>
      <c r="CA134" t="s">
        <v>4723</v>
      </c>
      <c r="CB134" t="str">
        <f t="shared" si="19"/>
        <v>a</v>
      </c>
      <c r="CC134">
        <v>0.88325262997374532</v>
      </c>
      <c r="CD134">
        <f t="shared" si="20"/>
        <v>65</v>
      </c>
    </row>
    <row r="135" spans="1:82" x14ac:dyDescent="0.35">
      <c r="A135" t="s">
        <v>3786</v>
      </c>
      <c r="B135" t="s">
        <v>3787</v>
      </c>
      <c r="C135" t="b">
        <v>1</v>
      </c>
      <c r="D135" t="b">
        <v>0</v>
      </c>
      <c r="F135" t="s">
        <v>323</v>
      </c>
      <c r="G135" t="s">
        <v>15</v>
      </c>
      <c r="H135" t="s">
        <v>3788</v>
      </c>
      <c r="J135">
        <v>103</v>
      </c>
      <c r="K135" t="s">
        <v>3789</v>
      </c>
      <c r="L135" t="s">
        <v>3789</v>
      </c>
      <c r="M135" s="2">
        <v>41248</v>
      </c>
      <c r="N135" s="1">
        <v>0.26874999999999999</v>
      </c>
      <c r="O135" s="2">
        <v>41248</v>
      </c>
      <c r="P135" s="1">
        <v>0.26874999999999999</v>
      </c>
      <c r="S135">
        <v>801</v>
      </c>
      <c r="T135" t="s">
        <v>123</v>
      </c>
      <c r="W135" t="s">
        <v>1</v>
      </c>
      <c r="AD135" t="s">
        <v>3790</v>
      </c>
      <c r="AM135" t="s">
        <v>1760</v>
      </c>
      <c r="AO135" t="s">
        <v>334</v>
      </c>
      <c r="BU135" t="s">
        <v>336</v>
      </c>
      <c r="BV135" t="str">
        <f t="shared" si="14"/>
        <v>2e6z-nsu4</v>
      </c>
      <c r="BW135">
        <f t="shared" si="15"/>
        <v>2012</v>
      </c>
      <c r="BX135">
        <f t="shared" si="16"/>
        <v>2012</v>
      </c>
      <c r="BY135">
        <f t="shared" si="17"/>
        <v>3</v>
      </c>
      <c r="BZ135">
        <f t="shared" si="18"/>
        <v>0</v>
      </c>
      <c r="CA135" t="s">
        <v>4723</v>
      </c>
      <c r="CB135" t="str">
        <f t="shared" si="19"/>
        <v>a</v>
      </c>
      <c r="CC135">
        <v>0.89823255642759137</v>
      </c>
      <c r="CD135">
        <f t="shared" si="20"/>
        <v>66</v>
      </c>
    </row>
    <row r="136" spans="1:82" x14ac:dyDescent="0.35">
      <c r="A136" t="s">
        <v>2965</v>
      </c>
      <c r="B136" t="s">
        <v>2966</v>
      </c>
      <c r="C136" t="b">
        <v>1</v>
      </c>
      <c r="D136" t="b">
        <v>0</v>
      </c>
      <c r="F136" t="s">
        <v>323</v>
      </c>
      <c r="G136" t="s">
        <v>15</v>
      </c>
      <c r="H136" t="s">
        <v>2967</v>
      </c>
      <c r="I136" t="s">
        <v>2956</v>
      </c>
      <c r="J136">
        <v>744</v>
      </c>
      <c r="K136" t="s">
        <v>2968</v>
      </c>
      <c r="L136" t="s">
        <v>2969</v>
      </c>
      <c r="M136" s="2">
        <v>41571</v>
      </c>
      <c r="N136" s="1">
        <v>0.79236111111111107</v>
      </c>
      <c r="O136" s="2">
        <v>41571</v>
      </c>
      <c r="P136" s="1">
        <v>0.7944444444444444</v>
      </c>
      <c r="Q136" t="s">
        <v>2959</v>
      </c>
      <c r="R136" t="s">
        <v>2960</v>
      </c>
      <c r="S136">
        <v>885</v>
      </c>
      <c r="T136" t="s">
        <v>111</v>
      </c>
      <c r="U136" t="s">
        <v>2961</v>
      </c>
      <c r="V136" t="s">
        <v>7</v>
      </c>
      <c r="W136" t="s">
        <v>1</v>
      </c>
      <c r="Z136" t="s">
        <v>242</v>
      </c>
      <c r="AD136" t="s">
        <v>2970</v>
      </c>
      <c r="AL136" t="s">
        <v>2963</v>
      </c>
      <c r="AM136" t="s">
        <v>2964</v>
      </c>
      <c r="AO136" t="s">
        <v>334</v>
      </c>
      <c r="BT136" t="s">
        <v>713</v>
      </c>
      <c r="BU136" t="s">
        <v>336</v>
      </c>
      <c r="BV136" t="str">
        <f t="shared" si="14"/>
        <v>9tkb-7qab</v>
      </c>
      <c r="BW136">
        <f t="shared" si="15"/>
        <v>2013</v>
      </c>
      <c r="BX136">
        <f t="shared" si="16"/>
        <v>2013</v>
      </c>
      <c r="BY136">
        <f t="shared" si="17"/>
        <v>5</v>
      </c>
      <c r="BZ136">
        <f t="shared" si="18"/>
        <v>6</v>
      </c>
      <c r="CA136" t="s">
        <v>4723</v>
      </c>
      <c r="CB136" t="str">
        <f t="shared" si="19"/>
        <v>a</v>
      </c>
      <c r="CC136">
        <v>0.89840384858197642</v>
      </c>
      <c r="CD136">
        <f t="shared" si="20"/>
        <v>67</v>
      </c>
    </row>
    <row r="137" spans="1:82" x14ac:dyDescent="0.35">
      <c r="A137" t="s">
        <v>2088</v>
      </c>
      <c r="B137" t="s">
        <v>2089</v>
      </c>
      <c r="C137" t="b">
        <v>1</v>
      </c>
      <c r="D137" t="b">
        <v>0</v>
      </c>
      <c r="F137" t="s">
        <v>323</v>
      </c>
      <c r="G137" t="s">
        <v>15</v>
      </c>
      <c r="H137" t="s">
        <v>2090</v>
      </c>
      <c r="I137" t="s">
        <v>2090</v>
      </c>
      <c r="J137" s="3">
        <v>1343</v>
      </c>
      <c r="K137" t="s">
        <v>2091</v>
      </c>
      <c r="L137" t="s">
        <v>2092</v>
      </c>
      <c r="M137" s="2">
        <v>41396</v>
      </c>
      <c r="N137" s="1">
        <v>0.76111111111111107</v>
      </c>
      <c r="O137" s="2">
        <v>43411</v>
      </c>
      <c r="P137" s="1">
        <v>0.79861111111111116</v>
      </c>
      <c r="S137" s="3">
        <v>1095</v>
      </c>
      <c r="T137" t="s">
        <v>12</v>
      </c>
      <c r="U137" t="s">
        <v>2093</v>
      </c>
      <c r="W137" t="s">
        <v>1</v>
      </c>
      <c r="Z137" t="s">
        <v>68</v>
      </c>
      <c r="AD137" t="s">
        <v>2094</v>
      </c>
      <c r="AM137" t="s">
        <v>2095</v>
      </c>
      <c r="AO137" t="s">
        <v>334</v>
      </c>
      <c r="BT137" t="s">
        <v>884</v>
      </c>
      <c r="BU137" t="s">
        <v>336</v>
      </c>
      <c r="BV137" t="str">
        <f t="shared" si="14"/>
        <v>r6r4-h2x4</v>
      </c>
      <c r="BW137">
        <f t="shared" si="15"/>
        <v>2013</v>
      </c>
      <c r="BX137">
        <f t="shared" si="16"/>
        <v>2018</v>
      </c>
      <c r="BY137">
        <f t="shared" si="17"/>
        <v>4</v>
      </c>
      <c r="BZ137">
        <f t="shared" si="18"/>
        <v>3</v>
      </c>
      <c r="CA137" t="s">
        <v>4723</v>
      </c>
      <c r="CB137" t="str">
        <f t="shared" si="19"/>
        <v>a</v>
      </c>
      <c r="CC137">
        <v>0.91169246545708571</v>
      </c>
      <c r="CD137">
        <f t="shared" si="20"/>
        <v>68</v>
      </c>
    </row>
    <row r="138" spans="1:82" x14ac:dyDescent="0.35">
      <c r="A138" t="s">
        <v>5709</v>
      </c>
      <c r="B138" t="s">
        <v>3987</v>
      </c>
      <c r="C138" t="b">
        <v>1</v>
      </c>
      <c r="D138" t="b">
        <v>0</v>
      </c>
      <c r="F138" t="s">
        <v>323</v>
      </c>
      <c r="G138" t="s">
        <v>15</v>
      </c>
      <c r="H138" t="s">
        <v>1959</v>
      </c>
      <c r="J138">
        <v>105</v>
      </c>
      <c r="K138" t="s">
        <v>5710</v>
      </c>
      <c r="L138" t="s">
        <v>3988</v>
      </c>
      <c r="M138" s="2">
        <v>41248</v>
      </c>
      <c r="N138" s="1">
        <v>0.3034722222222222</v>
      </c>
      <c r="O138" s="2">
        <v>41250</v>
      </c>
      <c r="P138" s="1">
        <v>0.52638888888888891</v>
      </c>
      <c r="S138">
        <v>824</v>
      </c>
      <c r="T138" t="s">
        <v>123</v>
      </c>
      <c r="W138" t="s">
        <v>1</v>
      </c>
      <c r="AD138" t="s">
        <v>5711</v>
      </c>
      <c r="AM138" t="s">
        <v>1760</v>
      </c>
      <c r="AO138" t="s">
        <v>334</v>
      </c>
      <c r="BU138" t="s">
        <v>336</v>
      </c>
      <c r="BV138" t="str">
        <f t="shared" si="14"/>
        <v>uz8j-59zc</v>
      </c>
      <c r="BW138">
        <f t="shared" si="15"/>
        <v>2012</v>
      </c>
      <c r="BX138">
        <f t="shared" si="16"/>
        <v>2012</v>
      </c>
      <c r="BY138">
        <f t="shared" si="17"/>
        <v>3</v>
      </c>
      <c r="BZ138">
        <f t="shared" si="18"/>
        <v>0</v>
      </c>
      <c r="CA138" t="s">
        <v>4723</v>
      </c>
      <c r="CB138" t="str">
        <f t="shared" si="19"/>
        <v>a</v>
      </c>
      <c r="CC138">
        <v>0.92230906675765489</v>
      </c>
      <c r="CD138">
        <f t="shared" si="20"/>
        <v>69</v>
      </c>
    </row>
    <row r="139" spans="1:82" x14ac:dyDescent="0.35">
      <c r="A139" t="s">
        <v>5751</v>
      </c>
      <c r="B139" t="s">
        <v>3766</v>
      </c>
      <c r="C139" t="b">
        <v>1</v>
      </c>
      <c r="D139" t="b">
        <v>0</v>
      </c>
      <c r="F139" t="s">
        <v>323</v>
      </c>
      <c r="G139" t="s">
        <v>15</v>
      </c>
      <c r="H139" t="s">
        <v>5752</v>
      </c>
      <c r="J139">
        <v>558</v>
      </c>
      <c r="K139" t="s">
        <v>5753</v>
      </c>
      <c r="L139" t="s">
        <v>3767</v>
      </c>
      <c r="M139" s="2">
        <v>41205</v>
      </c>
      <c r="N139" s="1">
        <v>0.56666666666666665</v>
      </c>
      <c r="O139" s="2">
        <v>41208</v>
      </c>
      <c r="P139" s="1">
        <v>0.68125000000000002</v>
      </c>
      <c r="S139">
        <v>878</v>
      </c>
      <c r="T139" t="s">
        <v>123</v>
      </c>
      <c r="W139" t="s">
        <v>1</v>
      </c>
      <c r="AD139" t="s">
        <v>5754</v>
      </c>
      <c r="AM139" t="s">
        <v>1760</v>
      </c>
      <c r="AO139" t="s">
        <v>334</v>
      </c>
      <c r="BU139" t="s">
        <v>336</v>
      </c>
      <c r="BV139" t="str">
        <f t="shared" si="14"/>
        <v>w4dt-5axg</v>
      </c>
      <c r="BW139">
        <f t="shared" si="15"/>
        <v>2012</v>
      </c>
      <c r="BX139">
        <f t="shared" si="16"/>
        <v>2012</v>
      </c>
      <c r="BY139">
        <f t="shared" si="17"/>
        <v>3</v>
      </c>
      <c r="BZ139">
        <f t="shared" si="18"/>
        <v>0</v>
      </c>
      <c r="CA139" t="s">
        <v>4723</v>
      </c>
      <c r="CB139" t="str">
        <f t="shared" si="19"/>
        <v>a</v>
      </c>
      <c r="CC139">
        <v>0.92931841758766576</v>
      </c>
      <c r="CD139">
        <f t="shared" si="20"/>
        <v>70</v>
      </c>
    </row>
    <row r="140" spans="1:82" x14ac:dyDescent="0.35">
      <c r="A140" t="s">
        <v>5539</v>
      </c>
      <c r="B140" t="s">
        <v>5540</v>
      </c>
      <c r="C140" t="b">
        <v>1</v>
      </c>
      <c r="D140" t="b">
        <v>0</v>
      </c>
      <c r="F140" t="s">
        <v>323</v>
      </c>
      <c r="G140" t="s">
        <v>15</v>
      </c>
      <c r="H140" t="s">
        <v>5541</v>
      </c>
      <c r="I140" t="s">
        <v>5542</v>
      </c>
      <c r="J140">
        <v>196</v>
      </c>
      <c r="K140" t="s">
        <v>5543</v>
      </c>
      <c r="L140" t="s">
        <v>5544</v>
      </c>
      <c r="M140" s="2">
        <v>41470</v>
      </c>
      <c r="N140" s="1">
        <v>0.94027777777777777</v>
      </c>
      <c r="O140" s="2">
        <v>41948</v>
      </c>
      <c r="P140" s="1">
        <v>2.0833333333333332E-2</v>
      </c>
      <c r="Q140" t="s">
        <v>328</v>
      </c>
      <c r="R140" t="s">
        <v>5545</v>
      </c>
      <c r="S140" s="3">
        <v>1019</v>
      </c>
      <c r="T140" t="s">
        <v>210</v>
      </c>
      <c r="W140" t="s">
        <v>1</v>
      </c>
      <c r="Z140" t="s">
        <v>211</v>
      </c>
      <c r="AD140" t="s">
        <v>5546</v>
      </c>
      <c r="AM140" t="s">
        <v>591</v>
      </c>
      <c r="AO140" t="s">
        <v>334</v>
      </c>
      <c r="BU140" t="s">
        <v>336</v>
      </c>
      <c r="BV140" t="str">
        <f t="shared" si="14"/>
        <v>shjt-iayp</v>
      </c>
      <c r="BW140">
        <f t="shared" si="15"/>
        <v>2013</v>
      </c>
      <c r="BX140">
        <f t="shared" si="16"/>
        <v>2014</v>
      </c>
      <c r="BY140">
        <f t="shared" si="17"/>
        <v>4</v>
      </c>
      <c r="BZ140">
        <f t="shared" si="18"/>
        <v>4</v>
      </c>
      <c r="CA140" t="s">
        <v>4723</v>
      </c>
      <c r="CB140" t="str">
        <f t="shared" si="19"/>
        <v>a</v>
      </c>
      <c r="CC140">
        <v>0.94944799102418487</v>
      </c>
      <c r="CD140">
        <f t="shared" si="20"/>
        <v>71</v>
      </c>
    </row>
    <row r="141" spans="1:82" x14ac:dyDescent="0.35">
      <c r="A141" t="s">
        <v>5768</v>
      </c>
      <c r="B141" t="s">
        <v>3839</v>
      </c>
      <c r="C141" t="b">
        <v>1</v>
      </c>
      <c r="D141" t="b">
        <v>0</v>
      </c>
      <c r="F141" t="s">
        <v>323</v>
      </c>
      <c r="G141" t="s">
        <v>15</v>
      </c>
      <c r="H141" t="s">
        <v>5769</v>
      </c>
      <c r="J141">
        <v>390</v>
      </c>
      <c r="K141" t="s">
        <v>5770</v>
      </c>
      <c r="L141" t="s">
        <v>3840</v>
      </c>
      <c r="M141" s="2">
        <v>41228</v>
      </c>
      <c r="N141" s="1">
        <v>0.5541666666666667</v>
      </c>
      <c r="O141" s="2">
        <v>41277</v>
      </c>
      <c r="P141" s="1">
        <v>0.8208333333333333</v>
      </c>
      <c r="S141">
        <v>855</v>
      </c>
      <c r="T141" t="s">
        <v>123</v>
      </c>
      <c r="W141" t="s">
        <v>1</v>
      </c>
      <c r="AD141" t="s">
        <v>5771</v>
      </c>
      <c r="AM141" t="s">
        <v>1760</v>
      </c>
      <c r="AO141" t="s">
        <v>334</v>
      </c>
      <c r="BU141" t="s">
        <v>336</v>
      </c>
      <c r="BV141" t="str">
        <f t="shared" si="14"/>
        <v>wnng-dhxk</v>
      </c>
      <c r="BW141">
        <f t="shared" si="15"/>
        <v>2012</v>
      </c>
      <c r="BX141">
        <f t="shared" si="16"/>
        <v>2013</v>
      </c>
      <c r="BY141">
        <f t="shared" si="17"/>
        <v>3</v>
      </c>
      <c r="BZ141">
        <f t="shared" si="18"/>
        <v>0</v>
      </c>
      <c r="CA141" t="s">
        <v>4723</v>
      </c>
      <c r="CB141" t="str">
        <f t="shared" si="19"/>
        <v>a</v>
      </c>
      <c r="CC141">
        <v>0.96432713507766832</v>
      </c>
      <c r="CD141">
        <f t="shared" si="20"/>
        <v>72</v>
      </c>
    </row>
    <row r="142" spans="1:82" x14ac:dyDescent="0.35">
      <c r="A142" t="s">
        <v>4963</v>
      </c>
      <c r="B142" t="s">
        <v>4964</v>
      </c>
      <c r="C142" t="b">
        <v>1</v>
      </c>
      <c r="D142" t="b">
        <v>0</v>
      </c>
      <c r="F142" t="s">
        <v>323</v>
      </c>
      <c r="G142" t="s">
        <v>15</v>
      </c>
      <c r="H142" t="s">
        <v>4965</v>
      </c>
      <c r="I142" t="s">
        <v>4966</v>
      </c>
      <c r="J142">
        <v>405</v>
      </c>
      <c r="K142" t="s">
        <v>4967</v>
      </c>
      <c r="L142" t="s">
        <v>4968</v>
      </c>
      <c r="M142" s="2">
        <v>42321</v>
      </c>
      <c r="N142" s="1">
        <v>0.78611111111111109</v>
      </c>
      <c r="O142" s="2">
        <v>43633</v>
      </c>
      <c r="P142" s="1">
        <v>0.58402777777777781</v>
      </c>
      <c r="Q142" t="s">
        <v>1130</v>
      </c>
      <c r="R142" t="s">
        <v>4969</v>
      </c>
      <c r="S142">
        <v>571</v>
      </c>
      <c r="T142" t="s">
        <v>162</v>
      </c>
      <c r="W142" t="s">
        <v>1</v>
      </c>
      <c r="Z142" t="s">
        <v>94</v>
      </c>
      <c r="AD142" t="s">
        <v>4970</v>
      </c>
      <c r="AM142" t="s">
        <v>2130</v>
      </c>
      <c r="AO142" t="s">
        <v>334</v>
      </c>
      <c r="BU142" t="s">
        <v>336</v>
      </c>
      <c r="BV142" t="str">
        <f t="shared" si="14"/>
        <v>h95x-vpyj</v>
      </c>
      <c r="BW142">
        <f t="shared" si="15"/>
        <v>2015</v>
      </c>
      <c r="BX142">
        <f t="shared" si="16"/>
        <v>2019</v>
      </c>
      <c r="BY142">
        <f t="shared" si="17"/>
        <v>4</v>
      </c>
      <c r="BZ142">
        <f t="shared" si="18"/>
        <v>4</v>
      </c>
      <c r="CA142" t="s">
        <v>4723</v>
      </c>
      <c r="CB142" t="str">
        <f t="shared" si="19"/>
        <v>b</v>
      </c>
      <c r="CC142">
        <v>7.6222961957648216E-3</v>
      </c>
      <c r="CD142">
        <f t="shared" si="20"/>
        <v>1</v>
      </c>
    </row>
    <row r="143" spans="1:82" x14ac:dyDescent="0.35">
      <c r="A143" t="s">
        <v>3711</v>
      </c>
      <c r="B143" t="s">
        <v>3712</v>
      </c>
      <c r="C143" t="b">
        <v>1</v>
      </c>
      <c r="D143" t="b">
        <v>0</v>
      </c>
      <c r="F143" t="s">
        <v>323</v>
      </c>
      <c r="G143" t="s">
        <v>15</v>
      </c>
      <c r="H143" t="s">
        <v>3713</v>
      </c>
      <c r="J143">
        <v>169</v>
      </c>
      <c r="K143" t="s">
        <v>3714</v>
      </c>
      <c r="L143" t="s">
        <v>3714</v>
      </c>
      <c r="M143" s="2">
        <v>42366</v>
      </c>
      <c r="N143" s="1">
        <v>0.32916666666666666</v>
      </c>
      <c r="O143" s="2">
        <v>42366</v>
      </c>
      <c r="P143" s="1">
        <v>0.32916666666666666</v>
      </c>
      <c r="Q143" t="s">
        <v>571</v>
      </c>
      <c r="R143" t="s">
        <v>3663</v>
      </c>
      <c r="S143" s="3">
        <v>1172</v>
      </c>
      <c r="T143" t="s">
        <v>4</v>
      </c>
      <c r="U143" t="s">
        <v>3502</v>
      </c>
      <c r="V143" t="s">
        <v>7</v>
      </c>
      <c r="W143" t="s">
        <v>1</v>
      </c>
      <c r="Z143" t="s">
        <v>116</v>
      </c>
      <c r="AD143" t="s">
        <v>3716</v>
      </c>
      <c r="AE143" t="s">
        <v>3719</v>
      </c>
      <c r="AF143" t="s">
        <v>3718</v>
      </c>
      <c r="AG143" t="s">
        <v>3664</v>
      </c>
      <c r="AH143" t="s">
        <v>3715</v>
      </c>
      <c r="AI143" t="s">
        <v>3717</v>
      </c>
      <c r="AL143" t="s">
        <v>3506</v>
      </c>
      <c r="AM143" t="s">
        <v>3507</v>
      </c>
      <c r="AO143" t="s">
        <v>334</v>
      </c>
      <c r="BT143" t="s">
        <v>3508</v>
      </c>
      <c r="BU143" t="s">
        <v>336</v>
      </c>
      <c r="BV143" t="str">
        <f t="shared" si="14"/>
        <v>w3vm-igsk</v>
      </c>
      <c r="BW143">
        <f t="shared" si="15"/>
        <v>2015</v>
      </c>
      <c r="BX143">
        <f t="shared" si="16"/>
        <v>2015</v>
      </c>
      <c r="BY143">
        <f t="shared" si="17"/>
        <v>5</v>
      </c>
      <c r="BZ143">
        <f t="shared" si="18"/>
        <v>5</v>
      </c>
      <c r="CA143" t="s">
        <v>4723</v>
      </c>
      <c r="CB143" t="str">
        <f t="shared" si="19"/>
        <v>b</v>
      </c>
      <c r="CC143">
        <v>1.5224429420963914E-2</v>
      </c>
      <c r="CD143">
        <f t="shared" si="20"/>
        <v>2</v>
      </c>
    </row>
    <row r="144" spans="1:82" x14ac:dyDescent="0.35">
      <c r="A144" t="s">
        <v>1357</v>
      </c>
      <c r="B144" t="s">
        <v>1341</v>
      </c>
      <c r="C144" t="b">
        <v>1</v>
      </c>
      <c r="D144" t="b">
        <v>0</v>
      </c>
      <c r="F144" t="s">
        <v>323</v>
      </c>
      <c r="G144" t="s">
        <v>15</v>
      </c>
      <c r="H144" t="s">
        <v>1358</v>
      </c>
      <c r="J144">
        <v>131</v>
      </c>
      <c r="K144" t="s">
        <v>1359</v>
      </c>
      <c r="L144" t="s">
        <v>1342</v>
      </c>
      <c r="M144" s="2">
        <v>42034</v>
      </c>
      <c r="N144" s="1">
        <v>0.84652777777777777</v>
      </c>
      <c r="O144" s="2">
        <v>42034</v>
      </c>
      <c r="P144" s="1">
        <v>0.84722222222222221</v>
      </c>
      <c r="S144">
        <v>849</v>
      </c>
      <c r="T144" t="s">
        <v>82</v>
      </c>
      <c r="U144" t="s">
        <v>82</v>
      </c>
      <c r="W144" t="s">
        <v>1</v>
      </c>
      <c r="Z144" t="s">
        <v>24</v>
      </c>
      <c r="AD144" t="s">
        <v>1360</v>
      </c>
      <c r="AL144" t="s">
        <v>1291</v>
      </c>
      <c r="AM144" t="s">
        <v>1272</v>
      </c>
      <c r="AO144" t="s">
        <v>334</v>
      </c>
      <c r="BT144" t="s">
        <v>335</v>
      </c>
      <c r="BU144" t="s">
        <v>336</v>
      </c>
      <c r="BV144" t="str">
        <f t="shared" si="14"/>
        <v>rgra-syy5</v>
      </c>
      <c r="BW144">
        <f t="shared" si="15"/>
        <v>2015</v>
      </c>
      <c r="BX144">
        <f t="shared" si="16"/>
        <v>2015</v>
      </c>
      <c r="BY144">
        <f t="shared" si="17"/>
        <v>4</v>
      </c>
      <c r="BZ144">
        <f t="shared" si="18"/>
        <v>2</v>
      </c>
      <c r="CA144" t="s">
        <v>4723</v>
      </c>
      <c r="CB144" t="str">
        <f t="shared" si="19"/>
        <v>b</v>
      </c>
      <c r="CC144">
        <v>2.293025500183643E-2</v>
      </c>
      <c r="CD144">
        <f t="shared" si="20"/>
        <v>3</v>
      </c>
    </row>
    <row r="145" spans="1:82" x14ac:dyDescent="0.35">
      <c r="A145" t="s">
        <v>2191</v>
      </c>
      <c r="B145" t="s">
        <v>2161</v>
      </c>
      <c r="C145" t="b">
        <v>1</v>
      </c>
      <c r="D145" t="b">
        <v>0</v>
      </c>
      <c r="F145" t="s">
        <v>323</v>
      </c>
      <c r="G145" t="s">
        <v>15</v>
      </c>
      <c r="H145" t="s">
        <v>2192</v>
      </c>
      <c r="J145">
        <v>106</v>
      </c>
      <c r="K145" t="s">
        <v>2193</v>
      </c>
      <c r="L145" t="s">
        <v>2162</v>
      </c>
      <c r="M145" s="2">
        <v>42080</v>
      </c>
      <c r="N145" s="1">
        <v>0.99513888888888891</v>
      </c>
      <c r="O145" s="2">
        <v>42080</v>
      </c>
      <c r="P145" s="1">
        <v>0.99583333333333324</v>
      </c>
      <c r="S145" s="3">
        <v>1128</v>
      </c>
      <c r="T145" t="s">
        <v>147</v>
      </c>
      <c r="U145" t="s">
        <v>2134</v>
      </c>
      <c r="W145" t="s">
        <v>1</v>
      </c>
      <c r="Z145" t="s">
        <v>167</v>
      </c>
      <c r="AD145" t="s">
        <v>2194</v>
      </c>
      <c r="AM145" t="s">
        <v>2136</v>
      </c>
      <c r="AO145" t="s">
        <v>334</v>
      </c>
      <c r="BT145" t="s">
        <v>335</v>
      </c>
      <c r="BU145" t="s">
        <v>336</v>
      </c>
      <c r="BV145" t="str">
        <f t="shared" si="14"/>
        <v>mf85-v9ji</v>
      </c>
      <c r="BW145">
        <f t="shared" si="15"/>
        <v>2015</v>
      </c>
      <c r="BX145">
        <f t="shared" si="16"/>
        <v>2015</v>
      </c>
      <c r="BY145">
        <f t="shared" si="17"/>
        <v>4</v>
      </c>
      <c r="BZ145">
        <f t="shared" si="18"/>
        <v>2</v>
      </c>
      <c r="CA145" t="s">
        <v>4723</v>
      </c>
      <c r="CB145" t="str">
        <f t="shared" si="19"/>
        <v>b</v>
      </c>
      <c r="CC145">
        <v>3.9285671231843788E-2</v>
      </c>
      <c r="CD145">
        <f t="shared" si="20"/>
        <v>4</v>
      </c>
    </row>
    <row r="146" spans="1:82" x14ac:dyDescent="0.35">
      <c r="A146" t="s">
        <v>2184</v>
      </c>
      <c r="B146" t="s">
        <v>2151</v>
      </c>
      <c r="C146" t="b">
        <v>1</v>
      </c>
      <c r="D146" t="b">
        <v>0</v>
      </c>
      <c r="F146" t="s">
        <v>323</v>
      </c>
      <c r="G146" t="s">
        <v>15</v>
      </c>
      <c r="H146" t="s">
        <v>2152</v>
      </c>
      <c r="J146">
        <v>93</v>
      </c>
      <c r="K146" t="s">
        <v>2185</v>
      </c>
      <c r="L146" t="s">
        <v>2153</v>
      </c>
      <c r="M146" s="2">
        <v>42080</v>
      </c>
      <c r="N146" s="1">
        <v>0.79375000000000007</v>
      </c>
      <c r="O146" s="2">
        <v>42143</v>
      </c>
      <c r="P146" s="1">
        <v>0.88194444444444453</v>
      </c>
      <c r="S146">
        <v>709</v>
      </c>
      <c r="T146" t="s">
        <v>147</v>
      </c>
      <c r="U146" t="s">
        <v>2134</v>
      </c>
      <c r="W146" t="s">
        <v>1</v>
      </c>
      <c r="Z146" t="s">
        <v>169</v>
      </c>
      <c r="AD146" t="s">
        <v>2186</v>
      </c>
      <c r="AL146" t="s">
        <v>2135</v>
      </c>
      <c r="AM146" t="s">
        <v>2136</v>
      </c>
      <c r="AO146" t="s">
        <v>334</v>
      </c>
      <c r="BT146" t="s">
        <v>335</v>
      </c>
      <c r="BU146" t="s">
        <v>336</v>
      </c>
      <c r="BV146" t="str">
        <f t="shared" si="14"/>
        <v>ksbn-hrmn</v>
      </c>
      <c r="BW146">
        <f t="shared" si="15"/>
        <v>2015</v>
      </c>
      <c r="BX146">
        <f t="shared" si="16"/>
        <v>2015</v>
      </c>
      <c r="BY146">
        <f t="shared" si="17"/>
        <v>4</v>
      </c>
      <c r="BZ146">
        <f t="shared" si="18"/>
        <v>2</v>
      </c>
      <c r="CA146" t="s">
        <v>4723</v>
      </c>
      <c r="CB146" t="str">
        <f t="shared" si="19"/>
        <v>b</v>
      </c>
      <c r="CC146">
        <v>6.8768178533828772E-2</v>
      </c>
      <c r="CD146">
        <f t="shared" si="20"/>
        <v>5</v>
      </c>
    </row>
    <row r="147" spans="1:82" x14ac:dyDescent="0.35">
      <c r="A147" t="s">
        <v>5440</v>
      </c>
      <c r="B147" t="s">
        <v>4090</v>
      </c>
      <c r="C147" t="b">
        <v>1</v>
      </c>
      <c r="D147" t="b">
        <v>0</v>
      </c>
      <c r="F147" t="s">
        <v>323</v>
      </c>
      <c r="G147" t="s">
        <v>15</v>
      </c>
      <c r="H147" t="s">
        <v>5441</v>
      </c>
      <c r="I147" t="s">
        <v>4091</v>
      </c>
      <c r="J147">
        <v>837</v>
      </c>
      <c r="K147" t="s">
        <v>5442</v>
      </c>
      <c r="L147" t="s">
        <v>4092</v>
      </c>
      <c r="M147" s="2">
        <v>42031</v>
      </c>
      <c r="N147" s="1">
        <v>0.93958333333333333</v>
      </c>
      <c r="O147" s="2">
        <v>42031</v>
      </c>
      <c r="P147" s="1">
        <v>0.97361111111111109</v>
      </c>
      <c r="Q147" t="s">
        <v>351</v>
      </c>
      <c r="R147" t="s">
        <v>4093</v>
      </c>
      <c r="S147" s="3">
        <v>1316</v>
      </c>
      <c r="T147" t="s">
        <v>164</v>
      </c>
      <c r="V147" t="s">
        <v>7</v>
      </c>
      <c r="W147" t="s">
        <v>1</v>
      </c>
      <c r="Z147" t="s">
        <v>228</v>
      </c>
      <c r="AD147" t="s">
        <v>5443</v>
      </c>
      <c r="AE147" t="s">
        <v>4096</v>
      </c>
      <c r="AF147" t="s">
        <v>4095</v>
      </c>
      <c r="AG147" t="s">
        <v>4094</v>
      </c>
      <c r="AL147" t="s">
        <v>4097</v>
      </c>
      <c r="AM147" t="s">
        <v>572</v>
      </c>
      <c r="AO147" t="s">
        <v>334</v>
      </c>
      <c r="BU147" t="s">
        <v>336</v>
      </c>
      <c r="BV147" t="str">
        <f t="shared" si="14"/>
        <v>qgtz-buis</v>
      </c>
      <c r="BW147">
        <f t="shared" si="15"/>
        <v>2015</v>
      </c>
      <c r="BX147">
        <f t="shared" si="16"/>
        <v>2015</v>
      </c>
      <c r="BY147">
        <f t="shared" si="17"/>
        <v>5</v>
      </c>
      <c r="BZ147">
        <f t="shared" si="18"/>
        <v>5</v>
      </c>
      <c r="CA147" t="s">
        <v>4723</v>
      </c>
      <c r="CB147" t="str">
        <f t="shared" si="19"/>
        <v>b</v>
      </c>
      <c r="CC147">
        <v>7.0828808129087872E-2</v>
      </c>
      <c r="CD147">
        <f t="shared" si="20"/>
        <v>6</v>
      </c>
    </row>
    <row r="148" spans="1:82" x14ac:dyDescent="0.35">
      <c r="A148" t="s">
        <v>1955</v>
      </c>
      <c r="B148" t="s">
        <v>1928</v>
      </c>
      <c r="C148" t="b">
        <v>1</v>
      </c>
      <c r="D148" t="b">
        <v>0</v>
      </c>
      <c r="F148" t="s">
        <v>323</v>
      </c>
      <c r="G148" t="s">
        <v>15</v>
      </c>
      <c r="H148" t="s">
        <v>1956</v>
      </c>
      <c r="J148">
        <v>96</v>
      </c>
      <c r="K148" t="s">
        <v>1957</v>
      </c>
      <c r="L148" t="s">
        <v>1929</v>
      </c>
      <c r="M148" s="2">
        <v>42006</v>
      </c>
      <c r="N148" s="1">
        <v>0.90416666666666667</v>
      </c>
      <c r="O148" s="2">
        <v>42048</v>
      </c>
      <c r="P148" s="1">
        <v>0.87638888888888899</v>
      </c>
      <c r="R148" t="s">
        <v>1757</v>
      </c>
      <c r="S148" s="3">
        <v>1064</v>
      </c>
      <c r="T148" t="s">
        <v>123</v>
      </c>
      <c r="U148" t="s">
        <v>1927</v>
      </c>
      <c r="W148" t="s">
        <v>1</v>
      </c>
      <c r="AD148" t="s">
        <v>1958</v>
      </c>
      <c r="AM148" t="s">
        <v>1760</v>
      </c>
      <c r="AO148" t="s">
        <v>334</v>
      </c>
      <c r="BT148" t="s">
        <v>1761</v>
      </c>
      <c r="BU148" t="s">
        <v>336</v>
      </c>
      <c r="BV148" t="str">
        <f t="shared" si="14"/>
        <v>ifj5-nxkc</v>
      </c>
      <c r="BW148">
        <f t="shared" si="15"/>
        <v>2015</v>
      </c>
      <c r="BX148">
        <f t="shared" si="16"/>
        <v>2015</v>
      </c>
      <c r="BY148">
        <f t="shared" si="17"/>
        <v>3</v>
      </c>
      <c r="BZ148">
        <f t="shared" si="18"/>
        <v>2</v>
      </c>
      <c r="CA148" t="s">
        <v>4723</v>
      </c>
      <c r="CB148" t="str">
        <f t="shared" si="19"/>
        <v>b</v>
      </c>
      <c r="CC148">
        <v>7.258338931017938E-2</v>
      </c>
      <c r="CD148">
        <f t="shared" si="20"/>
        <v>7</v>
      </c>
    </row>
    <row r="149" spans="1:82" x14ac:dyDescent="0.35">
      <c r="A149" t="s">
        <v>2904</v>
      </c>
      <c r="B149" t="s">
        <v>2905</v>
      </c>
      <c r="C149" t="b">
        <v>1</v>
      </c>
      <c r="D149" t="b">
        <v>0</v>
      </c>
      <c r="F149" t="s">
        <v>323</v>
      </c>
      <c r="G149" t="s">
        <v>15</v>
      </c>
      <c r="H149" t="s">
        <v>2906</v>
      </c>
      <c r="I149" t="s">
        <v>2907</v>
      </c>
      <c r="J149">
        <v>326</v>
      </c>
      <c r="K149" t="s">
        <v>2908</v>
      </c>
      <c r="L149" t="s">
        <v>2909</v>
      </c>
      <c r="M149" s="2">
        <v>41985</v>
      </c>
      <c r="N149" s="1">
        <v>0.77986111111111101</v>
      </c>
      <c r="O149" s="2">
        <v>42053</v>
      </c>
      <c r="P149" s="1">
        <v>0.78888888888888886</v>
      </c>
      <c r="Q149" t="s">
        <v>328</v>
      </c>
      <c r="R149" t="s">
        <v>1757</v>
      </c>
      <c r="S149" s="3">
        <v>1121</v>
      </c>
      <c r="T149" t="s">
        <v>179</v>
      </c>
      <c r="U149" t="s">
        <v>2902</v>
      </c>
      <c r="V149" t="s">
        <v>7</v>
      </c>
      <c r="W149" t="s">
        <v>1</v>
      </c>
      <c r="Z149" t="s">
        <v>88</v>
      </c>
      <c r="AD149" t="s">
        <v>2910</v>
      </c>
      <c r="AM149" t="s">
        <v>2148</v>
      </c>
      <c r="AO149" t="s">
        <v>334</v>
      </c>
      <c r="BT149" t="s">
        <v>2903</v>
      </c>
      <c r="BU149" t="s">
        <v>336</v>
      </c>
      <c r="BV149" t="str">
        <f t="shared" si="14"/>
        <v>5fc2-x595</v>
      </c>
      <c r="BW149">
        <f t="shared" si="15"/>
        <v>2014</v>
      </c>
      <c r="BX149">
        <f t="shared" si="16"/>
        <v>2015</v>
      </c>
      <c r="BY149">
        <f t="shared" si="17"/>
        <v>5</v>
      </c>
      <c r="BZ149">
        <f t="shared" si="18"/>
        <v>6</v>
      </c>
      <c r="CA149" t="s">
        <v>4723</v>
      </c>
      <c r="CB149" t="str">
        <f t="shared" si="19"/>
        <v>b</v>
      </c>
      <c r="CC149">
        <v>7.4360927737398663E-2</v>
      </c>
      <c r="CD149">
        <f t="shared" si="20"/>
        <v>8</v>
      </c>
    </row>
    <row r="150" spans="1:82" x14ac:dyDescent="0.35">
      <c r="A150" t="s">
        <v>2360</v>
      </c>
      <c r="B150" t="s">
        <v>2357</v>
      </c>
      <c r="C150" t="b">
        <v>1</v>
      </c>
      <c r="D150" t="b">
        <v>0</v>
      </c>
      <c r="F150" t="s">
        <v>323</v>
      </c>
      <c r="G150" t="s">
        <v>15</v>
      </c>
      <c r="H150" t="s">
        <v>2361</v>
      </c>
      <c r="I150" t="s">
        <v>2362</v>
      </c>
      <c r="J150">
        <v>772</v>
      </c>
      <c r="K150" t="s">
        <v>2363</v>
      </c>
      <c r="L150" t="s">
        <v>2358</v>
      </c>
      <c r="M150" s="2">
        <v>41738</v>
      </c>
      <c r="N150" s="1">
        <v>3.5416666666666666E-2</v>
      </c>
      <c r="O150" s="2">
        <v>41905</v>
      </c>
      <c r="P150" s="1">
        <v>0.78402777777777777</v>
      </c>
      <c r="Q150" t="s">
        <v>328</v>
      </c>
      <c r="R150" t="s">
        <v>2364</v>
      </c>
      <c r="S150" s="3">
        <v>1162</v>
      </c>
      <c r="T150" t="s">
        <v>127</v>
      </c>
      <c r="U150" t="s">
        <v>2359</v>
      </c>
      <c r="V150" t="s">
        <v>7</v>
      </c>
      <c r="W150" t="s">
        <v>1</v>
      </c>
      <c r="Z150" t="s">
        <v>231</v>
      </c>
      <c r="AD150" t="s">
        <v>2365</v>
      </c>
      <c r="AL150" t="s">
        <v>1301</v>
      </c>
      <c r="AM150" t="s">
        <v>2366</v>
      </c>
      <c r="AO150" t="s">
        <v>334</v>
      </c>
      <c r="BT150" t="s">
        <v>335</v>
      </c>
      <c r="BU150" t="s">
        <v>336</v>
      </c>
      <c r="BV150" t="str">
        <f t="shared" si="14"/>
        <v>hdw4-yhs4</v>
      </c>
      <c r="BW150">
        <f t="shared" si="15"/>
        <v>2014</v>
      </c>
      <c r="BX150">
        <f t="shared" si="16"/>
        <v>2014</v>
      </c>
      <c r="BY150">
        <f t="shared" si="17"/>
        <v>5</v>
      </c>
      <c r="BZ150">
        <f t="shared" si="18"/>
        <v>6</v>
      </c>
      <c r="CA150" t="s">
        <v>4723</v>
      </c>
      <c r="CB150" t="str">
        <f t="shared" si="19"/>
        <v>b</v>
      </c>
      <c r="CC150">
        <v>8.3851141095643733E-2</v>
      </c>
      <c r="CD150">
        <f t="shared" si="20"/>
        <v>9</v>
      </c>
    </row>
    <row r="151" spans="1:82" x14ac:dyDescent="0.35">
      <c r="A151" t="s">
        <v>671</v>
      </c>
      <c r="B151" t="s">
        <v>660</v>
      </c>
      <c r="C151" t="b">
        <v>1</v>
      </c>
      <c r="D151" t="b">
        <v>0</v>
      </c>
      <c r="F151" t="s">
        <v>323</v>
      </c>
      <c r="G151" t="s">
        <v>15</v>
      </c>
      <c r="H151" t="s">
        <v>672</v>
      </c>
      <c r="J151">
        <v>267</v>
      </c>
      <c r="K151" t="s">
        <v>673</v>
      </c>
      <c r="L151" t="s">
        <v>661</v>
      </c>
      <c r="M151" s="2">
        <v>42286</v>
      </c>
      <c r="N151" s="1">
        <v>0.64930555555555558</v>
      </c>
      <c r="O151" s="2">
        <v>42407</v>
      </c>
      <c r="P151" s="1">
        <v>0.53749999999999998</v>
      </c>
      <c r="Q151" t="s">
        <v>328</v>
      </c>
      <c r="R151" t="s">
        <v>662</v>
      </c>
      <c r="S151" s="3">
        <v>1019</v>
      </c>
      <c r="T151" t="s">
        <v>195</v>
      </c>
      <c r="U151" t="s">
        <v>663</v>
      </c>
      <c r="W151" t="s">
        <v>1</v>
      </c>
      <c r="AD151" t="s">
        <v>674</v>
      </c>
      <c r="AM151" t="s">
        <v>609</v>
      </c>
      <c r="AO151" t="s">
        <v>334</v>
      </c>
      <c r="BT151" t="s">
        <v>335</v>
      </c>
      <c r="BU151" t="s">
        <v>336</v>
      </c>
      <c r="BV151" t="str">
        <f t="shared" si="14"/>
        <v>unia-6izm</v>
      </c>
      <c r="BW151">
        <f t="shared" si="15"/>
        <v>2015</v>
      </c>
      <c r="BX151">
        <f t="shared" si="16"/>
        <v>2016</v>
      </c>
      <c r="BY151">
        <f t="shared" si="17"/>
        <v>3</v>
      </c>
      <c r="BZ151">
        <f t="shared" si="18"/>
        <v>3</v>
      </c>
      <c r="CA151" t="s">
        <v>4723</v>
      </c>
      <c r="CB151" t="str">
        <f t="shared" si="19"/>
        <v>b</v>
      </c>
      <c r="CC151">
        <v>8.6478556602378687E-2</v>
      </c>
      <c r="CD151">
        <f t="shared" si="20"/>
        <v>10</v>
      </c>
    </row>
    <row r="152" spans="1:82" x14ac:dyDescent="0.35">
      <c r="A152" t="s">
        <v>3730</v>
      </c>
      <c r="B152" t="s">
        <v>3731</v>
      </c>
      <c r="C152" t="b">
        <v>1</v>
      </c>
      <c r="D152" t="b">
        <v>0</v>
      </c>
      <c r="F152" t="s">
        <v>323</v>
      </c>
      <c r="G152" t="s">
        <v>15</v>
      </c>
      <c r="H152" t="s">
        <v>3732</v>
      </c>
      <c r="J152">
        <v>103</v>
      </c>
      <c r="K152" t="s">
        <v>3733</v>
      </c>
      <c r="L152" t="s">
        <v>3733</v>
      </c>
      <c r="M152" s="2">
        <v>42365</v>
      </c>
      <c r="N152" s="1">
        <v>0.23958333333333334</v>
      </c>
      <c r="O152" s="2">
        <v>42365</v>
      </c>
      <c r="P152" s="1">
        <v>0.23958333333333334</v>
      </c>
      <c r="Q152" t="s">
        <v>571</v>
      </c>
      <c r="R152" t="s">
        <v>3734</v>
      </c>
      <c r="S152">
        <v>960</v>
      </c>
      <c r="T152" t="s">
        <v>4</v>
      </c>
      <c r="U152" t="s">
        <v>3502</v>
      </c>
      <c r="V152" t="s">
        <v>7</v>
      </c>
      <c r="W152" t="s">
        <v>1</v>
      </c>
      <c r="Z152" t="s">
        <v>116</v>
      </c>
      <c r="AD152" t="s">
        <v>3735</v>
      </c>
      <c r="AE152" t="s">
        <v>3736</v>
      </c>
      <c r="AL152" t="s">
        <v>3506</v>
      </c>
      <c r="AM152" t="s">
        <v>3507</v>
      </c>
      <c r="AO152" t="s">
        <v>334</v>
      </c>
      <c r="BT152" t="s">
        <v>3508</v>
      </c>
      <c r="BU152" t="s">
        <v>336</v>
      </c>
      <c r="BV152" t="str">
        <f t="shared" si="14"/>
        <v>wbvx-tpep</v>
      </c>
      <c r="BW152">
        <f t="shared" si="15"/>
        <v>2015</v>
      </c>
      <c r="BX152">
        <f t="shared" si="16"/>
        <v>2015</v>
      </c>
      <c r="BY152">
        <f t="shared" si="17"/>
        <v>5</v>
      </c>
      <c r="BZ152">
        <f t="shared" si="18"/>
        <v>5</v>
      </c>
      <c r="CA152" t="s">
        <v>4723</v>
      </c>
      <c r="CB152" t="str">
        <f t="shared" si="19"/>
        <v>b</v>
      </c>
      <c r="CC152">
        <v>9.5232448787053503E-2</v>
      </c>
      <c r="CD152">
        <f t="shared" si="20"/>
        <v>11</v>
      </c>
    </row>
    <row r="153" spans="1:82" x14ac:dyDescent="0.35">
      <c r="A153" t="s">
        <v>1786</v>
      </c>
      <c r="B153" t="s">
        <v>1787</v>
      </c>
      <c r="C153" t="b">
        <v>1</v>
      </c>
      <c r="D153" t="b">
        <v>0</v>
      </c>
      <c r="F153" t="s">
        <v>323</v>
      </c>
      <c r="G153" t="s">
        <v>15</v>
      </c>
      <c r="H153" t="s">
        <v>1788</v>
      </c>
      <c r="I153" t="s">
        <v>1789</v>
      </c>
      <c r="J153">
        <v>278</v>
      </c>
      <c r="K153" t="s">
        <v>1790</v>
      </c>
      <c r="L153" t="s">
        <v>1791</v>
      </c>
      <c r="M153" s="2">
        <v>41954</v>
      </c>
      <c r="N153" s="1">
        <v>0.83333333333333337</v>
      </c>
      <c r="O153" s="2">
        <v>42625</v>
      </c>
      <c r="P153" s="1">
        <v>0.92986111111111114</v>
      </c>
      <c r="R153" t="s">
        <v>1757</v>
      </c>
      <c r="S153">
        <v>991</v>
      </c>
      <c r="T153" t="s">
        <v>123</v>
      </c>
      <c r="U153" t="s">
        <v>1758</v>
      </c>
      <c r="W153" t="s">
        <v>1</v>
      </c>
      <c r="AD153" t="s">
        <v>1792</v>
      </c>
      <c r="AM153" t="s">
        <v>1760</v>
      </c>
      <c r="AO153" t="s">
        <v>334</v>
      </c>
      <c r="BT153" t="s">
        <v>1761</v>
      </c>
      <c r="BU153" t="s">
        <v>336</v>
      </c>
      <c r="BV153" t="str">
        <f t="shared" si="14"/>
        <v>82pq-rj7m</v>
      </c>
      <c r="BW153">
        <f t="shared" si="15"/>
        <v>2014</v>
      </c>
      <c r="BX153">
        <f t="shared" si="16"/>
        <v>2016</v>
      </c>
      <c r="BY153">
        <f t="shared" si="17"/>
        <v>3</v>
      </c>
      <c r="BZ153">
        <f t="shared" si="18"/>
        <v>3</v>
      </c>
      <c r="CA153" t="s">
        <v>4723</v>
      </c>
      <c r="CB153" t="str">
        <f t="shared" si="19"/>
        <v>b</v>
      </c>
      <c r="CC153">
        <v>9.9038333214613861E-2</v>
      </c>
      <c r="CD153">
        <f t="shared" si="20"/>
        <v>12</v>
      </c>
    </row>
    <row r="154" spans="1:82" x14ac:dyDescent="0.35">
      <c r="A154" t="s">
        <v>1661</v>
      </c>
      <c r="B154" t="s">
        <v>1657</v>
      </c>
      <c r="C154" t="b">
        <v>1</v>
      </c>
      <c r="D154" t="b">
        <v>0</v>
      </c>
      <c r="F154" t="s">
        <v>323</v>
      </c>
      <c r="G154" t="s">
        <v>15</v>
      </c>
      <c r="H154" t="s">
        <v>1662</v>
      </c>
      <c r="I154" t="s">
        <v>1658</v>
      </c>
      <c r="J154">
        <v>737</v>
      </c>
      <c r="K154" t="s">
        <v>1663</v>
      </c>
      <c r="L154" t="s">
        <v>1659</v>
      </c>
      <c r="M154" s="2">
        <v>42014</v>
      </c>
      <c r="N154" s="1">
        <v>2.4305555555555556E-2</v>
      </c>
      <c r="O154" s="2">
        <v>42053</v>
      </c>
      <c r="P154" s="1">
        <v>5.7638888888888885E-2</v>
      </c>
      <c r="S154">
        <v>937</v>
      </c>
      <c r="T154" t="s">
        <v>130</v>
      </c>
      <c r="U154" t="s">
        <v>1660</v>
      </c>
      <c r="W154" t="s">
        <v>1</v>
      </c>
      <c r="AD154" t="s">
        <v>1664</v>
      </c>
      <c r="AM154" t="s">
        <v>1665</v>
      </c>
      <c r="AO154" t="s">
        <v>334</v>
      </c>
      <c r="BT154" t="s">
        <v>973</v>
      </c>
      <c r="BU154" t="s">
        <v>336</v>
      </c>
      <c r="BV154" t="str">
        <f t="shared" si="14"/>
        <v>swyb-gmfy</v>
      </c>
      <c r="BW154">
        <f t="shared" si="15"/>
        <v>2015</v>
      </c>
      <c r="BX154">
        <f t="shared" si="16"/>
        <v>2015</v>
      </c>
      <c r="BY154">
        <f t="shared" si="17"/>
        <v>3</v>
      </c>
      <c r="BZ154">
        <f t="shared" si="18"/>
        <v>2</v>
      </c>
      <c r="CA154" t="s">
        <v>4723</v>
      </c>
      <c r="CB154" t="str">
        <f t="shared" si="19"/>
        <v>b</v>
      </c>
      <c r="CC154">
        <v>0.10100506524737429</v>
      </c>
      <c r="CD154">
        <f t="shared" si="20"/>
        <v>13</v>
      </c>
    </row>
    <row r="155" spans="1:82" x14ac:dyDescent="0.35">
      <c r="A155" t="s">
        <v>2211</v>
      </c>
      <c r="B155" t="s">
        <v>2132</v>
      </c>
      <c r="C155" t="b">
        <v>1</v>
      </c>
      <c r="D155" t="b">
        <v>0</v>
      </c>
      <c r="F155" t="s">
        <v>323</v>
      </c>
      <c r="G155" t="s">
        <v>15</v>
      </c>
      <c r="H155" t="s">
        <v>2212</v>
      </c>
      <c r="J155">
        <v>150</v>
      </c>
      <c r="K155" t="s">
        <v>2213</v>
      </c>
      <c r="L155" t="s">
        <v>2133</v>
      </c>
      <c r="M155" s="2">
        <v>41953</v>
      </c>
      <c r="N155" s="1">
        <v>0.72013888888888899</v>
      </c>
      <c r="O155" s="2">
        <v>41953</v>
      </c>
      <c r="P155" s="1">
        <v>0.72083333333333333</v>
      </c>
      <c r="Q155" t="s">
        <v>328</v>
      </c>
      <c r="S155">
        <v>900</v>
      </c>
      <c r="T155" t="s">
        <v>147</v>
      </c>
      <c r="U155" t="s">
        <v>2134</v>
      </c>
      <c r="W155" t="s">
        <v>1</v>
      </c>
      <c r="Z155" t="s">
        <v>202</v>
      </c>
      <c r="AD155" t="s">
        <v>2214</v>
      </c>
      <c r="AL155" t="s">
        <v>2135</v>
      </c>
      <c r="AM155" t="s">
        <v>2136</v>
      </c>
      <c r="AO155" t="s">
        <v>334</v>
      </c>
      <c r="BT155" t="s">
        <v>335</v>
      </c>
      <c r="BU155" t="s">
        <v>336</v>
      </c>
      <c r="BV155" t="str">
        <f t="shared" si="14"/>
        <v>spy8-d7us</v>
      </c>
      <c r="BW155">
        <f t="shared" si="15"/>
        <v>2014</v>
      </c>
      <c r="BX155">
        <f t="shared" si="16"/>
        <v>2014</v>
      </c>
      <c r="BY155">
        <f t="shared" si="17"/>
        <v>4</v>
      </c>
      <c r="BZ155">
        <f t="shared" si="18"/>
        <v>3</v>
      </c>
      <c r="CA155" t="s">
        <v>4723</v>
      </c>
      <c r="CB155" t="str">
        <f t="shared" si="19"/>
        <v>b</v>
      </c>
      <c r="CC155">
        <v>0.11813029300579525</v>
      </c>
      <c r="CD155">
        <f t="shared" si="20"/>
        <v>14</v>
      </c>
    </row>
    <row r="156" spans="1:82" x14ac:dyDescent="0.35">
      <c r="A156" t="s">
        <v>5604</v>
      </c>
      <c r="B156" t="s">
        <v>4477</v>
      </c>
      <c r="C156" t="b">
        <v>1</v>
      </c>
      <c r="D156" t="b">
        <v>0</v>
      </c>
      <c r="F156" t="s">
        <v>323</v>
      </c>
      <c r="G156" t="s">
        <v>15</v>
      </c>
      <c r="H156" t="s">
        <v>5605</v>
      </c>
      <c r="I156" t="s">
        <v>4478</v>
      </c>
      <c r="J156">
        <v>194</v>
      </c>
      <c r="K156" t="s">
        <v>4479</v>
      </c>
      <c r="L156" t="s">
        <v>4479</v>
      </c>
      <c r="M156" s="2">
        <v>42328</v>
      </c>
      <c r="N156" s="1">
        <v>0.9159722222222223</v>
      </c>
      <c r="O156" s="2">
        <v>42328</v>
      </c>
      <c r="P156" s="1">
        <v>0.9159722222222223</v>
      </c>
      <c r="Q156" t="s">
        <v>328</v>
      </c>
      <c r="R156" t="s">
        <v>4480</v>
      </c>
      <c r="S156">
        <v>726</v>
      </c>
      <c r="T156" t="s">
        <v>129</v>
      </c>
      <c r="W156" t="s">
        <v>1</v>
      </c>
      <c r="AD156" t="s">
        <v>5606</v>
      </c>
      <c r="AM156" t="s">
        <v>4089</v>
      </c>
      <c r="AO156" t="s">
        <v>334</v>
      </c>
      <c r="BU156" t="s">
        <v>336</v>
      </c>
      <c r="BV156" t="str">
        <f t="shared" si="14"/>
        <v>tf7e-z5t7</v>
      </c>
      <c r="BW156">
        <f t="shared" si="15"/>
        <v>2015</v>
      </c>
      <c r="BX156">
        <f t="shared" si="16"/>
        <v>2015</v>
      </c>
      <c r="BY156">
        <f t="shared" si="17"/>
        <v>3</v>
      </c>
      <c r="BZ156">
        <f t="shared" si="18"/>
        <v>3</v>
      </c>
      <c r="CA156" t="s">
        <v>4723</v>
      </c>
      <c r="CB156" t="str">
        <f t="shared" si="19"/>
        <v>b</v>
      </c>
      <c r="CC156">
        <v>0.1212963204548998</v>
      </c>
      <c r="CD156">
        <f t="shared" si="20"/>
        <v>15</v>
      </c>
    </row>
    <row r="157" spans="1:82" x14ac:dyDescent="0.35">
      <c r="A157" t="s">
        <v>3587</v>
      </c>
      <c r="B157" t="s">
        <v>3588</v>
      </c>
      <c r="C157" t="b">
        <v>1</v>
      </c>
      <c r="D157" t="b">
        <v>0</v>
      </c>
      <c r="F157" t="s">
        <v>323</v>
      </c>
      <c r="G157" t="s">
        <v>15</v>
      </c>
      <c r="H157" t="s">
        <v>3589</v>
      </c>
      <c r="J157">
        <v>96</v>
      </c>
      <c r="K157" t="s">
        <v>3590</v>
      </c>
      <c r="L157" t="s">
        <v>3591</v>
      </c>
      <c r="M157" s="2">
        <v>42367</v>
      </c>
      <c r="N157" s="1">
        <v>0.31597222222222221</v>
      </c>
      <c r="O157" s="2">
        <v>42367</v>
      </c>
      <c r="P157" s="1">
        <v>0.31666666666666665</v>
      </c>
      <c r="Q157" t="s">
        <v>571</v>
      </c>
      <c r="R157" t="s">
        <v>3592</v>
      </c>
      <c r="S157">
        <v>846</v>
      </c>
      <c r="T157" t="s">
        <v>4</v>
      </c>
      <c r="U157" t="s">
        <v>3502</v>
      </c>
      <c r="V157" t="s">
        <v>7</v>
      </c>
      <c r="W157" t="s">
        <v>1</v>
      </c>
      <c r="Z157" t="s">
        <v>116</v>
      </c>
      <c r="AD157" t="s">
        <v>3596</v>
      </c>
      <c r="AE157" t="s">
        <v>3520</v>
      </c>
      <c r="AF157" t="s">
        <v>3598</v>
      </c>
      <c r="AG157" t="s">
        <v>3593</v>
      </c>
      <c r="AH157" t="s">
        <v>3594</v>
      </c>
      <c r="AI157" t="s">
        <v>3597</v>
      </c>
      <c r="AJ157" t="s">
        <v>3595</v>
      </c>
      <c r="AL157" t="s">
        <v>3506</v>
      </c>
      <c r="AM157" t="s">
        <v>3507</v>
      </c>
      <c r="AO157" t="s">
        <v>334</v>
      </c>
      <c r="BT157" t="s">
        <v>3508</v>
      </c>
      <c r="BU157" t="s">
        <v>336</v>
      </c>
      <c r="BV157" t="str">
        <f t="shared" si="14"/>
        <v>8uf6-48me</v>
      </c>
      <c r="BW157">
        <f t="shared" si="15"/>
        <v>2015</v>
      </c>
      <c r="BX157">
        <f t="shared" si="16"/>
        <v>2015</v>
      </c>
      <c r="BY157">
        <f t="shared" si="17"/>
        <v>5</v>
      </c>
      <c r="BZ157">
        <f t="shared" si="18"/>
        <v>5</v>
      </c>
      <c r="CA157" t="s">
        <v>4723</v>
      </c>
      <c r="CB157" t="str">
        <f t="shared" si="19"/>
        <v>b</v>
      </c>
      <c r="CC157">
        <v>0.13035337010532555</v>
      </c>
      <c r="CD157">
        <f t="shared" si="20"/>
        <v>16</v>
      </c>
    </row>
    <row r="158" spans="1:82" x14ac:dyDescent="0.35">
      <c r="A158" t="s">
        <v>1910</v>
      </c>
      <c r="B158" t="s">
        <v>1908</v>
      </c>
      <c r="C158" t="b">
        <v>1</v>
      </c>
      <c r="D158" t="b">
        <v>0</v>
      </c>
      <c r="F158" t="s">
        <v>323</v>
      </c>
      <c r="G158" t="s">
        <v>15</v>
      </c>
      <c r="H158" t="s">
        <v>1911</v>
      </c>
      <c r="J158" s="3">
        <v>1681</v>
      </c>
      <c r="K158" t="s">
        <v>1912</v>
      </c>
      <c r="L158" t="s">
        <v>1909</v>
      </c>
      <c r="M158" s="2">
        <v>42209</v>
      </c>
      <c r="N158" s="1">
        <v>0.85486111111111107</v>
      </c>
      <c r="O158" s="2">
        <v>42290</v>
      </c>
      <c r="P158" s="1">
        <v>0.63263888888888886</v>
      </c>
      <c r="Q158" t="s">
        <v>328</v>
      </c>
      <c r="R158" t="s">
        <v>1913</v>
      </c>
      <c r="S158" s="3">
        <v>1324</v>
      </c>
      <c r="T158" t="s">
        <v>195</v>
      </c>
      <c r="U158" t="s">
        <v>1906</v>
      </c>
      <c r="W158" t="s">
        <v>1</v>
      </c>
      <c r="AD158" t="s">
        <v>1914</v>
      </c>
      <c r="AM158" t="s">
        <v>609</v>
      </c>
      <c r="AO158" t="s">
        <v>334</v>
      </c>
      <c r="BT158" t="s">
        <v>335</v>
      </c>
      <c r="BU158" t="s">
        <v>336</v>
      </c>
      <c r="BV158" t="str">
        <f t="shared" si="14"/>
        <v>u78v-2hga</v>
      </c>
      <c r="BW158">
        <f t="shared" si="15"/>
        <v>2015</v>
      </c>
      <c r="BX158">
        <f t="shared" si="16"/>
        <v>2015</v>
      </c>
      <c r="BY158">
        <f t="shared" si="17"/>
        <v>3</v>
      </c>
      <c r="BZ158">
        <f t="shared" si="18"/>
        <v>3</v>
      </c>
      <c r="CA158" t="s">
        <v>4723</v>
      </c>
      <c r="CB158" t="str">
        <f t="shared" si="19"/>
        <v>b</v>
      </c>
      <c r="CC158">
        <v>0.14526677297243407</v>
      </c>
      <c r="CD158">
        <f t="shared" si="20"/>
        <v>17</v>
      </c>
    </row>
    <row r="159" spans="1:82" x14ac:dyDescent="0.35">
      <c r="A159" t="s">
        <v>3577</v>
      </c>
      <c r="B159" t="s">
        <v>3578</v>
      </c>
      <c r="C159" t="b">
        <v>1</v>
      </c>
      <c r="D159" t="b">
        <v>0</v>
      </c>
      <c r="F159" t="s">
        <v>323</v>
      </c>
      <c r="G159" t="s">
        <v>15</v>
      </c>
      <c r="H159" t="s">
        <v>3579</v>
      </c>
      <c r="J159">
        <v>182</v>
      </c>
      <c r="K159" t="s">
        <v>3580</v>
      </c>
      <c r="L159" t="s">
        <v>3580</v>
      </c>
      <c r="M159" s="2">
        <v>42367</v>
      </c>
      <c r="N159" s="1">
        <v>0.32361111111111113</v>
      </c>
      <c r="O159" s="2">
        <v>42367</v>
      </c>
      <c r="P159" s="1">
        <v>0.32361111111111113</v>
      </c>
      <c r="Q159" t="s">
        <v>571</v>
      </c>
      <c r="R159" t="s">
        <v>3581</v>
      </c>
      <c r="S159">
        <v>830</v>
      </c>
      <c r="T159" t="s">
        <v>4</v>
      </c>
      <c r="U159" t="s">
        <v>3502</v>
      </c>
      <c r="V159" t="s">
        <v>7</v>
      </c>
      <c r="W159" t="s">
        <v>1</v>
      </c>
      <c r="Z159" t="s">
        <v>116</v>
      </c>
      <c r="AD159" t="s">
        <v>3584</v>
      </c>
      <c r="AE159" t="s">
        <v>3586</v>
      </c>
      <c r="AF159" t="s">
        <v>3585</v>
      </c>
      <c r="AG159" t="s">
        <v>3582</v>
      </c>
      <c r="AH159" t="s">
        <v>3583</v>
      </c>
      <c r="AL159" t="s">
        <v>3506</v>
      </c>
      <c r="AM159" t="s">
        <v>3507</v>
      </c>
      <c r="AO159" t="s">
        <v>334</v>
      </c>
      <c r="BT159" t="s">
        <v>3508</v>
      </c>
      <c r="BU159" t="s">
        <v>336</v>
      </c>
      <c r="BV159" t="str">
        <f t="shared" si="14"/>
        <v>7vbx-4zb3</v>
      </c>
      <c r="BW159">
        <f t="shared" si="15"/>
        <v>2015</v>
      </c>
      <c r="BX159">
        <f t="shared" si="16"/>
        <v>2015</v>
      </c>
      <c r="BY159">
        <f t="shared" si="17"/>
        <v>5</v>
      </c>
      <c r="BZ159">
        <f t="shared" si="18"/>
        <v>5</v>
      </c>
      <c r="CA159" t="s">
        <v>4723</v>
      </c>
      <c r="CB159" t="str">
        <f t="shared" si="19"/>
        <v>b</v>
      </c>
      <c r="CC159">
        <v>0.160957254333571</v>
      </c>
      <c r="CD159">
        <f t="shared" si="20"/>
        <v>18</v>
      </c>
    </row>
    <row r="160" spans="1:82" x14ac:dyDescent="0.35">
      <c r="A160" t="s">
        <v>5813</v>
      </c>
      <c r="B160" t="s">
        <v>4651</v>
      </c>
      <c r="C160" t="b">
        <v>1</v>
      </c>
      <c r="D160" t="b">
        <v>0</v>
      </c>
      <c r="F160" t="s">
        <v>323</v>
      </c>
      <c r="G160" t="s">
        <v>15</v>
      </c>
      <c r="H160" t="s">
        <v>5814</v>
      </c>
      <c r="I160" t="s">
        <v>5815</v>
      </c>
      <c r="J160">
        <v>564</v>
      </c>
      <c r="K160" t="s">
        <v>5816</v>
      </c>
      <c r="L160" t="s">
        <v>2126</v>
      </c>
      <c r="M160" s="2">
        <v>42313</v>
      </c>
      <c r="N160" s="1">
        <v>0.93402777777777779</v>
      </c>
      <c r="O160" s="2">
        <v>43633</v>
      </c>
      <c r="P160" s="1">
        <v>0.58333333333333337</v>
      </c>
      <c r="Q160" t="s">
        <v>1130</v>
      </c>
      <c r="R160" t="s">
        <v>5817</v>
      </c>
      <c r="S160">
        <v>641</v>
      </c>
      <c r="T160" t="s">
        <v>162</v>
      </c>
      <c r="W160" t="s">
        <v>1</v>
      </c>
      <c r="Z160" t="s">
        <v>94</v>
      </c>
      <c r="AD160" t="s">
        <v>5818</v>
      </c>
      <c r="AM160" t="s">
        <v>2130</v>
      </c>
      <c r="AO160" t="s">
        <v>334</v>
      </c>
      <c r="BU160" t="s">
        <v>336</v>
      </c>
      <c r="BV160" t="str">
        <f t="shared" si="14"/>
        <v>xjth-3vtg</v>
      </c>
      <c r="BW160">
        <f t="shared" si="15"/>
        <v>2015</v>
      </c>
      <c r="BX160">
        <f t="shared" si="16"/>
        <v>2019</v>
      </c>
      <c r="BY160">
        <f t="shared" si="17"/>
        <v>4</v>
      </c>
      <c r="BZ160">
        <f t="shared" si="18"/>
        <v>4</v>
      </c>
      <c r="CA160" t="s">
        <v>4723</v>
      </c>
      <c r="CB160" t="str">
        <f t="shared" si="19"/>
        <v>b</v>
      </c>
      <c r="CC160">
        <v>0.16215415177651515</v>
      </c>
      <c r="CD160">
        <f t="shared" si="20"/>
        <v>19</v>
      </c>
    </row>
    <row r="161" spans="1:82" x14ac:dyDescent="0.35">
      <c r="A161" t="s">
        <v>2154</v>
      </c>
      <c r="B161" t="s">
        <v>2155</v>
      </c>
      <c r="C161" t="b">
        <v>1</v>
      </c>
      <c r="D161" t="b">
        <v>0</v>
      </c>
      <c r="F161" t="s">
        <v>323</v>
      </c>
      <c r="G161" t="s">
        <v>15</v>
      </c>
      <c r="H161" t="s">
        <v>2156</v>
      </c>
      <c r="I161" t="s">
        <v>2157</v>
      </c>
      <c r="J161">
        <v>507</v>
      </c>
      <c r="K161" t="s">
        <v>2158</v>
      </c>
      <c r="L161" t="s">
        <v>2159</v>
      </c>
      <c r="M161" s="2">
        <v>41754</v>
      </c>
      <c r="N161" s="1">
        <v>0.97916666666666663</v>
      </c>
      <c r="O161" s="2">
        <v>41754</v>
      </c>
      <c r="P161" s="1">
        <v>0.98333333333333339</v>
      </c>
      <c r="R161" t="s">
        <v>2140</v>
      </c>
      <c r="S161" s="3">
        <v>1229</v>
      </c>
      <c r="T161" t="s">
        <v>147</v>
      </c>
      <c r="U161" t="s">
        <v>2134</v>
      </c>
      <c r="W161" t="s">
        <v>1</v>
      </c>
      <c r="Z161" t="s">
        <v>100</v>
      </c>
      <c r="AD161" t="s">
        <v>2160</v>
      </c>
      <c r="AL161" t="s">
        <v>2135</v>
      </c>
      <c r="AM161" t="s">
        <v>2136</v>
      </c>
      <c r="AO161" t="s">
        <v>334</v>
      </c>
      <c r="BT161" t="s">
        <v>335</v>
      </c>
      <c r="BU161" t="s">
        <v>336</v>
      </c>
      <c r="BV161" t="str">
        <f t="shared" si="14"/>
        <v>dn4d-x42e</v>
      </c>
      <c r="BW161">
        <f t="shared" si="15"/>
        <v>2014</v>
      </c>
      <c r="BX161">
        <f t="shared" si="16"/>
        <v>2014</v>
      </c>
      <c r="BY161">
        <f t="shared" si="17"/>
        <v>4</v>
      </c>
      <c r="BZ161">
        <f t="shared" si="18"/>
        <v>4</v>
      </c>
      <c r="CA161" t="s">
        <v>4723</v>
      </c>
      <c r="CB161" t="str">
        <f t="shared" si="19"/>
        <v>b</v>
      </c>
      <c r="CC161">
        <v>0.180965927711769</v>
      </c>
      <c r="CD161">
        <f t="shared" si="20"/>
        <v>20</v>
      </c>
    </row>
    <row r="162" spans="1:82" x14ac:dyDescent="0.35">
      <c r="A162" t="s">
        <v>1284</v>
      </c>
      <c r="B162" t="s">
        <v>1285</v>
      </c>
      <c r="C162" t="b">
        <v>1</v>
      </c>
      <c r="D162" t="b">
        <v>0</v>
      </c>
      <c r="F162" t="s">
        <v>323</v>
      </c>
      <c r="G162" t="s">
        <v>15</v>
      </c>
      <c r="H162" t="s">
        <v>1286</v>
      </c>
      <c r="J162">
        <v>268</v>
      </c>
      <c r="K162" t="s">
        <v>1287</v>
      </c>
      <c r="L162" t="s">
        <v>1288</v>
      </c>
      <c r="M162" s="2">
        <v>41956</v>
      </c>
      <c r="N162" s="1">
        <v>0.94236111111111109</v>
      </c>
      <c r="O162" s="2">
        <v>41956</v>
      </c>
      <c r="P162" s="1">
        <v>0.94305555555555554</v>
      </c>
      <c r="Q162" t="s">
        <v>328</v>
      </c>
      <c r="R162" t="s">
        <v>1289</v>
      </c>
      <c r="S162">
        <v>993</v>
      </c>
      <c r="T162" t="s">
        <v>82</v>
      </c>
      <c r="U162" t="s">
        <v>82</v>
      </c>
      <c r="W162" t="s">
        <v>1</v>
      </c>
      <c r="Z162" t="s">
        <v>209</v>
      </c>
      <c r="AD162" t="s">
        <v>1290</v>
      </c>
      <c r="AL162" t="s">
        <v>1291</v>
      </c>
      <c r="AM162" t="s">
        <v>1272</v>
      </c>
      <c r="AO162" t="s">
        <v>334</v>
      </c>
      <c r="BT162" t="s">
        <v>335</v>
      </c>
      <c r="BU162" t="s">
        <v>336</v>
      </c>
      <c r="BV162" t="str">
        <f t="shared" si="14"/>
        <v>6nhy-s9k7</v>
      </c>
      <c r="BW162">
        <f t="shared" si="15"/>
        <v>2014</v>
      </c>
      <c r="BX162">
        <f t="shared" si="16"/>
        <v>2014</v>
      </c>
      <c r="BY162">
        <f t="shared" si="17"/>
        <v>4</v>
      </c>
      <c r="BZ162">
        <f t="shared" si="18"/>
        <v>4</v>
      </c>
      <c r="CA162" t="s">
        <v>4723</v>
      </c>
      <c r="CB162" t="str">
        <f t="shared" si="19"/>
        <v>b</v>
      </c>
      <c r="CC162">
        <v>0.19370145710186171</v>
      </c>
      <c r="CD162">
        <f t="shared" si="20"/>
        <v>21</v>
      </c>
    </row>
    <row r="163" spans="1:82" x14ac:dyDescent="0.35">
      <c r="A163" t="s">
        <v>5871</v>
      </c>
      <c r="B163" t="s">
        <v>5794</v>
      </c>
      <c r="C163" t="b">
        <v>1</v>
      </c>
      <c r="D163" t="b">
        <v>0</v>
      </c>
      <c r="F163" t="s">
        <v>323</v>
      </c>
      <c r="G163" t="s">
        <v>15</v>
      </c>
      <c r="H163" t="s">
        <v>5872</v>
      </c>
      <c r="J163">
        <v>118</v>
      </c>
      <c r="K163" t="s">
        <v>5873</v>
      </c>
      <c r="L163" t="s">
        <v>5795</v>
      </c>
      <c r="M163" s="2">
        <v>42010</v>
      </c>
      <c r="N163" s="1">
        <v>1.0416666666666666E-2</v>
      </c>
      <c r="O163" s="2">
        <v>42010</v>
      </c>
      <c r="P163" s="1">
        <v>1.4583333333333332E-2</v>
      </c>
      <c r="S163">
        <v>916</v>
      </c>
      <c r="T163" t="s">
        <v>123</v>
      </c>
      <c r="W163" t="s">
        <v>1</v>
      </c>
      <c r="AD163" t="s">
        <v>5874</v>
      </c>
      <c r="AM163" t="s">
        <v>1760</v>
      </c>
      <c r="AO163" t="s">
        <v>334</v>
      </c>
      <c r="BU163" t="s">
        <v>336</v>
      </c>
      <c r="BV163" t="str">
        <f t="shared" si="14"/>
        <v>ypp6-4z98</v>
      </c>
      <c r="BW163">
        <f t="shared" si="15"/>
        <v>2015</v>
      </c>
      <c r="BX163">
        <f t="shared" si="16"/>
        <v>2015</v>
      </c>
      <c r="BY163">
        <f t="shared" si="17"/>
        <v>3</v>
      </c>
      <c r="BZ163">
        <f t="shared" si="18"/>
        <v>0</v>
      </c>
      <c r="CA163" t="s">
        <v>4723</v>
      </c>
      <c r="CB163" t="str">
        <f t="shared" si="19"/>
        <v>b</v>
      </c>
      <c r="CC163">
        <v>0.21171565413557492</v>
      </c>
      <c r="CD163">
        <f t="shared" si="20"/>
        <v>22</v>
      </c>
    </row>
    <row r="164" spans="1:82" x14ac:dyDescent="0.35">
      <c r="A164" t="s">
        <v>3509</v>
      </c>
      <c r="B164" t="s">
        <v>3510</v>
      </c>
      <c r="C164" t="b">
        <v>1</v>
      </c>
      <c r="D164" t="b">
        <v>0</v>
      </c>
      <c r="F164" t="s">
        <v>323</v>
      </c>
      <c r="G164" t="s">
        <v>15</v>
      </c>
      <c r="H164" t="s">
        <v>3511</v>
      </c>
      <c r="J164">
        <v>104</v>
      </c>
      <c r="K164" t="s">
        <v>3512</v>
      </c>
      <c r="L164" t="s">
        <v>3513</v>
      </c>
      <c r="M164" s="2">
        <v>42367</v>
      </c>
      <c r="N164" s="1">
        <v>0.31944444444444448</v>
      </c>
      <c r="O164" s="2">
        <v>42367</v>
      </c>
      <c r="P164" s="1">
        <v>0.32013888888888892</v>
      </c>
      <c r="Q164" t="s">
        <v>571</v>
      </c>
      <c r="R164" t="s">
        <v>3514</v>
      </c>
      <c r="S164">
        <v>886</v>
      </c>
      <c r="T164" t="s">
        <v>4</v>
      </c>
      <c r="U164" t="s">
        <v>3502</v>
      </c>
      <c r="V164" t="s">
        <v>7</v>
      </c>
      <c r="W164" t="s">
        <v>1</v>
      </c>
      <c r="Z164" t="s">
        <v>116</v>
      </c>
      <c r="AD164" t="s">
        <v>3517</v>
      </c>
      <c r="AE164" t="s">
        <v>3520</v>
      </c>
      <c r="AF164" t="s">
        <v>3519</v>
      </c>
      <c r="AG164" t="s">
        <v>3515</v>
      </c>
      <c r="AH164" t="s">
        <v>3516</v>
      </c>
      <c r="AI164" t="s">
        <v>3518</v>
      </c>
      <c r="AL164" t="s">
        <v>3506</v>
      </c>
      <c r="AM164" t="s">
        <v>3507</v>
      </c>
      <c r="AO164" t="s">
        <v>334</v>
      </c>
      <c r="BT164" t="s">
        <v>3508</v>
      </c>
      <c r="BU164" t="s">
        <v>336</v>
      </c>
      <c r="BV164" t="str">
        <f t="shared" si="14"/>
        <v>2c9r-85q7</v>
      </c>
      <c r="BW164">
        <f t="shared" si="15"/>
        <v>2015</v>
      </c>
      <c r="BX164">
        <f t="shared" si="16"/>
        <v>2015</v>
      </c>
      <c r="BY164">
        <f t="shared" si="17"/>
        <v>5</v>
      </c>
      <c r="BZ164">
        <f t="shared" si="18"/>
        <v>5</v>
      </c>
      <c r="CA164" t="s">
        <v>4723</v>
      </c>
      <c r="CB164" t="str">
        <f t="shared" si="19"/>
        <v>b</v>
      </c>
      <c r="CC164">
        <v>0.22287690173778163</v>
      </c>
      <c r="CD164">
        <f t="shared" si="20"/>
        <v>23</v>
      </c>
    </row>
    <row r="165" spans="1:82" x14ac:dyDescent="0.35">
      <c r="A165" t="s">
        <v>3621</v>
      </c>
      <c r="B165" t="s">
        <v>3622</v>
      </c>
      <c r="C165" t="b">
        <v>1</v>
      </c>
      <c r="D165" t="b">
        <v>0</v>
      </c>
      <c r="F165" t="s">
        <v>323</v>
      </c>
      <c r="G165" t="s">
        <v>15</v>
      </c>
      <c r="H165" t="s">
        <v>3623</v>
      </c>
      <c r="J165">
        <v>133</v>
      </c>
      <c r="K165" t="s">
        <v>3624</v>
      </c>
      <c r="L165" t="s">
        <v>3624</v>
      </c>
      <c r="M165" s="2">
        <v>42337</v>
      </c>
      <c r="N165" s="1">
        <v>0.16458333333333333</v>
      </c>
      <c r="O165" s="2">
        <v>42337</v>
      </c>
      <c r="P165" s="1">
        <v>0.16458333333333333</v>
      </c>
      <c r="R165" t="s">
        <v>3625</v>
      </c>
      <c r="S165">
        <v>990</v>
      </c>
      <c r="T165" t="s">
        <v>4</v>
      </c>
      <c r="U165" t="s">
        <v>3502</v>
      </c>
      <c r="V165" t="s">
        <v>7</v>
      </c>
      <c r="W165" t="s">
        <v>1</v>
      </c>
      <c r="Z165" t="s">
        <v>116</v>
      </c>
      <c r="AD165" t="s">
        <v>3629</v>
      </c>
      <c r="AE165" t="s">
        <v>3632</v>
      </c>
      <c r="AF165" t="s">
        <v>3631</v>
      </c>
      <c r="AG165" t="s">
        <v>3626</v>
      </c>
      <c r="AH165" t="s">
        <v>3627</v>
      </c>
      <c r="AI165" t="s">
        <v>3630</v>
      </c>
      <c r="AJ165" t="s">
        <v>3628</v>
      </c>
      <c r="AL165" t="s">
        <v>3506</v>
      </c>
      <c r="AM165" t="s">
        <v>3507</v>
      </c>
      <c r="AO165" t="s">
        <v>334</v>
      </c>
      <c r="BT165" t="s">
        <v>3508</v>
      </c>
      <c r="BU165" t="s">
        <v>336</v>
      </c>
      <c r="BV165" t="str">
        <f t="shared" si="14"/>
        <v>dw5v-bykq</v>
      </c>
      <c r="BW165">
        <f t="shared" si="15"/>
        <v>2015</v>
      </c>
      <c r="BX165">
        <f t="shared" si="16"/>
        <v>2015</v>
      </c>
      <c r="BY165">
        <f t="shared" si="17"/>
        <v>5</v>
      </c>
      <c r="BZ165">
        <f t="shared" si="18"/>
        <v>4</v>
      </c>
      <c r="CA165" t="s">
        <v>4723</v>
      </c>
      <c r="CB165" t="str">
        <f t="shared" si="19"/>
        <v>b</v>
      </c>
      <c r="CC165">
        <v>0.22437659195784809</v>
      </c>
      <c r="CD165">
        <f t="shared" si="20"/>
        <v>24</v>
      </c>
    </row>
    <row r="166" spans="1:82" x14ac:dyDescent="0.35">
      <c r="A166" t="s">
        <v>5094</v>
      </c>
      <c r="B166" t="s">
        <v>3680</v>
      </c>
      <c r="C166" t="b">
        <v>1</v>
      </c>
      <c r="D166" t="b">
        <v>0</v>
      </c>
      <c r="F166" t="s">
        <v>323</v>
      </c>
      <c r="G166" t="s">
        <v>15</v>
      </c>
      <c r="H166" t="s">
        <v>3681</v>
      </c>
      <c r="J166">
        <v>98</v>
      </c>
      <c r="K166" t="s">
        <v>3682</v>
      </c>
      <c r="L166" t="s">
        <v>3682</v>
      </c>
      <c r="M166" s="2">
        <v>42325</v>
      </c>
      <c r="N166" s="1">
        <v>0.18333333333333335</v>
      </c>
      <c r="O166" s="2">
        <v>42325</v>
      </c>
      <c r="P166" s="1">
        <v>0.18333333333333335</v>
      </c>
      <c r="S166">
        <v>719</v>
      </c>
      <c r="T166" t="s">
        <v>4</v>
      </c>
      <c r="V166" t="s">
        <v>7</v>
      </c>
      <c r="W166" t="s">
        <v>1</v>
      </c>
      <c r="Z166" t="s">
        <v>116</v>
      </c>
      <c r="AD166" t="s">
        <v>5095</v>
      </c>
      <c r="AL166" t="s">
        <v>3506</v>
      </c>
      <c r="AM166" t="s">
        <v>3507</v>
      </c>
      <c r="AO166" t="s">
        <v>334</v>
      </c>
      <c r="BU166" t="s">
        <v>336</v>
      </c>
      <c r="BV166" t="str">
        <f t="shared" si="14"/>
        <v>j5r5-zefd</v>
      </c>
      <c r="BW166">
        <f t="shared" si="15"/>
        <v>2015</v>
      </c>
      <c r="BX166">
        <f t="shared" si="16"/>
        <v>2015</v>
      </c>
      <c r="BY166">
        <f t="shared" si="17"/>
        <v>5</v>
      </c>
      <c r="BZ166">
        <f t="shared" si="18"/>
        <v>2</v>
      </c>
      <c r="CA166" t="s">
        <v>4723</v>
      </c>
      <c r="CB166" t="str">
        <f t="shared" si="19"/>
        <v>b</v>
      </c>
      <c r="CC166">
        <v>0.23803622954542913</v>
      </c>
      <c r="CD166">
        <f t="shared" si="20"/>
        <v>25</v>
      </c>
    </row>
    <row r="167" spans="1:82" x14ac:dyDescent="0.35">
      <c r="A167" t="s">
        <v>5787</v>
      </c>
      <c r="B167" t="s">
        <v>4324</v>
      </c>
      <c r="C167" t="b">
        <v>1</v>
      </c>
      <c r="D167" t="b">
        <v>0</v>
      </c>
      <c r="F167" t="s">
        <v>323</v>
      </c>
      <c r="G167" t="s">
        <v>15</v>
      </c>
      <c r="H167" t="s">
        <v>5788</v>
      </c>
      <c r="J167">
        <v>111</v>
      </c>
      <c r="K167" t="s">
        <v>5789</v>
      </c>
      <c r="L167" t="s">
        <v>4325</v>
      </c>
      <c r="M167" s="2">
        <v>42227</v>
      </c>
      <c r="N167" s="1">
        <v>0.71111111111111114</v>
      </c>
      <c r="O167" s="2">
        <v>42227</v>
      </c>
      <c r="P167" s="1">
        <v>0.72499999999999998</v>
      </c>
      <c r="S167">
        <v>681</v>
      </c>
      <c r="T167" t="s">
        <v>177</v>
      </c>
      <c r="W167" t="s">
        <v>1</v>
      </c>
      <c r="AD167" t="s">
        <v>5790</v>
      </c>
      <c r="AM167" t="s">
        <v>3964</v>
      </c>
      <c r="AO167" t="s">
        <v>334</v>
      </c>
      <c r="BU167" t="s">
        <v>336</v>
      </c>
      <c r="BV167" t="str">
        <f t="shared" si="14"/>
        <v>wwcg-4ght</v>
      </c>
      <c r="BW167">
        <f t="shared" si="15"/>
        <v>2015</v>
      </c>
      <c r="BX167">
        <f t="shared" si="16"/>
        <v>2015</v>
      </c>
      <c r="BY167">
        <f t="shared" si="17"/>
        <v>3</v>
      </c>
      <c r="BZ167">
        <f t="shared" si="18"/>
        <v>0</v>
      </c>
      <c r="CA167" t="s">
        <v>4723</v>
      </c>
      <c r="CB167" t="str">
        <f t="shared" si="19"/>
        <v>b</v>
      </c>
      <c r="CC167">
        <v>0.24591496129479751</v>
      </c>
      <c r="CD167">
        <f t="shared" si="20"/>
        <v>26</v>
      </c>
    </row>
    <row r="168" spans="1:82" x14ac:dyDescent="0.35">
      <c r="A168" t="s">
        <v>2195</v>
      </c>
      <c r="B168" t="s">
        <v>2176</v>
      </c>
      <c r="C168" t="b">
        <v>1</v>
      </c>
      <c r="D168" t="b">
        <v>0</v>
      </c>
      <c r="F168" t="s">
        <v>323</v>
      </c>
      <c r="G168" t="s">
        <v>15</v>
      </c>
      <c r="H168" t="s">
        <v>2196</v>
      </c>
      <c r="J168">
        <v>159</v>
      </c>
      <c r="K168" t="s">
        <v>2197</v>
      </c>
      <c r="L168" t="s">
        <v>2177</v>
      </c>
      <c r="M168" s="2">
        <v>41947</v>
      </c>
      <c r="N168" s="1">
        <v>0.94374999999999998</v>
      </c>
      <c r="O168" s="2">
        <v>41948</v>
      </c>
      <c r="P168" s="1">
        <v>4.1666666666666666E-3</v>
      </c>
      <c r="Q168" t="s">
        <v>328</v>
      </c>
      <c r="R168" t="s">
        <v>2178</v>
      </c>
      <c r="S168" s="3">
        <v>1005</v>
      </c>
      <c r="T168" t="s">
        <v>147</v>
      </c>
      <c r="U168" t="s">
        <v>2134</v>
      </c>
      <c r="W168" t="s">
        <v>1</v>
      </c>
      <c r="Z168" t="s">
        <v>172</v>
      </c>
      <c r="AD168" t="s">
        <v>2198</v>
      </c>
      <c r="AM168" t="s">
        <v>2136</v>
      </c>
      <c r="AO168" t="s">
        <v>334</v>
      </c>
      <c r="BT168" t="s">
        <v>335</v>
      </c>
      <c r="BU168" t="s">
        <v>336</v>
      </c>
      <c r="BV168" t="str">
        <f t="shared" si="14"/>
        <v>mki6-79zp</v>
      </c>
      <c r="BW168">
        <f t="shared" si="15"/>
        <v>2014</v>
      </c>
      <c r="BX168">
        <f t="shared" si="16"/>
        <v>2014</v>
      </c>
      <c r="BY168">
        <f t="shared" si="17"/>
        <v>4</v>
      </c>
      <c r="BZ168">
        <f t="shared" si="18"/>
        <v>4</v>
      </c>
      <c r="CA168" t="s">
        <v>4723</v>
      </c>
      <c r="CB168" t="str">
        <f t="shared" si="19"/>
        <v>b</v>
      </c>
      <c r="CC168">
        <v>0.25334407669268066</v>
      </c>
      <c r="CD168">
        <f t="shared" si="20"/>
        <v>27</v>
      </c>
    </row>
    <row r="169" spans="1:82" x14ac:dyDescent="0.35">
      <c r="A169" t="s">
        <v>3609</v>
      </c>
      <c r="B169" t="s">
        <v>3498</v>
      </c>
      <c r="C169" t="b">
        <v>1</v>
      </c>
      <c r="D169" t="b">
        <v>0</v>
      </c>
      <c r="F169" t="s">
        <v>323</v>
      </c>
      <c r="G169" t="s">
        <v>15</v>
      </c>
      <c r="H169" t="s">
        <v>3499</v>
      </c>
      <c r="J169">
        <v>196</v>
      </c>
      <c r="K169" t="s">
        <v>3610</v>
      </c>
      <c r="L169" t="s">
        <v>3500</v>
      </c>
      <c r="M169" s="2">
        <v>42342</v>
      </c>
      <c r="N169" s="1">
        <v>0.24305555555555555</v>
      </c>
      <c r="O169" s="2">
        <v>42342</v>
      </c>
      <c r="P169" s="1">
        <v>0.24374999999999999</v>
      </c>
      <c r="Q169" t="s">
        <v>995</v>
      </c>
      <c r="R169" t="s">
        <v>3501</v>
      </c>
      <c r="S169" s="3">
        <v>1297</v>
      </c>
      <c r="T169" t="s">
        <v>4</v>
      </c>
      <c r="U169" t="s">
        <v>3502</v>
      </c>
      <c r="V169" t="s">
        <v>7</v>
      </c>
      <c r="W169" t="s">
        <v>1</v>
      </c>
      <c r="Z169" t="s">
        <v>116</v>
      </c>
      <c r="AD169" t="s">
        <v>3611</v>
      </c>
      <c r="AE169" t="s">
        <v>3505</v>
      </c>
      <c r="AF169" t="s">
        <v>3504</v>
      </c>
      <c r="AG169" t="s">
        <v>3503</v>
      </c>
      <c r="AL169" t="s">
        <v>3506</v>
      </c>
      <c r="AM169" t="s">
        <v>3507</v>
      </c>
      <c r="AO169" t="s">
        <v>334</v>
      </c>
      <c r="BT169" t="s">
        <v>3508</v>
      </c>
      <c r="BU169" t="s">
        <v>336</v>
      </c>
      <c r="BV169" t="str">
        <f t="shared" si="14"/>
        <v>d9f5-fgsr</v>
      </c>
      <c r="BW169">
        <f t="shared" si="15"/>
        <v>2015</v>
      </c>
      <c r="BX169">
        <f t="shared" si="16"/>
        <v>2015</v>
      </c>
      <c r="BY169">
        <f t="shared" si="17"/>
        <v>5</v>
      </c>
      <c r="BZ169">
        <f t="shared" si="18"/>
        <v>5</v>
      </c>
      <c r="CA169" t="s">
        <v>4723</v>
      </c>
      <c r="CB169" t="str">
        <f t="shared" si="19"/>
        <v>b</v>
      </c>
      <c r="CC169">
        <v>0.25379538567260029</v>
      </c>
      <c r="CD169">
        <f t="shared" si="20"/>
        <v>28</v>
      </c>
    </row>
    <row r="170" spans="1:82" x14ac:dyDescent="0.35">
      <c r="A170" t="s">
        <v>3258</v>
      </c>
      <c r="B170" t="s">
        <v>3259</v>
      </c>
      <c r="C170" t="b">
        <v>1</v>
      </c>
      <c r="D170" t="b">
        <v>0</v>
      </c>
      <c r="F170" t="s">
        <v>323</v>
      </c>
      <c r="G170" t="s">
        <v>15</v>
      </c>
      <c r="H170" t="s">
        <v>3260</v>
      </c>
      <c r="I170" t="s">
        <v>3261</v>
      </c>
      <c r="J170">
        <v>764</v>
      </c>
      <c r="K170" t="s">
        <v>3262</v>
      </c>
      <c r="L170" t="s">
        <v>3263</v>
      </c>
      <c r="M170" s="2">
        <v>41820</v>
      </c>
      <c r="N170" s="1">
        <v>0.77361111111111114</v>
      </c>
      <c r="O170" s="2">
        <v>43276</v>
      </c>
      <c r="P170" s="1">
        <v>0.73263888888888884</v>
      </c>
      <c r="Q170" t="s">
        <v>995</v>
      </c>
      <c r="R170" t="s">
        <v>3264</v>
      </c>
      <c r="S170" s="3">
        <v>1495</v>
      </c>
      <c r="T170" t="s">
        <v>193</v>
      </c>
      <c r="U170" t="s">
        <v>3233</v>
      </c>
      <c r="V170" t="s">
        <v>7</v>
      </c>
      <c r="W170" t="s">
        <v>1</v>
      </c>
      <c r="Z170" t="s">
        <v>239</v>
      </c>
      <c r="AD170" t="s">
        <v>3265</v>
      </c>
      <c r="AE170" t="s">
        <v>3237</v>
      </c>
      <c r="AF170" t="s">
        <v>3236</v>
      </c>
      <c r="AG170" t="s">
        <v>3234</v>
      </c>
      <c r="AH170" t="s">
        <v>3235</v>
      </c>
      <c r="AL170" t="s">
        <v>3238</v>
      </c>
      <c r="AM170" t="s">
        <v>3239</v>
      </c>
      <c r="AO170" t="s">
        <v>334</v>
      </c>
      <c r="BT170" t="s">
        <v>368</v>
      </c>
      <c r="BU170" t="s">
        <v>336</v>
      </c>
      <c r="BV170" t="str">
        <f t="shared" si="14"/>
        <v>avxn-bvxb</v>
      </c>
      <c r="BW170">
        <f t="shared" si="15"/>
        <v>2014</v>
      </c>
      <c r="BX170">
        <f t="shared" si="16"/>
        <v>2018</v>
      </c>
      <c r="BY170">
        <f t="shared" si="17"/>
        <v>5</v>
      </c>
      <c r="BZ170">
        <f t="shared" si="18"/>
        <v>6</v>
      </c>
      <c r="CA170" t="s">
        <v>4723</v>
      </c>
      <c r="CB170" t="str">
        <f t="shared" si="19"/>
        <v>b</v>
      </c>
      <c r="CC170">
        <v>0.27016369490796377</v>
      </c>
      <c r="CD170">
        <f t="shared" si="20"/>
        <v>29</v>
      </c>
    </row>
    <row r="171" spans="1:82" x14ac:dyDescent="0.35">
      <c r="A171" t="s">
        <v>894</v>
      </c>
      <c r="B171" t="s">
        <v>878</v>
      </c>
      <c r="C171" t="b">
        <v>1</v>
      </c>
      <c r="D171" t="b">
        <v>0</v>
      </c>
      <c r="F171" t="s">
        <v>323</v>
      </c>
      <c r="G171" t="s">
        <v>15</v>
      </c>
      <c r="H171" t="s">
        <v>895</v>
      </c>
      <c r="I171" t="s">
        <v>879</v>
      </c>
      <c r="J171">
        <v>725</v>
      </c>
      <c r="K171" t="s">
        <v>896</v>
      </c>
      <c r="L171" t="s">
        <v>880</v>
      </c>
      <c r="M171" s="2">
        <v>42250</v>
      </c>
      <c r="N171" s="1">
        <v>0.9770833333333333</v>
      </c>
      <c r="O171" s="2">
        <v>43228</v>
      </c>
      <c r="P171" s="1">
        <v>0.83472222222222225</v>
      </c>
      <c r="Q171" t="s">
        <v>881</v>
      </c>
      <c r="R171" t="s">
        <v>882</v>
      </c>
      <c r="S171">
        <v>414</v>
      </c>
      <c r="T171" t="s">
        <v>81</v>
      </c>
      <c r="U171" t="s">
        <v>883</v>
      </c>
      <c r="V171" t="s">
        <v>7</v>
      </c>
      <c r="W171" t="s">
        <v>1</v>
      </c>
      <c r="Z171" t="s">
        <v>144</v>
      </c>
      <c r="AD171" t="s">
        <v>897</v>
      </c>
      <c r="AM171" t="s">
        <v>893</v>
      </c>
      <c r="AO171" t="s">
        <v>334</v>
      </c>
      <c r="BT171" t="s">
        <v>884</v>
      </c>
      <c r="BU171" t="s">
        <v>336</v>
      </c>
      <c r="BV171" t="str">
        <f t="shared" si="14"/>
        <v>j59h-dkq5</v>
      </c>
      <c r="BW171">
        <f t="shared" si="15"/>
        <v>2015</v>
      </c>
      <c r="BX171">
        <f t="shared" si="16"/>
        <v>2018</v>
      </c>
      <c r="BY171">
        <f t="shared" si="17"/>
        <v>5</v>
      </c>
      <c r="BZ171">
        <f t="shared" si="18"/>
        <v>6</v>
      </c>
      <c r="CA171" t="s">
        <v>4723</v>
      </c>
      <c r="CB171" t="str">
        <f t="shared" si="19"/>
        <v>b</v>
      </c>
      <c r="CC171">
        <v>0.27963570765002477</v>
      </c>
      <c r="CD171">
        <f t="shared" si="20"/>
        <v>30</v>
      </c>
    </row>
    <row r="172" spans="1:82" x14ac:dyDescent="0.35">
      <c r="A172" t="s">
        <v>3633</v>
      </c>
      <c r="B172" t="s">
        <v>3634</v>
      </c>
      <c r="C172" t="b">
        <v>1</v>
      </c>
      <c r="D172" t="b">
        <v>0</v>
      </c>
      <c r="F172" t="s">
        <v>323</v>
      </c>
      <c r="G172" t="s">
        <v>15</v>
      </c>
      <c r="H172" t="s">
        <v>3635</v>
      </c>
      <c r="J172">
        <v>118</v>
      </c>
      <c r="K172" t="s">
        <v>3636</v>
      </c>
      <c r="L172" t="s">
        <v>3637</v>
      </c>
      <c r="M172" s="2">
        <v>42367</v>
      </c>
      <c r="N172" s="1">
        <v>0.32708333333333334</v>
      </c>
      <c r="O172" s="2">
        <v>42367</v>
      </c>
      <c r="P172" s="1">
        <v>0.32847222222222222</v>
      </c>
      <c r="Q172" t="s">
        <v>571</v>
      </c>
      <c r="R172" t="s">
        <v>3592</v>
      </c>
      <c r="S172" s="3">
        <v>1053</v>
      </c>
      <c r="T172" t="s">
        <v>4</v>
      </c>
      <c r="U172" t="s">
        <v>3502</v>
      </c>
      <c r="V172" t="s">
        <v>7</v>
      </c>
      <c r="W172" t="s">
        <v>1</v>
      </c>
      <c r="Z172" t="s">
        <v>116</v>
      </c>
      <c r="AD172" t="s">
        <v>3638</v>
      </c>
      <c r="AE172" t="s">
        <v>3640</v>
      </c>
      <c r="AF172" t="s">
        <v>3639</v>
      </c>
      <c r="AL172" t="s">
        <v>3506</v>
      </c>
      <c r="AM172" t="s">
        <v>3507</v>
      </c>
      <c r="AO172" t="s">
        <v>334</v>
      </c>
      <c r="BT172" t="s">
        <v>3508</v>
      </c>
      <c r="BU172" t="s">
        <v>336</v>
      </c>
      <c r="BV172" t="str">
        <f t="shared" si="14"/>
        <v>e8vf-ithp</v>
      </c>
      <c r="BW172">
        <f t="shared" si="15"/>
        <v>2015</v>
      </c>
      <c r="BX172">
        <f t="shared" si="16"/>
        <v>2015</v>
      </c>
      <c r="BY172">
        <f t="shared" si="17"/>
        <v>5</v>
      </c>
      <c r="BZ172">
        <f t="shared" si="18"/>
        <v>5</v>
      </c>
      <c r="CA172" t="s">
        <v>4723</v>
      </c>
      <c r="CB172" t="str">
        <f t="shared" si="19"/>
        <v>b</v>
      </c>
      <c r="CC172">
        <v>0.28227780120648882</v>
      </c>
      <c r="CD172">
        <f t="shared" si="20"/>
        <v>31</v>
      </c>
    </row>
    <row r="173" spans="1:82" x14ac:dyDescent="0.35">
      <c r="A173" t="s">
        <v>4282</v>
      </c>
      <c r="B173" t="s">
        <v>4283</v>
      </c>
      <c r="C173" t="b">
        <v>1</v>
      </c>
      <c r="D173" t="b">
        <v>0</v>
      </c>
      <c r="F173" t="s">
        <v>323</v>
      </c>
      <c r="G173" t="s">
        <v>15</v>
      </c>
      <c r="H173" t="s">
        <v>4284</v>
      </c>
      <c r="I173" t="s">
        <v>4285</v>
      </c>
      <c r="J173">
        <v>128</v>
      </c>
      <c r="K173" t="s">
        <v>4286</v>
      </c>
      <c r="L173" t="s">
        <v>4286</v>
      </c>
      <c r="M173" s="2">
        <v>41989</v>
      </c>
      <c r="N173" s="1">
        <v>0.76458333333333339</v>
      </c>
      <c r="O173" s="2">
        <v>41989</v>
      </c>
      <c r="P173" s="1">
        <v>0.76458333333333339</v>
      </c>
      <c r="Q173" t="s">
        <v>328</v>
      </c>
      <c r="R173" t="s">
        <v>4287</v>
      </c>
      <c r="S173" s="3">
        <v>1039</v>
      </c>
      <c r="T173" t="s">
        <v>101</v>
      </c>
      <c r="W173" t="s">
        <v>1</v>
      </c>
      <c r="Z173" t="s">
        <v>247</v>
      </c>
      <c r="AD173" t="s">
        <v>4288</v>
      </c>
      <c r="AM173" t="s">
        <v>4289</v>
      </c>
      <c r="AO173" t="s">
        <v>334</v>
      </c>
      <c r="BU173" t="s">
        <v>336</v>
      </c>
      <c r="BV173" t="str">
        <f t="shared" si="14"/>
        <v>72vk-wi6f</v>
      </c>
      <c r="BW173">
        <f t="shared" si="15"/>
        <v>2014</v>
      </c>
      <c r="BX173">
        <f t="shared" si="16"/>
        <v>2014</v>
      </c>
      <c r="BY173">
        <f t="shared" si="17"/>
        <v>4</v>
      </c>
      <c r="BZ173">
        <f t="shared" si="18"/>
        <v>4</v>
      </c>
      <c r="CA173" t="s">
        <v>4723</v>
      </c>
      <c r="CB173" t="str">
        <f t="shared" si="19"/>
        <v>b</v>
      </c>
      <c r="CC173">
        <v>0.28243964922980069</v>
      </c>
      <c r="CD173">
        <f t="shared" si="20"/>
        <v>32</v>
      </c>
    </row>
    <row r="174" spans="1:82" x14ac:dyDescent="0.35">
      <c r="A174" t="s">
        <v>1960</v>
      </c>
      <c r="B174" t="s">
        <v>1947</v>
      </c>
      <c r="C174" t="b">
        <v>1</v>
      </c>
      <c r="D174" t="b">
        <v>0</v>
      </c>
      <c r="F174" t="s">
        <v>323</v>
      </c>
      <c r="G174" t="s">
        <v>15</v>
      </c>
      <c r="H174" t="s">
        <v>1961</v>
      </c>
      <c r="J174">
        <v>98</v>
      </c>
      <c r="K174" t="s">
        <v>1962</v>
      </c>
      <c r="L174" t="s">
        <v>1948</v>
      </c>
      <c r="M174" s="2">
        <v>42006</v>
      </c>
      <c r="N174" s="1">
        <v>0.84027777777777779</v>
      </c>
      <c r="O174" s="2">
        <v>42048</v>
      </c>
      <c r="P174" s="1">
        <v>0.88055555555555554</v>
      </c>
      <c r="R174" t="s">
        <v>1757</v>
      </c>
      <c r="S174">
        <v>843</v>
      </c>
      <c r="T174" t="s">
        <v>123</v>
      </c>
      <c r="U174" t="s">
        <v>1927</v>
      </c>
      <c r="W174" t="s">
        <v>1</v>
      </c>
      <c r="AD174" t="s">
        <v>1963</v>
      </c>
      <c r="AM174" t="s">
        <v>1760</v>
      </c>
      <c r="AO174" t="s">
        <v>334</v>
      </c>
      <c r="BT174" t="s">
        <v>1761</v>
      </c>
      <c r="BU174" t="s">
        <v>336</v>
      </c>
      <c r="BV174" t="str">
        <f t="shared" si="14"/>
        <v>t8dk-esb7</v>
      </c>
      <c r="BW174">
        <f t="shared" si="15"/>
        <v>2015</v>
      </c>
      <c r="BX174">
        <f t="shared" si="16"/>
        <v>2015</v>
      </c>
      <c r="BY174">
        <f t="shared" si="17"/>
        <v>3</v>
      </c>
      <c r="BZ174">
        <f t="shared" si="18"/>
        <v>2</v>
      </c>
      <c r="CA174" t="s">
        <v>4723</v>
      </c>
      <c r="CB174" t="str">
        <f t="shared" si="19"/>
        <v>b</v>
      </c>
      <c r="CC174">
        <v>0.28681489484876699</v>
      </c>
      <c r="CD174">
        <f t="shared" si="20"/>
        <v>33</v>
      </c>
    </row>
    <row r="175" spans="1:82" x14ac:dyDescent="0.35">
      <c r="A175" t="s">
        <v>5621</v>
      </c>
      <c r="B175" t="s">
        <v>5622</v>
      </c>
      <c r="C175" t="b">
        <v>1</v>
      </c>
      <c r="D175" t="b">
        <v>0</v>
      </c>
      <c r="F175" t="s">
        <v>323</v>
      </c>
      <c r="G175" t="s">
        <v>15</v>
      </c>
      <c r="H175" t="s">
        <v>5623</v>
      </c>
      <c r="J175">
        <v>256</v>
      </c>
      <c r="K175" t="s">
        <v>5624</v>
      </c>
      <c r="L175" t="s">
        <v>5625</v>
      </c>
      <c r="M175" s="2">
        <v>42017</v>
      </c>
      <c r="N175" s="1">
        <v>0.90763888888888899</v>
      </c>
      <c r="O175" s="2">
        <v>42061</v>
      </c>
      <c r="P175" s="1">
        <v>0.71736111111111101</v>
      </c>
      <c r="Q175" t="s">
        <v>328</v>
      </c>
      <c r="R175" t="s">
        <v>1757</v>
      </c>
      <c r="S175">
        <v>959</v>
      </c>
      <c r="T175" t="s">
        <v>179</v>
      </c>
      <c r="W175" t="s">
        <v>1</v>
      </c>
      <c r="AD175" t="s">
        <v>5626</v>
      </c>
      <c r="AM175" t="s">
        <v>2148</v>
      </c>
      <c r="AO175" t="s">
        <v>334</v>
      </c>
      <c r="BU175" t="s">
        <v>336</v>
      </c>
      <c r="BV175" t="str">
        <f t="shared" si="14"/>
        <v>tshj-72pu</v>
      </c>
      <c r="BW175">
        <f t="shared" si="15"/>
        <v>2015</v>
      </c>
      <c r="BX175">
        <f t="shared" si="16"/>
        <v>2015</v>
      </c>
      <c r="BY175">
        <f t="shared" si="17"/>
        <v>3</v>
      </c>
      <c r="BZ175">
        <f t="shared" si="18"/>
        <v>2</v>
      </c>
      <c r="CA175" t="s">
        <v>4723</v>
      </c>
      <c r="CB175" t="str">
        <f t="shared" si="19"/>
        <v>b</v>
      </c>
      <c r="CC175">
        <v>0.29144938865565406</v>
      </c>
      <c r="CD175">
        <f t="shared" si="20"/>
        <v>34</v>
      </c>
    </row>
    <row r="176" spans="1:82" x14ac:dyDescent="0.35">
      <c r="A176" t="s">
        <v>593</v>
      </c>
      <c r="B176" t="s">
        <v>594</v>
      </c>
      <c r="C176" t="b">
        <v>1</v>
      </c>
      <c r="D176" t="b">
        <v>0</v>
      </c>
      <c r="F176" t="s">
        <v>323</v>
      </c>
      <c r="G176" t="s">
        <v>15</v>
      </c>
      <c r="H176" t="s">
        <v>595</v>
      </c>
      <c r="J176">
        <v>358</v>
      </c>
      <c r="K176" t="s">
        <v>596</v>
      </c>
      <c r="L176" t="s">
        <v>597</v>
      </c>
      <c r="M176" s="2">
        <v>41975</v>
      </c>
      <c r="N176" s="1">
        <v>0.93819444444444444</v>
      </c>
      <c r="O176" s="2">
        <v>43631</v>
      </c>
      <c r="P176" s="1">
        <v>0.33333333333333331</v>
      </c>
      <c r="Q176" t="s">
        <v>328</v>
      </c>
      <c r="R176" t="s">
        <v>598</v>
      </c>
      <c r="S176" s="3">
        <v>1126</v>
      </c>
      <c r="T176" t="s">
        <v>210</v>
      </c>
      <c r="U176" t="s">
        <v>589</v>
      </c>
      <c r="W176" t="s">
        <v>1</v>
      </c>
      <c r="AD176" t="s">
        <v>599</v>
      </c>
      <c r="AM176" t="s">
        <v>591</v>
      </c>
      <c r="AO176" t="s">
        <v>334</v>
      </c>
      <c r="BT176" t="s">
        <v>592</v>
      </c>
      <c r="BU176" t="s">
        <v>336</v>
      </c>
      <c r="BV176" t="str">
        <f t="shared" si="14"/>
        <v>d8mu-pcf6</v>
      </c>
      <c r="BW176">
        <f t="shared" si="15"/>
        <v>2014</v>
      </c>
      <c r="BX176">
        <f t="shared" si="16"/>
        <v>2019</v>
      </c>
      <c r="BY176">
        <f t="shared" si="17"/>
        <v>3</v>
      </c>
      <c r="BZ176">
        <f t="shared" si="18"/>
        <v>3</v>
      </c>
      <c r="CA176" t="s">
        <v>4723</v>
      </c>
      <c r="CB176" t="str">
        <f t="shared" si="19"/>
        <v>b</v>
      </c>
      <c r="CC176">
        <v>0.29355370530161784</v>
      </c>
      <c r="CD176">
        <f t="shared" si="20"/>
        <v>35</v>
      </c>
    </row>
    <row r="177" spans="1:82" x14ac:dyDescent="0.35">
      <c r="A177" t="s">
        <v>2911</v>
      </c>
      <c r="B177" t="s">
        <v>2912</v>
      </c>
      <c r="C177" t="b">
        <v>1</v>
      </c>
      <c r="D177" t="b">
        <v>0</v>
      </c>
      <c r="F177" t="s">
        <v>323</v>
      </c>
      <c r="G177" t="s">
        <v>15</v>
      </c>
      <c r="H177" t="s">
        <v>2913</v>
      </c>
      <c r="I177" t="s">
        <v>2914</v>
      </c>
      <c r="J177">
        <v>179</v>
      </c>
      <c r="K177" t="s">
        <v>2915</v>
      </c>
      <c r="L177" t="s">
        <v>2916</v>
      </c>
      <c r="M177" s="2">
        <v>41966</v>
      </c>
      <c r="N177" s="1">
        <v>2.7777777777777779E-3</v>
      </c>
      <c r="O177" s="2">
        <v>41988</v>
      </c>
      <c r="P177" s="1">
        <v>0.95763888888888893</v>
      </c>
      <c r="Q177" t="s">
        <v>328</v>
      </c>
      <c r="R177" t="s">
        <v>1757</v>
      </c>
      <c r="S177" s="3">
        <v>1116</v>
      </c>
      <c r="T177" t="s">
        <v>179</v>
      </c>
      <c r="U177" t="s">
        <v>2902</v>
      </c>
      <c r="V177" t="s">
        <v>7</v>
      </c>
      <c r="W177" t="s">
        <v>1</v>
      </c>
      <c r="Z177" t="s">
        <v>90</v>
      </c>
      <c r="AD177" t="s">
        <v>2917</v>
      </c>
      <c r="AM177" t="s">
        <v>2148</v>
      </c>
      <c r="AO177" t="s">
        <v>334</v>
      </c>
      <c r="BT177" t="s">
        <v>2903</v>
      </c>
      <c r="BU177" t="s">
        <v>336</v>
      </c>
      <c r="BV177" t="str">
        <f t="shared" si="14"/>
        <v>9f58-2fb8</v>
      </c>
      <c r="BW177">
        <f t="shared" si="15"/>
        <v>2014</v>
      </c>
      <c r="BX177">
        <f t="shared" si="16"/>
        <v>2014</v>
      </c>
      <c r="BY177">
        <f t="shared" si="17"/>
        <v>5</v>
      </c>
      <c r="BZ177">
        <f t="shared" si="18"/>
        <v>6</v>
      </c>
      <c r="CA177" t="s">
        <v>4723</v>
      </c>
      <c r="CB177" t="str">
        <f t="shared" si="19"/>
        <v>b</v>
      </c>
      <c r="CC177">
        <v>0.29620837935145006</v>
      </c>
      <c r="CD177">
        <f t="shared" si="20"/>
        <v>36</v>
      </c>
    </row>
    <row r="178" spans="1:82" x14ac:dyDescent="0.35">
      <c r="A178" t="s">
        <v>898</v>
      </c>
      <c r="B178" t="s">
        <v>899</v>
      </c>
      <c r="C178" t="b">
        <v>1</v>
      </c>
      <c r="D178" t="b">
        <v>0</v>
      </c>
      <c r="F178" t="s">
        <v>323</v>
      </c>
      <c r="G178" t="s">
        <v>15</v>
      </c>
      <c r="H178" t="s">
        <v>900</v>
      </c>
      <c r="I178" t="s">
        <v>879</v>
      </c>
      <c r="J178" s="3">
        <v>1832</v>
      </c>
      <c r="K178" t="s">
        <v>901</v>
      </c>
      <c r="L178" t="s">
        <v>902</v>
      </c>
      <c r="M178" s="2">
        <v>42135</v>
      </c>
      <c r="N178" s="1">
        <v>0.67222222222222217</v>
      </c>
      <c r="O178" s="2">
        <v>43228</v>
      </c>
      <c r="P178" s="1">
        <v>0.84166666666666667</v>
      </c>
      <c r="Q178" t="s">
        <v>881</v>
      </c>
      <c r="R178" t="s">
        <v>882</v>
      </c>
      <c r="S178">
        <v>468</v>
      </c>
      <c r="T178" t="s">
        <v>81</v>
      </c>
      <c r="U178" t="s">
        <v>883</v>
      </c>
      <c r="V178" t="s">
        <v>7</v>
      </c>
      <c r="W178" t="s">
        <v>1</v>
      </c>
      <c r="Z178" t="s">
        <v>30</v>
      </c>
      <c r="AD178" t="s">
        <v>903</v>
      </c>
      <c r="AM178" t="s">
        <v>893</v>
      </c>
      <c r="AO178" t="s">
        <v>334</v>
      </c>
      <c r="BT178" t="s">
        <v>884</v>
      </c>
      <c r="BU178" t="s">
        <v>336</v>
      </c>
      <c r="BV178" t="str">
        <f t="shared" si="14"/>
        <v>jeuk-pueh</v>
      </c>
      <c r="BW178">
        <f t="shared" si="15"/>
        <v>2015</v>
      </c>
      <c r="BX178">
        <f t="shared" si="16"/>
        <v>2018</v>
      </c>
      <c r="BY178">
        <f t="shared" si="17"/>
        <v>5</v>
      </c>
      <c r="BZ178">
        <f t="shared" si="18"/>
        <v>6</v>
      </c>
      <c r="CA178" t="s">
        <v>4723</v>
      </c>
      <c r="CB178" t="str">
        <f t="shared" si="19"/>
        <v>b</v>
      </c>
      <c r="CC178">
        <v>0.29683767026475527</v>
      </c>
      <c r="CD178">
        <f t="shared" si="20"/>
        <v>37</v>
      </c>
    </row>
    <row r="179" spans="1:82" x14ac:dyDescent="0.35">
      <c r="A179" t="s">
        <v>3760</v>
      </c>
      <c r="B179" t="s">
        <v>3761</v>
      </c>
      <c r="C179" t="b">
        <v>1</v>
      </c>
      <c r="D179" t="b">
        <v>0</v>
      </c>
      <c r="F179" t="s">
        <v>323</v>
      </c>
      <c r="G179" t="s">
        <v>15</v>
      </c>
      <c r="H179" t="s">
        <v>3762</v>
      </c>
      <c r="J179">
        <v>120</v>
      </c>
      <c r="K179" t="s">
        <v>3763</v>
      </c>
      <c r="L179" t="s">
        <v>3764</v>
      </c>
      <c r="M179" s="2">
        <v>42006</v>
      </c>
      <c r="N179" s="1">
        <v>0.86041666666666661</v>
      </c>
      <c r="O179" s="2">
        <v>42048</v>
      </c>
      <c r="P179" s="1">
        <v>0.87222222222222223</v>
      </c>
      <c r="R179" t="s">
        <v>1757</v>
      </c>
      <c r="S179" s="3">
        <v>1041</v>
      </c>
      <c r="T179" t="s">
        <v>123</v>
      </c>
      <c r="W179" t="s">
        <v>1</v>
      </c>
      <c r="AD179" t="s">
        <v>3765</v>
      </c>
      <c r="AM179" t="s">
        <v>1760</v>
      </c>
      <c r="AO179" t="s">
        <v>334</v>
      </c>
      <c r="BU179" t="s">
        <v>336</v>
      </c>
      <c r="BV179" t="str">
        <f t="shared" si="14"/>
        <v>25xk-8tku</v>
      </c>
      <c r="BW179">
        <f t="shared" si="15"/>
        <v>2015</v>
      </c>
      <c r="BX179">
        <f t="shared" si="16"/>
        <v>2015</v>
      </c>
      <c r="BY179">
        <f t="shared" si="17"/>
        <v>3</v>
      </c>
      <c r="BZ179">
        <f t="shared" si="18"/>
        <v>1</v>
      </c>
      <c r="CA179" t="s">
        <v>4723</v>
      </c>
      <c r="CB179" t="str">
        <f t="shared" si="19"/>
        <v>b</v>
      </c>
      <c r="CC179">
        <v>0.30804979067719762</v>
      </c>
      <c r="CD179">
        <f t="shared" si="20"/>
        <v>38</v>
      </c>
    </row>
    <row r="180" spans="1:82" x14ac:dyDescent="0.35">
      <c r="A180" t="s">
        <v>1857</v>
      </c>
      <c r="B180" t="s">
        <v>1858</v>
      </c>
      <c r="C180" t="b">
        <v>1</v>
      </c>
      <c r="D180" t="b">
        <v>0</v>
      </c>
      <c r="F180" t="s">
        <v>323</v>
      </c>
      <c r="G180" t="s">
        <v>15</v>
      </c>
      <c r="H180" t="s">
        <v>1859</v>
      </c>
      <c r="J180">
        <v>275</v>
      </c>
      <c r="K180" t="s">
        <v>1860</v>
      </c>
      <c r="L180" t="s">
        <v>1861</v>
      </c>
      <c r="M180" s="2">
        <v>41949</v>
      </c>
      <c r="N180" s="1">
        <v>0.85972222222222217</v>
      </c>
      <c r="O180" s="2">
        <v>43424</v>
      </c>
      <c r="P180" s="1">
        <v>0.76666666666666661</v>
      </c>
      <c r="R180" t="s">
        <v>1757</v>
      </c>
      <c r="S180" s="3">
        <v>1097</v>
      </c>
      <c r="T180" t="s">
        <v>123</v>
      </c>
      <c r="U180" t="s">
        <v>1758</v>
      </c>
      <c r="W180" t="s">
        <v>1</v>
      </c>
      <c r="AD180" t="s">
        <v>1862</v>
      </c>
      <c r="AM180" t="s">
        <v>1760</v>
      </c>
      <c r="AO180" t="s">
        <v>334</v>
      </c>
      <c r="BT180" t="s">
        <v>1761</v>
      </c>
      <c r="BU180" t="s">
        <v>336</v>
      </c>
      <c r="BV180" t="str">
        <f t="shared" si="14"/>
        <v>qb6f-d9a6</v>
      </c>
      <c r="BW180">
        <f t="shared" si="15"/>
        <v>2014</v>
      </c>
      <c r="BX180">
        <f t="shared" si="16"/>
        <v>2018</v>
      </c>
      <c r="BY180">
        <f t="shared" si="17"/>
        <v>3</v>
      </c>
      <c r="BZ180">
        <f t="shared" si="18"/>
        <v>2</v>
      </c>
      <c r="CA180" t="s">
        <v>4723</v>
      </c>
      <c r="CB180" t="str">
        <f t="shared" si="19"/>
        <v>b</v>
      </c>
      <c r="CC180">
        <v>0.32279566919979508</v>
      </c>
      <c r="CD180">
        <f t="shared" si="20"/>
        <v>39</v>
      </c>
    </row>
    <row r="181" spans="1:82" x14ac:dyDescent="0.35">
      <c r="A181" t="s">
        <v>1845</v>
      </c>
      <c r="B181" t="s">
        <v>1846</v>
      </c>
      <c r="C181" t="b">
        <v>1</v>
      </c>
      <c r="D181" t="b">
        <v>0</v>
      </c>
      <c r="F181" t="s">
        <v>323</v>
      </c>
      <c r="G181" t="s">
        <v>15</v>
      </c>
      <c r="H181" t="s">
        <v>1847</v>
      </c>
      <c r="J181">
        <v>76</v>
      </c>
      <c r="K181" t="s">
        <v>1848</v>
      </c>
      <c r="L181" t="s">
        <v>1848</v>
      </c>
      <c r="M181" s="2">
        <v>41892</v>
      </c>
      <c r="N181" s="1">
        <v>0.94930555555555562</v>
      </c>
      <c r="O181" s="2">
        <v>41892</v>
      </c>
      <c r="P181" s="1">
        <v>0.94930555555555562</v>
      </c>
      <c r="S181">
        <v>878</v>
      </c>
      <c r="T181" t="s">
        <v>123</v>
      </c>
      <c r="U181" t="s">
        <v>1758</v>
      </c>
      <c r="W181" t="s">
        <v>1</v>
      </c>
      <c r="AD181" t="s">
        <v>1849</v>
      </c>
      <c r="AM181" t="s">
        <v>1760</v>
      </c>
      <c r="AO181" t="s">
        <v>334</v>
      </c>
      <c r="BT181" t="s">
        <v>1761</v>
      </c>
      <c r="BU181" t="s">
        <v>336</v>
      </c>
      <c r="BV181" t="str">
        <f t="shared" si="14"/>
        <v>kju2-r99e</v>
      </c>
      <c r="BW181">
        <f t="shared" si="15"/>
        <v>2014</v>
      </c>
      <c r="BX181">
        <f t="shared" si="16"/>
        <v>2014</v>
      </c>
      <c r="BY181">
        <f t="shared" si="17"/>
        <v>3</v>
      </c>
      <c r="BZ181">
        <f t="shared" si="18"/>
        <v>1</v>
      </c>
      <c r="CA181" t="s">
        <v>4723</v>
      </c>
      <c r="CB181" t="str">
        <f t="shared" si="19"/>
        <v>b</v>
      </c>
      <c r="CC181">
        <v>0.33751458105849186</v>
      </c>
      <c r="CD181">
        <f t="shared" si="20"/>
        <v>40</v>
      </c>
    </row>
    <row r="182" spans="1:82" x14ac:dyDescent="0.35">
      <c r="A182" t="s">
        <v>1745</v>
      </c>
      <c r="B182" t="s">
        <v>1737</v>
      </c>
      <c r="C182" t="b">
        <v>1</v>
      </c>
      <c r="D182" t="b">
        <v>0</v>
      </c>
      <c r="F182" t="s">
        <v>323</v>
      </c>
      <c r="G182" t="s">
        <v>15</v>
      </c>
      <c r="H182" t="s">
        <v>1746</v>
      </c>
      <c r="I182" t="s">
        <v>1738</v>
      </c>
      <c r="J182">
        <v>548</v>
      </c>
      <c r="K182" t="s">
        <v>1747</v>
      </c>
      <c r="L182" t="s">
        <v>1739</v>
      </c>
      <c r="M182" s="2">
        <v>41683</v>
      </c>
      <c r="N182" s="1">
        <v>0.7944444444444444</v>
      </c>
      <c r="O182" s="2">
        <v>41684</v>
      </c>
      <c r="P182" s="1">
        <v>0.85</v>
      </c>
      <c r="Q182" t="s">
        <v>328</v>
      </c>
      <c r="R182" t="s">
        <v>1740</v>
      </c>
      <c r="S182" s="3">
        <v>1215</v>
      </c>
      <c r="T182" t="s">
        <v>121</v>
      </c>
      <c r="U182" t="s">
        <v>1707</v>
      </c>
      <c r="V182" t="s">
        <v>7</v>
      </c>
      <c r="W182" t="s">
        <v>1</v>
      </c>
      <c r="Z182" t="s">
        <v>206</v>
      </c>
      <c r="AD182" t="s">
        <v>1748</v>
      </c>
      <c r="AL182" t="s">
        <v>1722</v>
      </c>
      <c r="AM182" t="s">
        <v>518</v>
      </c>
      <c r="AO182" t="s">
        <v>334</v>
      </c>
      <c r="BT182" t="s">
        <v>335</v>
      </c>
      <c r="BU182" t="s">
        <v>336</v>
      </c>
      <c r="BV182" t="str">
        <f t="shared" si="14"/>
        <v>w9k2-96gh</v>
      </c>
      <c r="BW182">
        <f t="shared" si="15"/>
        <v>2014</v>
      </c>
      <c r="BX182">
        <f t="shared" si="16"/>
        <v>2014</v>
      </c>
      <c r="BY182">
        <f t="shared" si="17"/>
        <v>5</v>
      </c>
      <c r="BZ182">
        <f t="shared" si="18"/>
        <v>6</v>
      </c>
      <c r="CA182" t="s">
        <v>4723</v>
      </c>
      <c r="CB182" t="str">
        <f t="shared" si="19"/>
        <v>b</v>
      </c>
      <c r="CC182">
        <v>0.34814928175893478</v>
      </c>
      <c r="CD182">
        <f t="shared" si="20"/>
        <v>41</v>
      </c>
    </row>
    <row r="183" spans="1:82" x14ac:dyDescent="0.35">
      <c r="A183" t="s">
        <v>3192</v>
      </c>
      <c r="B183" t="s">
        <v>3193</v>
      </c>
      <c r="C183" t="b">
        <v>1</v>
      </c>
      <c r="D183" t="b">
        <v>0</v>
      </c>
      <c r="F183" t="s">
        <v>323</v>
      </c>
      <c r="G183" t="s">
        <v>15</v>
      </c>
      <c r="H183" t="s">
        <v>3194</v>
      </c>
      <c r="J183">
        <v>945</v>
      </c>
      <c r="K183" t="s">
        <v>3195</v>
      </c>
      <c r="L183" t="s">
        <v>3196</v>
      </c>
      <c r="M183" s="2">
        <v>42356</v>
      </c>
      <c r="N183" s="1">
        <v>0.81111111111111101</v>
      </c>
      <c r="O183" s="2">
        <v>42510</v>
      </c>
      <c r="P183" s="1">
        <v>0.91041666666666676</v>
      </c>
      <c r="Q183" t="s">
        <v>328</v>
      </c>
      <c r="R183" t="s">
        <v>3197</v>
      </c>
      <c r="S183" s="3">
        <v>1021</v>
      </c>
      <c r="T183" t="s">
        <v>195</v>
      </c>
      <c r="U183" t="s">
        <v>3198</v>
      </c>
      <c r="W183" t="s">
        <v>1</v>
      </c>
      <c r="AD183" t="s">
        <v>3199</v>
      </c>
      <c r="AM183" t="s">
        <v>609</v>
      </c>
      <c r="AO183" t="s">
        <v>334</v>
      </c>
      <c r="BT183" t="s">
        <v>335</v>
      </c>
      <c r="BU183" t="s">
        <v>336</v>
      </c>
      <c r="BV183" t="str">
        <f t="shared" si="14"/>
        <v>7rpc-etc2</v>
      </c>
      <c r="BW183">
        <f t="shared" si="15"/>
        <v>2015</v>
      </c>
      <c r="BX183">
        <f t="shared" si="16"/>
        <v>2016</v>
      </c>
      <c r="BY183">
        <f t="shared" si="17"/>
        <v>3</v>
      </c>
      <c r="BZ183">
        <f t="shared" si="18"/>
        <v>3</v>
      </c>
      <c r="CA183" t="s">
        <v>4723</v>
      </c>
      <c r="CB183" t="str">
        <f t="shared" si="19"/>
        <v>b</v>
      </c>
      <c r="CC183">
        <v>0.36447082521899743</v>
      </c>
      <c r="CD183">
        <f t="shared" si="20"/>
        <v>42</v>
      </c>
    </row>
    <row r="184" spans="1:82" x14ac:dyDescent="0.35">
      <c r="A184" t="s">
        <v>1780</v>
      </c>
      <c r="B184" t="s">
        <v>1781</v>
      </c>
      <c r="C184" t="b">
        <v>1</v>
      </c>
      <c r="D184" t="b">
        <v>0</v>
      </c>
      <c r="F184" t="s">
        <v>323</v>
      </c>
      <c r="G184" t="s">
        <v>15</v>
      </c>
      <c r="H184" t="s">
        <v>1782</v>
      </c>
      <c r="J184">
        <v>271</v>
      </c>
      <c r="K184" t="s">
        <v>1783</v>
      </c>
      <c r="L184" t="s">
        <v>1784</v>
      </c>
      <c r="M184" s="2">
        <v>41949</v>
      </c>
      <c r="N184" s="1">
        <v>0.85902777777777783</v>
      </c>
      <c r="O184" s="2">
        <v>43420</v>
      </c>
      <c r="P184" s="1">
        <v>0.15555555555555556</v>
      </c>
      <c r="R184" t="s">
        <v>1757</v>
      </c>
      <c r="S184" s="3">
        <v>1185</v>
      </c>
      <c r="T184" t="s">
        <v>123</v>
      </c>
      <c r="U184" t="s">
        <v>1758</v>
      </c>
      <c r="W184" t="s">
        <v>1</v>
      </c>
      <c r="AD184" t="s">
        <v>1785</v>
      </c>
      <c r="AM184" t="s">
        <v>1760</v>
      </c>
      <c r="AO184" t="s">
        <v>334</v>
      </c>
      <c r="BT184" t="s">
        <v>1761</v>
      </c>
      <c r="BU184" t="s">
        <v>336</v>
      </c>
      <c r="BV184" t="str">
        <f t="shared" si="14"/>
        <v>7iwq-4tne</v>
      </c>
      <c r="BW184">
        <f t="shared" si="15"/>
        <v>2014</v>
      </c>
      <c r="BX184">
        <f t="shared" si="16"/>
        <v>2018</v>
      </c>
      <c r="BY184">
        <f t="shared" si="17"/>
        <v>3</v>
      </c>
      <c r="BZ184">
        <f t="shared" si="18"/>
        <v>2</v>
      </c>
      <c r="CA184" t="s">
        <v>4723</v>
      </c>
      <c r="CB184" t="str">
        <f t="shared" si="19"/>
        <v>b</v>
      </c>
      <c r="CC184">
        <v>0.37462516049077277</v>
      </c>
      <c r="CD184">
        <f t="shared" si="20"/>
        <v>43</v>
      </c>
    </row>
    <row r="185" spans="1:82" x14ac:dyDescent="0.35">
      <c r="A185" t="s">
        <v>1972</v>
      </c>
      <c r="B185" t="s">
        <v>1953</v>
      </c>
      <c r="C185" t="b">
        <v>1</v>
      </c>
      <c r="D185" t="b">
        <v>0</v>
      </c>
      <c r="F185" t="s">
        <v>323</v>
      </c>
      <c r="G185" t="s">
        <v>15</v>
      </c>
      <c r="H185" t="s">
        <v>1973</v>
      </c>
      <c r="J185">
        <v>110</v>
      </c>
      <c r="K185" t="s">
        <v>1974</v>
      </c>
      <c r="L185" t="s">
        <v>1954</v>
      </c>
      <c r="M185" s="2">
        <v>42006</v>
      </c>
      <c r="N185" s="1">
        <v>0.73888888888888893</v>
      </c>
      <c r="O185" s="2">
        <v>42048</v>
      </c>
      <c r="P185" s="1">
        <v>0.88124999999999998</v>
      </c>
      <c r="R185" t="s">
        <v>1757</v>
      </c>
      <c r="S185">
        <v>910</v>
      </c>
      <c r="T185" t="s">
        <v>123</v>
      </c>
      <c r="U185" t="s">
        <v>1927</v>
      </c>
      <c r="W185" t="s">
        <v>1</v>
      </c>
      <c r="AD185" t="s">
        <v>1975</v>
      </c>
      <c r="AM185" t="s">
        <v>1760</v>
      </c>
      <c r="AO185" t="s">
        <v>334</v>
      </c>
      <c r="BT185" t="s">
        <v>1761</v>
      </c>
      <c r="BU185" t="s">
        <v>336</v>
      </c>
      <c r="BV185" t="str">
        <f t="shared" si="14"/>
        <v>xykh-jzeq</v>
      </c>
      <c r="BW185">
        <f t="shared" si="15"/>
        <v>2015</v>
      </c>
      <c r="BX185">
        <f t="shared" si="16"/>
        <v>2015</v>
      </c>
      <c r="BY185">
        <f t="shared" si="17"/>
        <v>3</v>
      </c>
      <c r="BZ185">
        <f t="shared" si="18"/>
        <v>2</v>
      </c>
      <c r="CA185" t="s">
        <v>4723</v>
      </c>
      <c r="CB185" t="str">
        <f t="shared" si="19"/>
        <v>b</v>
      </c>
      <c r="CC185">
        <v>0.37529739548186947</v>
      </c>
      <c r="CD185">
        <f t="shared" si="20"/>
        <v>44</v>
      </c>
    </row>
    <row r="186" spans="1:82" x14ac:dyDescent="0.35">
      <c r="A186" t="s">
        <v>5370</v>
      </c>
      <c r="B186" t="s">
        <v>4022</v>
      </c>
      <c r="C186" t="b">
        <v>1</v>
      </c>
      <c r="D186" t="b">
        <v>0</v>
      </c>
      <c r="F186" t="s">
        <v>323</v>
      </c>
      <c r="G186" t="s">
        <v>15</v>
      </c>
      <c r="H186" t="s">
        <v>5371</v>
      </c>
      <c r="J186">
        <v>106</v>
      </c>
      <c r="K186" t="s">
        <v>5372</v>
      </c>
      <c r="L186" t="s">
        <v>4023</v>
      </c>
      <c r="M186" s="2">
        <v>42004</v>
      </c>
      <c r="N186" s="1">
        <v>0.78125</v>
      </c>
      <c r="O186" s="2">
        <v>42010</v>
      </c>
      <c r="P186" s="1">
        <v>0.67847222222222225</v>
      </c>
      <c r="S186">
        <v>877</v>
      </c>
      <c r="T186" t="s">
        <v>123</v>
      </c>
      <c r="W186" t="s">
        <v>1</v>
      </c>
      <c r="AD186" t="s">
        <v>5373</v>
      </c>
      <c r="AM186" t="s">
        <v>1760</v>
      </c>
      <c r="AO186" t="s">
        <v>334</v>
      </c>
      <c r="BU186" t="s">
        <v>336</v>
      </c>
      <c r="BV186" t="str">
        <f t="shared" si="14"/>
        <v>nptq-amvm</v>
      </c>
      <c r="BW186">
        <f t="shared" si="15"/>
        <v>2014</v>
      </c>
      <c r="BX186">
        <f t="shared" si="16"/>
        <v>2015</v>
      </c>
      <c r="BY186">
        <f t="shared" si="17"/>
        <v>3</v>
      </c>
      <c r="BZ186">
        <f t="shared" si="18"/>
        <v>0</v>
      </c>
      <c r="CA186" t="s">
        <v>4723</v>
      </c>
      <c r="CB186" t="str">
        <f t="shared" si="19"/>
        <v>b</v>
      </c>
      <c r="CC186">
        <v>0.3760716410078081</v>
      </c>
      <c r="CD186">
        <f t="shared" si="20"/>
        <v>45</v>
      </c>
    </row>
    <row r="187" spans="1:82" x14ac:dyDescent="0.35">
      <c r="A187" t="s">
        <v>1752</v>
      </c>
      <c r="B187" t="s">
        <v>1753</v>
      </c>
      <c r="C187" t="b">
        <v>1</v>
      </c>
      <c r="D187" t="b">
        <v>0</v>
      </c>
      <c r="F187" t="s">
        <v>323</v>
      </c>
      <c r="G187" t="s">
        <v>15</v>
      </c>
      <c r="H187" t="s">
        <v>1754</v>
      </c>
      <c r="J187">
        <v>444</v>
      </c>
      <c r="K187" t="s">
        <v>1755</v>
      </c>
      <c r="L187" t="s">
        <v>1756</v>
      </c>
      <c r="M187" s="2">
        <v>41915</v>
      </c>
      <c r="N187" s="1">
        <v>0.59375</v>
      </c>
      <c r="O187" s="2">
        <v>42632</v>
      </c>
      <c r="P187" s="1">
        <v>0.77361111111111114</v>
      </c>
      <c r="R187" t="s">
        <v>1757</v>
      </c>
      <c r="S187" s="3">
        <v>1172</v>
      </c>
      <c r="T187" t="s">
        <v>123</v>
      </c>
      <c r="U187" t="s">
        <v>1758</v>
      </c>
      <c r="W187" t="s">
        <v>1</v>
      </c>
      <c r="AD187" t="s">
        <v>1759</v>
      </c>
      <c r="AM187" t="s">
        <v>1760</v>
      </c>
      <c r="AO187" t="s">
        <v>334</v>
      </c>
      <c r="BT187" t="s">
        <v>1761</v>
      </c>
      <c r="BU187" t="s">
        <v>336</v>
      </c>
      <c r="BV187" t="str">
        <f t="shared" si="14"/>
        <v>3apa-5n2d</v>
      </c>
      <c r="BW187">
        <f t="shared" si="15"/>
        <v>2014</v>
      </c>
      <c r="BX187">
        <f t="shared" si="16"/>
        <v>2016</v>
      </c>
      <c r="BY187">
        <f t="shared" si="17"/>
        <v>3</v>
      </c>
      <c r="BZ187">
        <f t="shared" si="18"/>
        <v>2</v>
      </c>
      <c r="CA187" t="s">
        <v>4723</v>
      </c>
      <c r="CB187" t="str">
        <f t="shared" si="19"/>
        <v>b</v>
      </c>
      <c r="CC187">
        <v>0.37926833814297245</v>
      </c>
      <c r="CD187">
        <f t="shared" si="20"/>
        <v>46</v>
      </c>
    </row>
    <row r="188" spans="1:82" x14ac:dyDescent="0.35">
      <c r="A188" t="s">
        <v>1749</v>
      </c>
      <c r="B188" t="s">
        <v>1704</v>
      </c>
      <c r="C188" t="b">
        <v>1</v>
      </c>
      <c r="D188" t="b">
        <v>0</v>
      </c>
      <c r="F188" t="s">
        <v>323</v>
      </c>
      <c r="G188" t="s">
        <v>15</v>
      </c>
      <c r="H188" t="s">
        <v>1705</v>
      </c>
      <c r="J188">
        <v>134</v>
      </c>
      <c r="K188" t="s">
        <v>1750</v>
      </c>
      <c r="L188" t="s">
        <v>1706</v>
      </c>
      <c r="M188" s="2">
        <v>42293</v>
      </c>
      <c r="N188" s="1">
        <v>0.84166666666666667</v>
      </c>
      <c r="O188" s="2">
        <v>42296</v>
      </c>
      <c r="P188" s="1">
        <v>0.96250000000000002</v>
      </c>
      <c r="S188">
        <v>643</v>
      </c>
      <c r="T188" t="s">
        <v>121</v>
      </c>
      <c r="U188" t="s">
        <v>1707</v>
      </c>
      <c r="W188" t="s">
        <v>1</v>
      </c>
      <c r="AD188" t="s">
        <v>1751</v>
      </c>
      <c r="AM188" t="s">
        <v>518</v>
      </c>
      <c r="AO188" t="s">
        <v>334</v>
      </c>
      <c r="BT188" t="s">
        <v>335</v>
      </c>
      <c r="BU188" t="s">
        <v>336</v>
      </c>
      <c r="BV188" t="str">
        <f t="shared" si="14"/>
        <v>xh35-3825</v>
      </c>
      <c r="BW188">
        <f t="shared" si="15"/>
        <v>2015</v>
      </c>
      <c r="BX188">
        <f t="shared" si="16"/>
        <v>2015</v>
      </c>
      <c r="BY188">
        <f t="shared" si="17"/>
        <v>3</v>
      </c>
      <c r="BZ188">
        <f t="shared" si="18"/>
        <v>1</v>
      </c>
      <c r="CA188" t="s">
        <v>4723</v>
      </c>
      <c r="CB188" t="str">
        <f t="shared" si="19"/>
        <v>b</v>
      </c>
      <c r="CC188">
        <v>0.38113969029160977</v>
      </c>
      <c r="CD188">
        <f t="shared" si="20"/>
        <v>47</v>
      </c>
    </row>
    <row r="189" spans="1:82" x14ac:dyDescent="0.35">
      <c r="A189" t="s">
        <v>3659</v>
      </c>
      <c r="B189" t="s">
        <v>3660</v>
      </c>
      <c r="C189" t="b">
        <v>1</v>
      </c>
      <c r="D189" t="b">
        <v>0</v>
      </c>
      <c r="F189" t="s">
        <v>323</v>
      </c>
      <c r="G189" t="s">
        <v>15</v>
      </c>
      <c r="H189" t="s">
        <v>3661</v>
      </c>
      <c r="J189">
        <v>291</v>
      </c>
      <c r="K189" t="s">
        <v>3662</v>
      </c>
      <c r="L189" t="s">
        <v>3662</v>
      </c>
      <c r="M189" s="2">
        <v>42365</v>
      </c>
      <c r="N189" s="1">
        <v>0.25694444444444448</v>
      </c>
      <c r="O189" s="2">
        <v>42365</v>
      </c>
      <c r="P189" s="1">
        <v>0.25694444444444448</v>
      </c>
      <c r="Q189" t="s">
        <v>571</v>
      </c>
      <c r="R189" t="s">
        <v>3663</v>
      </c>
      <c r="S189" s="3">
        <v>1013</v>
      </c>
      <c r="T189" t="s">
        <v>4</v>
      </c>
      <c r="U189" t="s">
        <v>3502</v>
      </c>
      <c r="W189" t="s">
        <v>1</v>
      </c>
      <c r="Z189" t="s">
        <v>116</v>
      </c>
      <c r="AD189" t="s">
        <v>3666</v>
      </c>
      <c r="AE189" t="s">
        <v>3668</v>
      </c>
      <c r="AF189" t="s">
        <v>3667</v>
      </c>
      <c r="AG189" t="s">
        <v>3664</v>
      </c>
      <c r="AH189" t="s">
        <v>3665</v>
      </c>
      <c r="AL189" t="s">
        <v>3506</v>
      </c>
      <c r="AM189" t="s">
        <v>3507</v>
      </c>
      <c r="AO189" t="s">
        <v>334</v>
      </c>
      <c r="BT189" t="s">
        <v>3508</v>
      </c>
      <c r="BU189" t="s">
        <v>336</v>
      </c>
      <c r="BV189" t="str">
        <f t="shared" si="14"/>
        <v>qsd2-yxis</v>
      </c>
      <c r="BW189">
        <f t="shared" si="15"/>
        <v>2015</v>
      </c>
      <c r="BX189">
        <f t="shared" si="16"/>
        <v>2015</v>
      </c>
      <c r="BY189">
        <f t="shared" si="17"/>
        <v>4</v>
      </c>
      <c r="BZ189">
        <f t="shared" si="18"/>
        <v>4</v>
      </c>
      <c r="CA189" t="s">
        <v>4723</v>
      </c>
      <c r="CB189" t="str">
        <f t="shared" si="19"/>
        <v>b</v>
      </c>
      <c r="CC189">
        <v>0.38316505006456858</v>
      </c>
      <c r="CD189">
        <f t="shared" si="20"/>
        <v>48</v>
      </c>
    </row>
    <row r="190" spans="1:82" x14ac:dyDescent="0.35">
      <c r="A190" t="s">
        <v>680</v>
      </c>
      <c r="B190" t="s">
        <v>675</v>
      </c>
      <c r="C190" t="b">
        <v>1</v>
      </c>
      <c r="D190" t="b">
        <v>0</v>
      </c>
      <c r="F190" t="s">
        <v>323</v>
      </c>
      <c r="G190" t="s">
        <v>15</v>
      </c>
      <c r="H190" t="s">
        <v>681</v>
      </c>
      <c r="J190" s="3">
        <v>1166</v>
      </c>
      <c r="K190" t="s">
        <v>682</v>
      </c>
      <c r="L190" t="s">
        <v>676</v>
      </c>
      <c r="M190" s="2">
        <v>42275</v>
      </c>
      <c r="N190" s="1">
        <v>0.6791666666666667</v>
      </c>
      <c r="O190" s="2">
        <v>42307</v>
      </c>
      <c r="P190" s="1">
        <v>0.7319444444444444</v>
      </c>
      <c r="Q190" t="s">
        <v>328</v>
      </c>
      <c r="R190" t="s">
        <v>677</v>
      </c>
      <c r="S190">
        <v>840</v>
      </c>
      <c r="T190" t="s">
        <v>195</v>
      </c>
      <c r="U190" t="s">
        <v>678</v>
      </c>
      <c r="W190" t="s">
        <v>1</v>
      </c>
      <c r="AD190" t="s">
        <v>683</v>
      </c>
      <c r="AM190" t="s">
        <v>609</v>
      </c>
      <c r="AO190" t="s">
        <v>334</v>
      </c>
      <c r="BT190" t="s">
        <v>335</v>
      </c>
      <c r="BU190" t="s">
        <v>336</v>
      </c>
      <c r="BV190" t="str">
        <f t="shared" si="14"/>
        <v>wfix-4hvd</v>
      </c>
      <c r="BW190">
        <f t="shared" si="15"/>
        <v>2015</v>
      </c>
      <c r="BX190">
        <f t="shared" si="16"/>
        <v>2015</v>
      </c>
      <c r="BY190">
        <f t="shared" si="17"/>
        <v>3</v>
      </c>
      <c r="BZ190">
        <f t="shared" si="18"/>
        <v>3</v>
      </c>
      <c r="CA190" t="s">
        <v>4723</v>
      </c>
      <c r="CB190" t="str">
        <f t="shared" si="19"/>
        <v>b</v>
      </c>
      <c r="CC190">
        <v>0.39362070991876008</v>
      </c>
      <c r="CD190">
        <f t="shared" si="20"/>
        <v>49</v>
      </c>
    </row>
    <row r="191" spans="1:82" x14ac:dyDescent="0.35">
      <c r="A191" t="s">
        <v>5176</v>
      </c>
      <c r="B191" t="s">
        <v>5177</v>
      </c>
      <c r="C191" t="b">
        <v>1</v>
      </c>
      <c r="D191" t="b">
        <v>0</v>
      </c>
      <c r="F191" t="s">
        <v>323</v>
      </c>
      <c r="G191" t="s">
        <v>15</v>
      </c>
      <c r="H191" t="s">
        <v>5178</v>
      </c>
      <c r="I191" t="s">
        <v>5179</v>
      </c>
      <c r="J191">
        <v>281</v>
      </c>
      <c r="K191" t="s">
        <v>5180</v>
      </c>
      <c r="L191" t="s">
        <v>2126</v>
      </c>
      <c r="M191" s="2">
        <v>42321</v>
      </c>
      <c r="N191" s="1">
        <v>3.7499999999999999E-2</v>
      </c>
      <c r="O191" s="2">
        <v>43633</v>
      </c>
      <c r="P191" s="1">
        <v>0.58333333333333337</v>
      </c>
      <c r="Q191" t="s">
        <v>1130</v>
      </c>
      <c r="R191" t="s">
        <v>5181</v>
      </c>
      <c r="S191">
        <v>576</v>
      </c>
      <c r="T191" t="s">
        <v>162</v>
      </c>
      <c r="W191" t="s">
        <v>1</v>
      </c>
      <c r="Z191" t="s">
        <v>94</v>
      </c>
      <c r="AD191" t="s">
        <v>5182</v>
      </c>
      <c r="AM191" t="s">
        <v>2130</v>
      </c>
      <c r="AO191" t="s">
        <v>334</v>
      </c>
      <c r="BU191" t="s">
        <v>336</v>
      </c>
      <c r="BV191" t="str">
        <f t="shared" si="14"/>
        <v>k43v-q6mx</v>
      </c>
      <c r="BW191">
        <f t="shared" si="15"/>
        <v>2015</v>
      </c>
      <c r="BX191">
        <f t="shared" si="16"/>
        <v>2019</v>
      </c>
      <c r="BY191">
        <f t="shared" si="17"/>
        <v>4</v>
      </c>
      <c r="BZ191">
        <f t="shared" si="18"/>
        <v>4</v>
      </c>
      <c r="CA191" t="s">
        <v>4723</v>
      </c>
      <c r="CB191" t="str">
        <f t="shared" si="19"/>
        <v>b</v>
      </c>
      <c r="CC191">
        <v>0.39955179919450112</v>
      </c>
      <c r="CD191">
        <f t="shared" si="20"/>
        <v>50</v>
      </c>
    </row>
    <row r="192" spans="1:82" x14ac:dyDescent="0.35">
      <c r="A192" t="s">
        <v>2801</v>
      </c>
      <c r="B192" t="s">
        <v>2802</v>
      </c>
      <c r="C192" t="b">
        <v>1</v>
      </c>
      <c r="D192" t="b">
        <v>0</v>
      </c>
      <c r="F192" t="s">
        <v>323</v>
      </c>
      <c r="G192" t="s">
        <v>15</v>
      </c>
      <c r="H192" t="s">
        <v>2803</v>
      </c>
      <c r="I192" t="s">
        <v>2804</v>
      </c>
      <c r="J192">
        <v>737</v>
      </c>
      <c r="K192" t="s">
        <v>2805</v>
      </c>
      <c r="L192" t="s">
        <v>2806</v>
      </c>
      <c r="M192" s="2">
        <v>42132</v>
      </c>
      <c r="N192" s="1">
        <v>0.84791666666666676</v>
      </c>
      <c r="O192" s="2">
        <v>42298</v>
      </c>
      <c r="P192" s="1">
        <v>0.7006944444444444</v>
      </c>
      <c r="Q192" t="s">
        <v>328</v>
      </c>
      <c r="R192" t="s">
        <v>2807</v>
      </c>
      <c r="S192" s="3">
        <v>1024</v>
      </c>
      <c r="T192" t="s">
        <v>195</v>
      </c>
      <c r="U192" t="s">
        <v>2808</v>
      </c>
      <c r="W192" t="s">
        <v>1</v>
      </c>
      <c r="AD192" t="s">
        <v>2809</v>
      </c>
      <c r="AM192" t="s">
        <v>609</v>
      </c>
      <c r="AO192" t="s">
        <v>334</v>
      </c>
      <c r="BT192" t="s">
        <v>335</v>
      </c>
      <c r="BU192" t="s">
        <v>336</v>
      </c>
      <c r="BV192" t="str">
        <f t="shared" si="14"/>
        <v>3mxm-hwme</v>
      </c>
      <c r="BW192">
        <f t="shared" si="15"/>
        <v>2015</v>
      </c>
      <c r="BX192">
        <f t="shared" si="16"/>
        <v>2015</v>
      </c>
      <c r="BY192">
        <f t="shared" si="17"/>
        <v>3</v>
      </c>
      <c r="BZ192">
        <f t="shared" si="18"/>
        <v>4</v>
      </c>
      <c r="CA192" t="s">
        <v>4723</v>
      </c>
      <c r="CB192" t="str">
        <f t="shared" si="19"/>
        <v>b</v>
      </c>
      <c r="CC192">
        <v>0.41726291872812016</v>
      </c>
      <c r="CD192">
        <f t="shared" si="20"/>
        <v>51</v>
      </c>
    </row>
    <row r="193" spans="1:82" x14ac:dyDescent="0.35">
      <c r="A193" t="s">
        <v>2187</v>
      </c>
      <c r="B193" t="s">
        <v>2170</v>
      </c>
      <c r="C193" t="b">
        <v>1</v>
      </c>
      <c r="D193" t="b">
        <v>0</v>
      </c>
      <c r="F193" t="s">
        <v>323</v>
      </c>
      <c r="G193" t="s">
        <v>15</v>
      </c>
      <c r="H193" t="s">
        <v>2188</v>
      </c>
      <c r="J193">
        <v>96</v>
      </c>
      <c r="K193" t="s">
        <v>2189</v>
      </c>
      <c r="L193" t="s">
        <v>2171</v>
      </c>
      <c r="M193" s="2">
        <v>41950</v>
      </c>
      <c r="N193" s="1">
        <v>0.80486111111111114</v>
      </c>
      <c r="O193" s="2">
        <v>42080</v>
      </c>
      <c r="P193" s="1">
        <v>0.78819444444444453</v>
      </c>
      <c r="S193" s="3">
        <v>1174</v>
      </c>
      <c r="T193" t="s">
        <v>147</v>
      </c>
      <c r="U193" t="s">
        <v>2134</v>
      </c>
      <c r="W193" t="s">
        <v>1</v>
      </c>
      <c r="AD193" t="s">
        <v>2190</v>
      </c>
      <c r="AM193" t="s">
        <v>2136</v>
      </c>
      <c r="AO193" t="s">
        <v>334</v>
      </c>
      <c r="BT193" t="s">
        <v>335</v>
      </c>
      <c r="BU193" t="s">
        <v>336</v>
      </c>
      <c r="BV193" t="str">
        <f t="shared" si="14"/>
        <v>mcjf-t2vf</v>
      </c>
      <c r="BW193">
        <f t="shared" si="15"/>
        <v>2014</v>
      </c>
      <c r="BX193">
        <f t="shared" si="16"/>
        <v>2015</v>
      </c>
      <c r="BY193">
        <f t="shared" si="17"/>
        <v>3</v>
      </c>
      <c r="BZ193">
        <f t="shared" si="18"/>
        <v>1</v>
      </c>
      <c r="CA193" t="s">
        <v>4723</v>
      </c>
      <c r="CB193" t="str">
        <f t="shared" si="19"/>
        <v>b</v>
      </c>
      <c r="CC193">
        <v>0.43108888826332903</v>
      </c>
      <c r="CD193">
        <f t="shared" si="20"/>
        <v>52</v>
      </c>
    </row>
    <row r="194" spans="1:82" x14ac:dyDescent="0.35">
      <c r="A194" t="s">
        <v>3641</v>
      </c>
      <c r="B194" t="s">
        <v>3642</v>
      </c>
      <c r="C194" t="b">
        <v>1</v>
      </c>
      <c r="D194" t="b">
        <v>0</v>
      </c>
      <c r="F194" t="s">
        <v>323</v>
      </c>
      <c r="G194" t="s">
        <v>15</v>
      </c>
      <c r="H194" t="s">
        <v>3643</v>
      </c>
      <c r="J194">
        <v>110</v>
      </c>
      <c r="K194" t="s">
        <v>3644</v>
      </c>
      <c r="L194" t="s">
        <v>3644</v>
      </c>
      <c r="M194" s="2">
        <v>42367</v>
      </c>
      <c r="N194" s="1">
        <v>0.3125</v>
      </c>
      <c r="O194" s="2">
        <v>42367</v>
      </c>
      <c r="P194" s="1">
        <v>0.3125</v>
      </c>
      <c r="Q194" t="s">
        <v>571</v>
      </c>
      <c r="R194" t="s">
        <v>3645</v>
      </c>
      <c r="S194">
        <v>742</v>
      </c>
      <c r="T194" t="s">
        <v>4</v>
      </c>
      <c r="U194" t="s">
        <v>3502</v>
      </c>
      <c r="V194" t="s">
        <v>7</v>
      </c>
      <c r="W194" t="s">
        <v>1</v>
      </c>
      <c r="Z194" t="s">
        <v>116</v>
      </c>
      <c r="AD194" t="s">
        <v>3647</v>
      </c>
      <c r="AE194" t="s">
        <v>3649</v>
      </c>
      <c r="AF194" t="s">
        <v>3648</v>
      </c>
      <c r="AG194" t="s">
        <v>3646</v>
      </c>
      <c r="AL194" t="s">
        <v>3506</v>
      </c>
      <c r="AM194" t="s">
        <v>3507</v>
      </c>
      <c r="AO194" t="s">
        <v>334</v>
      </c>
      <c r="BT194" t="s">
        <v>3508</v>
      </c>
      <c r="BU194" t="s">
        <v>336</v>
      </c>
      <c r="BV194" t="str">
        <f t="shared" ref="BV194:BV257" si="21">IF(E194="",B194,E194)</f>
        <v>eti2-u4a5</v>
      </c>
      <c r="BW194">
        <f t="shared" ref="BW194:BW257" si="22">YEAR(M194)</f>
        <v>2015</v>
      </c>
      <c r="BX194">
        <f t="shared" ref="BX194:BX257" si="23">YEAR(O194)</f>
        <v>2015</v>
      </c>
      <c r="BY194">
        <f t="shared" ref="BY194:BY257" si="24">COUNTA(K194,L194,T194,V194,Z194)</f>
        <v>5</v>
      </c>
      <c r="BZ194">
        <f t="shared" ref="BZ194:BZ257" si="25">COUNTA(I194,Q194,R194,U194,V194,Z194)</f>
        <v>5</v>
      </c>
      <c r="CA194" t="s">
        <v>4723</v>
      </c>
      <c r="CB194" t="str">
        <f t="shared" ref="CB194:CB257" si="26">IF(BW194&lt;2014,"a",IF(BW194&gt;2017,"d",IF(BW194&lt;2016,"b","c")))</f>
        <v>b</v>
      </c>
      <c r="CC194">
        <v>0.45773235852199179</v>
      </c>
      <c r="CD194">
        <f t="shared" si="20"/>
        <v>53</v>
      </c>
    </row>
    <row r="195" spans="1:82" x14ac:dyDescent="0.35">
      <c r="A195" t="s">
        <v>4675</v>
      </c>
      <c r="B195" t="s">
        <v>4676</v>
      </c>
      <c r="C195" t="b">
        <v>1</v>
      </c>
      <c r="D195" t="b">
        <v>0</v>
      </c>
      <c r="F195" t="s">
        <v>323</v>
      </c>
      <c r="G195" t="s">
        <v>15</v>
      </c>
      <c r="H195" t="s">
        <v>4677</v>
      </c>
      <c r="I195" t="s">
        <v>4678</v>
      </c>
      <c r="J195">
        <v>890</v>
      </c>
      <c r="K195" t="s">
        <v>4679</v>
      </c>
      <c r="L195" t="s">
        <v>4680</v>
      </c>
      <c r="M195" s="2">
        <v>42125</v>
      </c>
      <c r="N195" s="1">
        <v>0.65833333333333333</v>
      </c>
      <c r="O195" s="2">
        <v>42159</v>
      </c>
      <c r="P195" s="1">
        <v>0</v>
      </c>
      <c r="Q195" t="s">
        <v>328</v>
      </c>
      <c r="R195" t="s">
        <v>4681</v>
      </c>
      <c r="S195">
        <v>603</v>
      </c>
      <c r="T195" t="s">
        <v>160</v>
      </c>
      <c r="W195" t="s">
        <v>1</v>
      </c>
      <c r="Z195" t="s">
        <v>24</v>
      </c>
      <c r="AD195" t="s">
        <v>4682</v>
      </c>
      <c r="AE195" t="s">
        <v>4684</v>
      </c>
      <c r="AF195" t="s">
        <v>4683</v>
      </c>
      <c r="AL195" t="s">
        <v>1019</v>
      </c>
      <c r="AM195" t="s">
        <v>2273</v>
      </c>
      <c r="AO195" t="s">
        <v>334</v>
      </c>
      <c r="BU195" t="s">
        <v>336</v>
      </c>
      <c r="BV195" t="str">
        <f t="shared" si="21"/>
        <v>d958-q2ci</v>
      </c>
      <c r="BW195">
        <f t="shared" si="22"/>
        <v>2015</v>
      </c>
      <c r="BX195">
        <f t="shared" si="23"/>
        <v>2015</v>
      </c>
      <c r="BY195">
        <f t="shared" si="24"/>
        <v>4</v>
      </c>
      <c r="BZ195">
        <f t="shared" si="25"/>
        <v>4</v>
      </c>
      <c r="CA195" t="s">
        <v>4723</v>
      </c>
      <c r="CB195" t="str">
        <f t="shared" si="26"/>
        <v>b</v>
      </c>
      <c r="CC195">
        <v>0.47535961986434094</v>
      </c>
      <c r="CD195">
        <f t="shared" si="20"/>
        <v>54</v>
      </c>
    </row>
    <row r="196" spans="1:82" x14ac:dyDescent="0.35">
      <c r="A196" t="s">
        <v>3041</v>
      </c>
      <c r="B196" t="s">
        <v>3034</v>
      </c>
      <c r="C196" t="b">
        <v>1</v>
      </c>
      <c r="D196" t="b">
        <v>0</v>
      </c>
      <c r="F196" t="s">
        <v>323</v>
      </c>
      <c r="G196" t="s">
        <v>15</v>
      </c>
      <c r="H196" t="s">
        <v>3042</v>
      </c>
      <c r="I196" t="s">
        <v>3043</v>
      </c>
      <c r="J196">
        <v>270</v>
      </c>
      <c r="K196" t="s">
        <v>3044</v>
      </c>
      <c r="L196" t="s">
        <v>3035</v>
      </c>
      <c r="M196" s="2">
        <v>42299</v>
      </c>
      <c r="N196" s="1">
        <v>0.56597222222222221</v>
      </c>
      <c r="O196" s="2">
        <v>43600</v>
      </c>
      <c r="P196" s="1">
        <v>6.9444444444444447E-4</v>
      </c>
      <c r="S196">
        <v>740</v>
      </c>
      <c r="T196" t="s">
        <v>185</v>
      </c>
      <c r="U196" t="s">
        <v>3036</v>
      </c>
      <c r="W196" t="s">
        <v>1</v>
      </c>
      <c r="AD196" t="s">
        <v>3045</v>
      </c>
      <c r="AM196" t="s">
        <v>1198</v>
      </c>
      <c r="AO196" t="s">
        <v>334</v>
      </c>
      <c r="BT196" t="s">
        <v>3037</v>
      </c>
      <c r="BU196" t="s">
        <v>336</v>
      </c>
      <c r="BV196" t="str">
        <f t="shared" si="21"/>
        <v>3p3u-qc84</v>
      </c>
      <c r="BW196">
        <f t="shared" si="22"/>
        <v>2015</v>
      </c>
      <c r="BX196">
        <f t="shared" si="23"/>
        <v>2019</v>
      </c>
      <c r="BY196">
        <f t="shared" si="24"/>
        <v>3</v>
      </c>
      <c r="BZ196">
        <f t="shared" si="25"/>
        <v>2</v>
      </c>
      <c r="CA196" t="s">
        <v>4723</v>
      </c>
      <c r="CB196" t="str">
        <f t="shared" si="26"/>
        <v>b</v>
      </c>
      <c r="CC196">
        <v>0.48285665742698836</v>
      </c>
      <c r="CD196">
        <f t="shared" ref="CD196:CD259" si="27">IF(CA196&amp;CB196=CA195&amp;CB195,CD195+1,1)</f>
        <v>55</v>
      </c>
    </row>
    <row r="197" spans="1:82" x14ac:dyDescent="0.35">
      <c r="A197" t="s">
        <v>1863</v>
      </c>
      <c r="B197" t="s">
        <v>1864</v>
      </c>
      <c r="C197" t="b">
        <v>1</v>
      </c>
      <c r="D197" t="b">
        <v>0</v>
      </c>
      <c r="F197" t="s">
        <v>323</v>
      </c>
      <c r="G197" t="s">
        <v>15</v>
      </c>
      <c r="H197" t="s">
        <v>1865</v>
      </c>
      <c r="I197" t="s">
        <v>1866</v>
      </c>
      <c r="J197">
        <v>161</v>
      </c>
      <c r="K197" t="s">
        <v>1867</v>
      </c>
      <c r="L197" t="s">
        <v>1868</v>
      </c>
      <c r="M197" s="2">
        <v>41988</v>
      </c>
      <c r="N197" s="1">
        <v>0.5625</v>
      </c>
      <c r="O197" s="2">
        <v>43412</v>
      </c>
      <c r="P197" s="1">
        <v>0.7416666666666667</v>
      </c>
      <c r="Q197" t="s">
        <v>328</v>
      </c>
      <c r="S197">
        <v>753</v>
      </c>
      <c r="T197" t="s">
        <v>123</v>
      </c>
      <c r="U197" t="s">
        <v>1758</v>
      </c>
      <c r="W197" t="s">
        <v>1</v>
      </c>
      <c r="Z197" t="s">
        <v>233</v>
      </c>
      <c r="AA197" t="s">
        <v>1869</v>
      </c>
      <c r="AD197" t="s">
        <v>1870</v>
      </c>
      <c r="AK197" t="s">
        <v>37</v>
      </c>
      <c r="AM197" t="s">
        <v>1760</v>
      </c>
      <c r="AO197" t="s">
        <v>334</v>
      </c>
      <c r="BT197" t="s">
        <v>1761</v>
      </c>
      <c r="BU197" t="s">
        <v>336</v>
      </c>
      <c r="BV197" t="str">
        <f t="shared" si="21"/>
        <v>spnc-z2pw</v>
      </c>
      <c r="BW197">
        <f t="shared" si="22"/>
        <v>2014</v>
      </c>
      <c r="BX197">
        <f t="shared" si="23"/>
        <v>2018</v>
      </c>
      <c r="BY197">
        <f t="shared" si="24"/>
        <v>4</v>
      </c>
      <c r="BZ197">
        <f t="shared" si="25"/>
        <v>4</v>
      </c>
      <c r="CA197" t="s">
        <v>4723</v>
      </c>
      <c r="CB197" t="str">
        <f t="shared" si="26"/>
        <v>b</v>
      </c>
      <c r="CC197">
        <v>0.49357627862148845</v>
      </c>
      <c r="CD197">
        <f t="shared" si="27"/>
        <v>56</v>
      </c>
    </row>
    <row r="198" spans="1:82" x14ac:dyDescent="0.35">
      <c r="A198" t="s">
        <v>2259</v>
      </c>
      <c r="B198" t="s">
        <v>2260</v>
      </c>
      <c r="C198" t="b">
        <v>1</v>
      </c>
      <c r="D198" t="b">
        <v>0</v>
      </c>
      <c r="F198" t="s">
        <v>323</v>
      </c>
      <c r="G198" t="s">
        <v>15</v>
      </c>
      <c r="H198" t="s">
        <v>2261</v>
      </c>
      <c r="I198" t="s">
        <v>2262</v>
      </c>
      <c r="J198">
        <v>896</v>
      </c>
      <c r="K198" t="s">
        <v>2263</v>
      </c>
      <c r="L198" t="s">
        <v>2264</v>
      </c>
      <c r="M198" s="2">
        <v>42311</v>
      </c>
      <c r="N198" s="1">
        <v>0.68055555555555547</v>
      </c>
      <c r="O198" s="2">
        <v>42361</v>
      </c>
      <c r="P198" s="1">
        <v>0.73055555555555562</v>
      </c>
      <c r="Q198" t="s">
        <v>328</v>
      </c>
      <c r="R198" t="s">
        <v>2265</v>
      </c>
      <c r="S198">
        <v>978</v>
      </c>
      <c r="T198" t="s">
        <v>195</v>
      </c>
      <c r="U198" t="s">
        <v>2266</v>
      </c>
      <c r="W198" t="s">
        <v>1</v>
      </c>
      <c r="AD198" t="s">
        <v>2267</v>
      </c>
      <c r="AM198" t="s">
        <v>609</v>
      </c>
      <c r="AO198" t="s">
        <v>334</v>
      </c>
      <c r="BT198" t="s">
        <v>335</v>
      </c>
      <c r="BU198" t="s">
        <v>336</v>
      </c>
      <c r="BV198" t="str">
        <f t="shared" si="21"/>
        <v>ysrq-tssh</v>
      </c>
      <c r="BW198">
        <f t="shared" si="22"/>
        <v>2015</v>
      </c>
      <c r="BX198">
        <f t="shared" si="23"/>
        <v>2015</v>
      </c>
      <c r="BY198">
        <f t="shared" si="24"/>
        <v>3</v>
      </c>
      <c r="BZ198">
        <f t="shared" si="25"/>
        <v>4</v>
      </c>
      <c r="CA198" t="s">
        <v>4723</v>
      </c>
      <c r="CB198" t="str">
        <f t="shared" si="26"/>
        <v>b</v>
      </c>
      <c r="CC198">
        <v>0.50394109291069467</v>
      </c>
      <c r="CD198">
        <f t="shared" si="27"/>
        <v>57</v>
      </c>
    </row>
    <row r="199" spans="1:82" x14ac:dyDescent="0.35">
      <c r="A199" t="s">
        <v>3328</v>
      </c>
      <c r="B199" t="s">
        <v>3253</v>
      </c>
      <c r="C199" t="b">
        <v>1</v>
      </c>
      <c r="D199" t="b">
        <v>0</v>
      </c>
      <c r="F199" t="s">
        <v>323</v>
      </c>
      <c r="G199" t="s">
        <v>15</v>
      </c>
      <c r="H199" t="s">
        <v>3329</v>
      </c>
      <c r="I199" t="s">
        <v>3254</v>
      </c>
      <c r="J199">
        <v>392</v>
      </c>
      <c r="K199" t="s">
        <v>3330</v>
      </c>
      <c r="L199" t="s">
        <v>3255</v>
      </c>
      <c r="M199" s="2">
        <v>41834</v>
      </c>
      <c r="N199" s="1">
        <v>0.7715277777777777</v>
      </c>
      <c r="O199" s="2">
        <v>43276</v>
      </c>
      <c r="P199" s="1">
        <v>0.78819444444444453</v>
      </c>
      <c r="Q199" t="s">
        <v>995</v>
      </c>
      <c r="R199" t="s">
        <v>3256</v>
      </c>
      <c r="S199" s="3">
        <v>1454</v>
      </c>
      <c r="T199" t="s">
        <v>193</v>
      </c>
      <c r="U199" t="s">
        <v>3233</v>
      </c>
      <c r="V199" t="s">
        <v>7</v>
      </c>
      <c r="W199" t="s">
        <v>1</v>
      </c>
      <c r="Z199" t="s">
        <v>239</v>
      </c>
      <c r="AD199" t="s">
        <v>3331</v>
      </c>
      <c r="AE199" t="s">
        <v>3257</v>
      </c>
      <c r="AL199" t="s">
        <v>3238</v>
      </c>
      <c r="AM199" t="s">
        <v>3239</v>
      </c>
      <c r="AO199" t="s">
        <v>334</v>
      </c>
      <c r="BT199" t="s">
        <v>368</v>
      </c>
      <c r="BU199" t="s">
        <v>336</v>
      </c>
      <c r="BV199" t="str">
        <f t="shared" si="21"/>
        <v>mx53-9esf</v>
      </c>
      <c r="BW199">
        <f t="shared" si="22"/>
        <v>2014</v>
      </c>
      <c r="BX199">
        <f t="shared" si="23"/>
        <v>2018</v>
      </c>
      <c r="BY199">
        <f t="shared" si="24"/>
        <v>5</v>
      </c>
      <c r="BZ199">
        <f t="shared" si="25"/>
        <v>6</v>
      </c>
      <c r="CA199" t="s">
        <v>4723</v>
      </c>
      <c r="CB199" t="str">
        <f t="shared" si="26"/>
        <v>b</v>
      </c>
      <c r="CC199">
        <v>0.50660122499518168</v>
      </c>
      <c r="CD199">
        <f t="shared" si="27"/>
        <v>58</v>
      </c>
    </row>
    <row r="200" spans="1:82" x14ac:dyDescent="0.35">
      <c r="A200" t="s">
        <v>4076</v>
      </c>
      <c r="B200" t="s">
        <v>4077</v>
      </c>
      <c r="C200" t="b">
        <v>1</v>
      </c>
      <c r="D200" t="b">
        <v>0</v>
      </c>
      <c r="F200" t="s">
        <v>323</v>
      </c>
      <c r="G200" t="s">
        <v>15</v>
      </c>
      <c r="H200" t="s">
        <v>4078</v>
      </c>
      <c r="J200">
        <v>84</v>
      </c>
      <c r="K200" t="s">
        <v>4079</v>
      </c>
      <c r="L200" t="s">
        <v>4079</v>
      </c>
      <c r="M200" s="2">
        <v>42016</v>
      </c>
      <c r="N200" s="1">
        <v>0.19999999999999998</v>
      </c>
      <c r="O200" s="2">
        <v>42016</v>
      </c>
      <c r="P200" s="1">
        <v>0.19999999999999998</v>
      </c>
      <c r="S200">
        <v>906</v>
      </c>
      <c r="T200" t="s">
        <v>123</v>
      </c>
      <c r="W200" t="s">
        <v>1</v>
      </c>
      <c r="AD200" t="s">
        <v>4080</v>
      </c>
      <c r="AM200" t="s">
        <v>1760</v>
      </c>
      <c r="AO200" t="s">
        <v>334</v>
      </c>
      <c r="BU200" t="s">
        <v>336</v>
      </c>
      <c r="BV200" t="str">
        <f t="shared" si="21"/>
        <v>5anj-6bnk</v>
      </c>
      <c r="BW200">
        <f t="shared" si="22"/>
        <v>2015</v>
      </c>
      <c r="BX200">
        <f t="shared" si="23"/>
        <v>2015</v>
      </c>
      <c r="BY200">
        <f t="shared" si="24"/>
        <v>3</v>
      </c>
      <c r="BZ200">
        <f t="shared" si="25"/>
        <v>0</v>
      </c>
      <c r="CA200" t="s">
        <v>4723</v>
      </c>
      <c r="CB200" t="str">
        <f t="shared" si="26"/>
        <v>b</v>
      </c>
      <c r="CC200">
        <v>0.51016921007666516</v>
      </c>
      <c r="CD200">
        <f t="shared" si="27"/>
        <v>59</v>
      </c>
    </row>
    <row r="201" spans="1:82" x14ac:dyDescent="0.35">
      <c r="A201" t="s">
        <v>5136</v>
      </c>
      <c r="B201" t="s">
        <v>3941</v>
      </c>
      <c r="C201" t="b">
        <v>1</v>
      </c>
      <c r="D201" t="b">
        <v>0</v>
      </c>
      <c r="F201" t="s">
        <v>323</v>
      </c>
      <c r="G201" t="s">
        <v>15</v>
      </c>
      <c r="H201" t="s">
        <v>5137</v>
      </c>
      <c r="J201">
        <v>87</v>
      </c>
      <c r="K201" t="s">
        <v>5138</v>
      </c>
      <c r="L201" t="s">
        <v>3942</v>
      </c>
      <c r="M201" s="2">
        <v>41992</v>
      </c>
      <c r="N201" s="1">
        <v>2.2916666666666669E-2</v>
      </c>
      <c r="O201" s="2">
        <v>41992</v>
      </c>
      <c r="P201" s="1">
        <v>2.4305555555555556E-2</v>
      </c>
      <c r="S201">
        <v>847</v>
      </c>
      <c r="T201" t="s">
        <v>123</v>
      </c>
      <c r="W201" t="s">
        <v>1</v>
      </c>
      <c r="AD201" t="s">
        <v>5139</v>
      </c>
      <c r="AM201" t="s">
        <v>1760</v>
      </c>
      <c r="AO201" t="s">
        <v>334</v>
      </c>
      <c r="BU201" t="s">
        <v>336</v>
      </c>
      <c r="BV201" t="str">
        <f t="shared" si="21"/>
        <v>jjte-ue6r</v>
      </c>
      <c r="BW201">
        <f t="shared" si="22"/>
        <v>2014</v>
      </c>
      <c r="BX201">
        <f t="shared" si="23"/>
        <v>2014</v>
      </c>
      <c r="BY201">
        <f t="shared" si="24"/>
        <v>3</v>
      </c>
      <c r="BZ201">
        <f t="shared" si="25"/>
        <v>0</v>
      </c>
      <c r="CA201" t="s">
        <v>4723</v>
      </c>
      <c r="CB201" t="str">
        <f t="shared" si="26"/>
        <v>b</v>
      </c>
      <c r="CC201">
        <v>0.51666410302322285</v>
      </c>
      <c r="CD201">
        <f t="shared" si="27"/>
        <v>60</v>
      </c>
    </row>
    <row r="202" spans="1:82" x14ac:dyDescent="0.35">
      <c r="A202" t="s">
        <v>1964</v>
      </c>
      <c r="B202" t="s">
        <v>1938</v>
      </c>
      <c r="C202" t="b">
        <v>1</v>
      </c>
      <c r="D202" t="b">
        <v>0</v>
      </c>
      <c r="F202" t="s">
        <v>323</v>
      </c>
      <c r="G202" t="s">
        <v>15</v>
      </c>
      <c r="H202" t="s">
        <v>1965</v>
      </c>
      <c r="J202">
        <v>121</v>
      </c>
      <c r="K202" t="s">
        <v>1966</v>
      </c>
      <c r="L202" t="s">
        <v>1939</v>
      </c>
      <c r="M202" s="2">
        <v>42006</v>
      </c>
      <c r="N202" s="1">
        <v>0.79583333333333339</v>
      </c>
      <c r="O202" s="2">
        <v>42009</v>
      </c>
      <c r="P202" s="1">
        <v>0.70416666666666661</v>
      </c>
      <c r="R202" t="s">
        <v>1757</v>
      </c>
      <c r="S202" s="3">
        <v>1021</v>
      </c>
      <c r="T202" t="s">
        <v>123</v>
      </c>
      <c r="U202" t="s">
        <v>1927</v>
      </c>
      <c r="W202" t="s">
        <v>1</v>
      </c>
      <c r="AD202" t="s">
        <v>1967</v>
      </c>
      <c r="AM202" t="s">
        <v>1760</v>
      </c>
      <c r="AO202" t="s">
        <v>334</v>
      </c>
      <c r="BT202" t="s">
        <v>1761</v>
      </c>
      <c r="BU202" t="s">
        <v>336</v>
      </c>
      <c r="BV202" t="str">
        <f t="shared" si="21"/>
        <v>u5is-fgut</v>
      </c>
      <c r="BW202">
        <f t="shared" si="22"/>
        <v>2015</v>
      </c>
      <c r="BX202">
        <f t="shared" si="23"/>
        <v>2015</v>
      </c>
      <c r="BY202">
        <f t="shared" si="24"/>
        <v>3</v>
      </c>
      <c r="BZ202">
        <f t="shared" si="25"/>
        <v>2</v>
      </c>
      <c r="CA202" t="s">
        <v>4723</v>
      </c>
      <c r="CB202" t="str">
        <f t="shared" si="26"/>
        <v>b</v>
      </c>
      <c r="CC202">
        <v>0.51984138066992691</v>
      </c>
      <c r="CD202">
        <f t="shared" si="27"/>
        <v>61</v>
      </c>
    </row>
    <row r="203" spans="1:82" x14ac:dyDescent="0.35">
      <c r="A203" t="s">
        <v>1968</v>
      </c>
      <c r="B203" t="s">
        <v>1925</v>
      </c>
      <c r="C203" t="b">
        <v>1</v>
      </c>
      <c r="D203" t="b">
        <v>0</v>
      </c>
      <c r="F203" t="s">
        <v>323</v>
      </c>
      <c r="G203" t="s">
        <v>15</v>
      </c>
      <c r="H203" t="s">
        <v>1969</v>
      </c>
      <c r="J203">
        <v>112</v>
      </c>
      <c r="K203" t="s">
        <v>1970</v>
      </c>
      <c r="L203" t="s">
        <v>1926</v>
      </c>
      <c r="M203" s="2">
        <v>42006</v>
      </c>
      <c r="N203" s="1">
        <v>0.9194444444444444</v>
      </c>
      <c r="O203" s="2">
        <v>42048</v>
      </c>
      <c r="P203" s="1">
        <v>0.87777777777777777</v>
      </c>
      <c r="R203" t="s">
        <v>1757</v>
      </c>
      <c r="S203" s="3">
        <v>1072</v>
      </c>
      <c r="T203" t="s">
        <v>123</v>
      </c>
      <c r="U203" t="s">
        <v>1927</v>
      </c>
      <c r="W203" t="s">
        <v>1</v>
      </c>
      <c r="AD203" t="s">
        <v>1971</v>
      </c>
      <c r="AM203" t="s">
        <v>1760</v>
      </c>
      <c r="AO203" t="s">
        <v>334</v>
      </c>
      <c r="BT203" t="s">
        <v>1761</v>
      </c>
      <c r="BU203" t="s">
        <v>336</v>
      </c>
      <c r="BV203" t="str">
        <f t="shared" si="21"/>
        <v>xkff-xt2h</v>
      </c>
      <c r="BW203">
        <f t="shared" si="22"/>
        <v>2015</v>
      </c>
      <c r="BX203">
        <f t="shared" si="23"/>
        <v>2015</v>
      </c>
      <c r="BY203">
        <f t="shared" si="24"/>
        <v>3</v>
      </c>
      <c r="BZ203">
        <f t="shared" si="25"/>
        <v>2</v>
      </c>
      <c r="CA203" t="s">
        <v>4723</v>
      </c>
      <c r="CB203" t="str">
        <f t="shared" si="26"/>
        <v>b</v>
      </c>
      <c r="CC203">
        <v>0.52215004183199309</v>
      </c>
      <c r="CD203">
        <f t="shared" si="27"/>
        <v>62</v>
      </c>
    </row>
    <row r="204" spans="1:82" x14ac:dyDescent="0.35">
      <c r="A204" t="s">
        <v>4146</v>
      </c>
      <c r="B204" t="s">
        <v>4147</v>
      </c>
      <c r="C204" t="b">
        <v>1</v>
      </c>
      <c r="D204" t="b">
        <v>0</v>
      </c>
      <c r="F204" t="s">
        <v>323</v>
      </c>
      <c r="G204" t="s">
        <v>15</v>
      </c>
      <c r="H204" t="s">
        <v>4148</v>
      </c>
      <c r="I204" t="s">
        <v>4149</v>
      </c>
      <c r="J204" s="3">
        <v>1401</v>
      </c>
      <c r="K204" t="s">
        <v>4150</v>
      </c>
      <c r="L204" t="s">
        <v>4151</v>
      </c>
      <c r="M204" s="2">
        <v>42286</v>
      </c>
      <c r="N204" s="1">
        <v>0.78611111111111109</v>
      </c>
      <c r="O204" s="2">
        <v>43425</v>
      </c>
      <c r="P204" s="1">
        <v>0.8305555555555556</v>
      </c>
      <c r="Q204" t="s">
        <v>328</v>
      </c>
      <c r="R204" t="s">
        <v>4152</v>
      </c>
      <c r="S204" s="3">
        <v>1423</v>
      </c>
      <c r="T204" t="s">
        <v>8</v>
      </c>
      <c r="W204" t="s">
        <v>1</v>
      </c>
      <c r="Z204" t="s">
        <v>24</v>
      </c>
      <c r="AD204" t="s">
        <v>4153</v>
      </c>
      <c r="AM204" t="s">
        <v>4154</v>
      </c>
      <c r="AO204" t="s">
        <v>679</v>
      </c>
      <c r="BU204" t="s">
        <v>336</v>
      </c>
      <c r="BV204" t="str">
        <f t="shared" si="21"/>
        <v>5sqj-8rp7</v>
      </c>
      <c r="BW204">
        <f t="shared" si="22"/>
        <v>2015</v>
      </c>
      <c r="BX204">
        <f t="shared" si="23"/>
        <v>2018</v>
      </c>
      <c r="BY204">
        <f t="shared" si="24"/>
        <v>4</v>
      </c>
      <c r="BZ204">
        <f t="shared" si="25"/>
        <v>4</v>
      </c>
      <c r="CA204" t="s">
        <v>4723</v>
      </c>
      <c r="CB204" t="str">
        <f t="shared" si="26"/>
        <v>b</v>
      </c>
      <c r="CC204">
        <v>0.52750885388465463</v>
      </c>
      <c r="CD204">
        <f t="shared" si="27"/>
        <v>63</v>
      </c>
    </row>
    <row r="205" spans="1:82" x14ac:dyDescent="0.35">
      <c r="A205" t="s">
        <v>4300</v>
      </c>
      <c r="B205" t="s">
        <v>4301</v>
      </c>
      <c r="C205" t="b">
        <v>1</v>
      </c>
      <c r="D205" t="b">
        <v>0</v>
      </c>
      <c r="F205" t="s">
        <v>323</v>
      </c>
      <c r="G205" t="s">
        <v>15</v>
      </c>
      <c r="H205" t="s">
        <v>4302</v>
      </c>
      <c r="I205" t="s">
        <v>4303</v>
      </c>
      <c r="J205">
        <v>295</v>
      </c>
      <c r="K205" t="s">
        <v>4304</v>
      </c>
      <c r="L205" t="s">
        <v>4305</v>
      </c>
      <c r="M205" s="2">
        <v>41709</v>
      </c>
      <c r="N205" s="1">
        <v>0.86597222222222225</v>
      </c>
      <c r="O205" s="2">
        <v>41710</v>
      </c>
      <c r="P205" s="1">
        <v>0.86458333333333337</v>
      </c>
      <c r="Q205" t="s">
        <v>351</v>
      </c>
      <c r="R205" t="s">
        <v>4306</v>
      </c>
      <c r="S205" s="3">
        <v>1075</v>
      </c>
      <c r="T205" t="s">
        <v>177</v>
      </c>
      <c r="W205" t="s">
        <v>1</v>
      </c>
      <c r="Z205" t="s">
        <v>132</v>
      </c>
      <c r="AD205" t="s">
        <v>4307</v>
      </c>
      <c r="AM205" t="s">
        <v>3964</v>
      </c>
      <c r="AO205" t="s">
        <v>334</v>
      </c>
      <c r="BU205" t="s">
        <v>353</v>
      </c>
      <c r="BV205" t="str">
        <f t="shared" si="21"/>
        <v>79vd-sdqn</v>
      </c>
      <c r="BW205">
        <f t="shared" si="22"/>
        <v>2014</v>
      </c>
      <c r="BX205">
        <f t="shared" si="23"/>
        <v>2014</v>
      </c>
      <c r="BY205">
        <f t="shared" si="24"/>
        <v>4</v>
      </c>
      <c r="BZ205">
        <f t="shared" si="25"/>
        <v>4</v>
      </c>
      <c r="CA205" t="s">
        <v>4723</v>
      </c>
      <c r="CB205" t="str">
        <f t="shared" si="26"/>
        <v>b</v>
      </c>
      <c r="CC205">
        <v>0.53139762662150936</v>
      </c>
      <c r="CD205">
        <f t="shared" si="27"/>
        <v>64</v>
      </c>
    </row>
    <row r="206" spans="1:82" x14ac:dyDescent="0.35">
      <c r="A206" t="s">
        <v>2918</v>
      </c>
      <c r="B206" t="s">
        <v>2919</v>
      </c>
      <c r="C206" t="b">
        <v>1</v>
      </c>
      <c r="D206" t="b">
        <v>0</v>
      </c>
      <c r="F206" t="s">
        <v>323</v>
      </c>
      <c r="G206" t="s">
        <v>15</v>
      </c>
      <c r="H206" t="s">
        <v>2920</v>
      </c>
      <c r="I206" t="s">
        <v>2921</v>
      </c>
      <c r="J206">
        <v>286</v>
      </c>
      <c r="K206" t="s">
        <v>2922</v>
      </c>
      <c r="L206" t="s">
        <v>2922</v>
      </c>
      <c r="M206" s="2">
        <v>41968</v>
      </c>
      <c r="N206" s="1">
        <v>0.88055555555555554</v>
      </c>
      <c r="O206" s="2">
        <v>41968</v>
      </c>
      <c r="P206" s="1">
        <v>0.88055555555555554</v>
      </c>
      <c r="Q206" t="s">
        <v>328</v>
      </c>
      <c r="R206" t="s">
        <v>2923</v>
      </c>
      <c r="S206" s="3">
        <v>1188</v>
      </c>
      <c r="T206" t="s">
        <v>179</v>
      </c>
      <c r="U206" t="s">
        <v>2902</v>
      </c>
      <c r="V206" t="s">
        <v>7</v>
      </c>
      <c r="W206" t="s">
        <v>1</v>
      </c>
      <c r="Z206" t="s">
        <v>90</v>
      </c>
      <c r="AD206" t="s">
        <v>2924</v>
      </c>
      <c r="AM206" t="s">
        <v>2148</v>
      </c>
      <c r="AO206" t="s">
        <v>334</v>
      </c>
      <c r="BT206" t="s">
        <v>2903</v>
      </c>
      <c r="BU206" t="s">
        <v>336</v>
      </c>
      <c r="BV206" t="str">
        <f t="shared" si="21"/>
        <v>a262-e2bp</v>
      </c>
      <c r="BW206">
        <f t="shared" si="22"/>
        <v>2014</v>
      </c>
      <c r="BX206">
        <f t="shared" si="23"/>
        <v>2014</v>
      </c>
      <c r="BY206">
        <f t="shared" si="24"/>
        <v>5</v>
      </c>
      <c r="BZ206">
        <f t="shared" si="25"/>
        <v>6</v>
      </c>
      <c r="CA206" t="s">
        <v>4723</v>
      </c>
      <c r="CB206" t="str">
        <f t="shared" si="26"/>
        <v>b</v>
      </c>
      <c r="CC206">
        <v>0.53540372379548462</v>
      </c>
      <c r="CD206">
        <f t="shared" si="27"/>
        <v>65</v>
      </c>
    </row>
    <row r="207" spans="1:82" x14ac:dyDescent="0.35">
      <c r="A207" t="s">
        <v>1943</v>
      </c>
      <c r="B207" t="s">
        <v>1936</v>
      </c>
      <c r="C207" t="b">
        <v>1</v>
      </c>
      <c r="D207" t="b">
        <v>0</v>
      </c>
      <c r="F207" t="s">
        <v>323</v>
      </c>
      <c r="G207" t="s">
        <v>15</v>
      </c>
      <c r="H207" t="s">
        <v>1944</v>
      </c>
      <c r="J207">
        <v>168</v>
      </c>
      <c r="K207" t="s">
        <v>1945</v>
      </c>
      <c r="L207" t="s">
        <v>1937</v>
      </c>
      <c r="M207" s="2">
        <v>42006</v>
      </c>
      <c r="N207" s="1">
        <v>0.95347222222222217</v>
      </c>
      <c r="O207" s="2">
        <v>42048</v>
      </c>
      <c r="P207" s="1">
        <v>0.87847222222222221</v>
      </c>
      <c r="R207" t="s">
        <v>1757</v>
      </c>
      <c r="S207" s="3">
        <v>1030</v>
      </c>
      <c r="T207" t="s">
        <v>123</v>
      </c>
      <c r="U207" t="s">
        <v>1927</v>
      </c>
      <c r="W207" t="s">
        <v>1</v>
      </c>
      <c r="AD207" t="s">
        <v>1946</v>
      </c>
      <c r="AM207" t="s">
        <v>1760</v>
      </c>
      <c r="AO207" t="s">
        <v>334</v>
      </c>
      <c r="BT207" t="s">
        <v>1761</v>
      </c>
      <c r="BU207" t="s">
        <v>336</v>
      </c>
      <c r="BV207" t="str">
        <f t="shared" si="21"/>
        <v>9434-vm88</v>
      </c>
      <c r="BW207">
        <f t="shared" si="22"/>
        <v>2015</v>
      </c>
      <c r="BX207">
        <f t="shared" si="23"/>
        <v>2015</v>
      </c>
      <c r="BY207">
        <f t="shared" si="24"/>
        <v>3</v>
      </c>
      <c r="BZ207">
        <f t="shared" si="25"/>
        <v>2</v>
      </c>
      <c r="CA207" t="s">
        <v>4723</v>
      </c>
      <c r="CB207" t="str">
        <f t="shared" si="26"/>
        <v>b</v>
      </c>
      <c r="CC207">
        <v>0.54251471024059261</v>
      </c>
      <c r="CD207">
        <f t="shared" si="27"/>
        <v>66</v>
      </c>
    </row>
    <row r="208" spans="1:82" x14ac:dyDescent="0.35">
      <c r="A208" t="s">
        <v>1338</v>
      </c>
      <c r="B208" t="s">
        <v>1292</v>
      </c>
      <c r="C208" t="b">
        <v>1</v>
      </c>
      <c r="D208" t="b">
        <v>0</v>
      </c>
      <c r="F208" t="s">
        <v>323</v>
      </c>
      <c r="G208" t="s">
        <v>15</v>
      </c>
      <c r="H208" t="s">
        <v>1339</v>
      </c>
      <c r="I208" t="s">
        <v>1293</v>
      </c>
      <c r="J208">
        <v>248</v>
      </c>
      <c r="K208" t="s">
        <v>1294</v>
      </c>
      <c r="L208" t="s">
        <v>1294</v>
      </c>
      <c r="M208" s="2">
        <v>41957</v>
      </c>
      <c r="N208" s="1">
        <v>0.7631944444444444</v>
      </c>
      <c r="O208" s="2">
        <v>41957</v>
      </c>
      <c r="P208" s="1">
        <v>0.7631944444444444</v>
      </c>
      <c r="Q208" t="s">
        <v>328</v>
      </c>
      <c r="R208" t="s">
        <v>1295</v>
      </c>
      <c r="S208">
        <v>951</v>
      </c>
      <c r="T208" t="s">
        <v>82</v>
      </c>
      <c r="U208" t="s">
        <v>82</v>
      </c>
      <c r="W208" t="s">
        <v>1</v>
      </c>
      <c r="Z208" t="s">
        <v>209</v>
      </c>
      <c r="AD208" t="s">
        <v>1340</v>
      </c>
      <c r="AL208" t="s">
        <v>1291</v>
      </c>
      <c r="AM208" t="s">
        <v>1272</v>
      </c>
      <c r="AO208" t="s">
        <v>334</v>
      </c>
      <c r="BT208" t="s">
        <v>335</v>
      </c>
      <c r="BU208" t="s">
        <v>336</v>
      </c>
      <c r="BV208" t="str">
        <f t="shared" si="21"/>
        <v>fri6-n6k5</v>
      </c>
      <c r="BW208">
        <f t="shared" si="22"/>
        <v>2014</v>
      </c>
      <c r="BX208">
        <f t="shared" si="23"/>
        <v>2014</v>
      </c>
      <c r="BY208">
        <f t="shared" si="24"/>
        <v>4</v>
      </c>
      <c r="BZ208">
        <f t="shared" si="25"/>
        <v>5</v>
      </c>
      <c r="CA208" t="s">
        <v>4723</v>
      </c>
      <c r="CB208" t="str">
        <f t="shared" si="26"/>
        <v>b</v>
      </c>
      <c r="CC208">
        <v>0.55784479019649624</v>
      </c>
      <c r="CD208">
        <f t="shared" si="27"/>
        <v>67</v>
      </c>
    </row>
    <row r="209" spans="1:82" x14ac:dyDescent="0.35">
      <c r="A209" t="s">
        <v>4997</v>
      </c>
      <c r="B209" t="s">
        <v>4998</v>
      </c>
      <c r="C209" t="b">
        <v>1</v>
      </c>
      <c r="D209" t="b">
        <v>0</v>
      </c>
      <c r="F209" t="s">
        <v>323</v>
      </c>
      <c r="G209" t="s">
        <v>15</v>
      </c>
      <c r="H209" t="s">
        <v>4999</v>
      </c>
      <c r="J209">
        <v>74</v>
      </c>
      <c r="K209" t="s">
        <v>5000</v>
      </c>
      <c r="L209" t="s">
        <v>5001</v>
      </c>
      <c r="M209" s="2">
        <v>42339</v>
      </c>
      <c r="N209" s="1">
        <v>0.21249999999999999</v>
      </c>
      <c r="O209" s="2">
        <v>42390</v>
      </c>
      <c r="P209" s="1">
        <v>0.2590277777777778</v>
      </c>
      <c r="S209">
        <v>630</v>
      </c>
      <c r="T209" t="s">
        <v>4</v>
      </c>
      <c r="W209" t="s">
        <v>1</v>
      </c>
      <c r="AD209" t="s">
        <v>5002</v>
      </c>
      <c r="AM209" t="s">
        <v>3507</v>
      </c>
      <c r="AO209" t="s">
        <v>334</v>
      </c>
      <c r="BU209" t="s">
        <v>336</v>
      </c>
      <c r="BV209" t="str">
        <f t="shared" si="21"/>
        <v>hn25-k5xm</v>
      </c>
      <c r="BW209">
        <f t="shared" si="22"/>
        <v>2015</v>
      </c>
      <c r="BX209">
        <f t="shared" si="23"/>
        <v>2016</v>
      </c>
      <c r="BY209">
        <f t="shared" si="24"/>
        <v>3</v>
      </c>
      <c r="BZ209">
        <f t="shared" si="25"/>
        <v>0</v>
      </c>
      <c r="CA209" t="s">
        <v>4723</v>
      </c>
      <c r="CB209" t="str">
        <f t="shared" si="26"/>
        <v>b</v>
      </c>
      <c r="CC209">
        <v>0.56119336110724483</v>
      </c>
      <c r="CD209">
        <f t="shared" si="27"/>
        <v>68</v>
      </c>
    </row>
    <row r="210" spans="1:82" x14ac:dyDescent="0.35">
      <c r="A210" t="s">
        <v>4418</v>
      </c>
      <c r="B210" t="s">
        <v>3007</v>
      </c>
      <c r="C210" t="b">
        <v>1</v>
      </c>
      <c r="D210" t="b">
        <v>0</v>
      </c>
      <c r="F210" t="s">
        <v>323</v>
      </c>
      <c r="G210" t="s">
        <v>15</v>
      </c>
      <c r="H210" t="s">
        <v>4419</v>
      </c>
      <c r="J210">
        <v>86</v>
      </c>
      <c r="K210" t="s">
        <v>4420</v>
      </c>
      <c r="L210" t="s">
        <v>3008</v>
      </c>
      <c r="M210" s="2">
        <v>42093</v>
      </c>
      <c r="N210" s="1">
        <v>0.10972222222222222</v>
      </c>
      <c r="O210" s="2">
        <v>42093</v>
      </c>
      <c r="P210" s="1">
        <v>0.13749999999999998</v>
      </c>
      <c r="S210">
        <v>675</v>
      </c>
      <c r="T210" t="s">
        <v>52</v>
      </c>
      <c r="W210" t="s">
        <v>1</v>
      </c>
      <c r="AD210" t="s">
        <v>4421</v>
      </c>
      <c r="AM210" t="s">
        <v>3006</v>
      </c>
      <c r="AO210" t="s">
        <v>334</v>
      </c>
      <c r="BU210" t="s">
        <v>336</v>
      </c>
      <c r="BV210" t="str">
        <f t="shared" si="21"/>
        <v>985a-f68u</v>
      </c>
      <c r="BW210">
        <f t="shared" si="22"/>
        <v>2015</v>
      </c>
      <c r="BX210">
        <f t="shared" si="23"/>
        <v>2015</v>
      </c>
      <c r="BY210">
        <f t="shared" si="24"/>
        <v>3</v>
      </c>
      <c r="BZ210">
        <f t="shared" si="25"/>
        <v>0</v>
      </c>
      <c r="CA210" t="s">
        <v>4723</v>
      </c>
      <c r="CB210" t="str">
        <f t="shared" si="26"/>
        <v>b</v>
      </c>
      <c r="CC210">
        <v>0.57185458211127083</v>
      </c>
      <c r="CD210">
        <f t="shared" si="27"/>
        <v>69</v>
      </c>
    </row>
    <row r="211" spans="1:82" x14ac:dyDescent="0.35">
      <c r="A211" t="s">
        <v>3521</v>
      </c>
      <c r="B211" t="s">
        <v>3522</v>
      </c>
      <c r="C211" t="b">
        <v>1</v>
      </c>
      <c r="D211" t="b">
        <v>0</v>
      </c>
      <c r="F211" t="s">
        <v>323</v>
      </c>
      <c r="G211" t="s">
        <v>15</v>
      </c>
      <c r="H211" t="s">
        <v>3523</v>
      </c>
      <c r="J211">
        <v>278</v>
      </c>
      <c r="K211" t="s">
        <v>3524</v>
      </c>
      <c r="L211" t="s">
        <v>3524</v>
      </c>
      <c r="M211" s="2">
        <v>42337</v>
      </c>
      <c r="N211" s="1">
        <v>0.16180555555555556</v>
      </c>
      <c r="O211" s="2">
        <v>42337</v>
      </c>
      <c r="P211" s="1">
        <v>0.16180555555555556</v>
      </c>
      <c r="Q211" t="s">
        <v>359</v>
      </c>
      <c r="S211">
        <v>810</v>
      </c>
      <c r="T211" t="s">
        <v>4</v>
      </c>
      <c r="U211" t="s">
        <v>3502</v>
      </c>
      <c r="V211" t="s">
        <v>7</v>
      </c>
      <c r="W211" t="s">
        <v>1</v>
      </c>
      <c r="Z211" t="s">
        <v>116</v>
      </c>
      <c r="AD211" t="s">
        <v>3525</v>
      </c>
      <c r="AE211" t="s">
        <v>3527</v>
      </c>
      <c r="AF211" t="s">
        <v>3526</v>
      </c>
      <c r="AL211" t="s">
        <v>3506</v>
      </c>
      <c r="AM211" t="s">
        <v>3507</v>
      </c>
      <c r="AO211" t="s">
        <v>334</v>
      </c>
      <c r="BT211" t="s">
        <v>3508</v>
      </c>
      <c r="BU211" t="s">
        <v>336</v>
      </c>
      <c r="BV211" t="str">
        <f t="shared" si="21"/>
        <v>2uyp-yrqf</v>
      </c>
      <c r="BW211">
        <f t="shared" si="22"/>
        <v>2015</v>
      </c>
      <c r="BX211">
        <f t="shared" si="23"/>
        <v>2015</v>
      </c>
      <c r="BY211">
        <f t="shared" si="24"/>
        <v>5</v>
      </c>
      <c r="BZ211">
        <f t="shared" si="25"/>
        <v>4</v>
      </c>
      <c r="CA211" t="s">
        <v>4723</v>
      </c>
      <c r="CB211" t="str">
        <f t="shared" si="26"/>
        <v>b</v>
      </c>
      <c r="CC211">
        <v>0.57263122265204436</v>
      </c>
      <c r="CD211">
        <f t="shared" si="27"/>
        <v>70</v>
      </c>
    </row>
    <row r="212" spans="1:82" x14ac:dyDescent="0.35">
      <c r="A212" t="s">
        <v>3054</v>
      </c>
      <c r="B212" t="s">
        <v>3055</v>
      </c>
      <c r="C212" t="b">
        <v>1</v>
      </c>
      <c r="D212" t="b">
        <v>0</v>
      </c>
      <c r="F212" t="s">
        <v>323</v>
      </c>
      <c r="G212" t="s">
        <v>15</v>
      </c>
      <c r="H212" t="s">
        <v>3056</v>
      </c>
      <c r="J212">
        <v>124</v>
      </c>
      <c r="K212" t="s">
        <v>3057</v>
      </c>
      <c r="L212" t="s">
        <v>3058</v>
      </c>
      <c r="M212" s="2">
        <v>42123</v>
      </c>
      <c r="N212" s="1">
        <v>0.73749999999999993</v>
      </c>
      <c r="O212" s="2">
        <v>42129</v>
      </c>
      <c r="P212" s="1">
        <v>0.55138888888888882</v>
      </c>
      <c r="S212">
        <v>828</v>
      </c>
      <c r="T212" t="s">
        <v>185</v>
      </c>
      <c r="U212" t="s">
        <v>3036</v>
      </c>
      <c r="W212" t="s">
        <v>1</v>
      </c>
      <c r="AD212" t="s">
        <v>3059</v>
      </c>
      <c r="AM212" t="s">
        <v>1198</v>
      </c>
      <c r="AO212" t="s">
        <v>334</v>
      </c>
      <c r="BT212" t="s">
        <v>3037</v>
      </c>
      <c r="BU212" t="s">
        <v>336</v>
      </c>
      <c r="BV212" t="str">
        <f t="shared" si="21"/>
        <v>56tp-5t8v</v>
      </c>
      <c r="BW212">
        <f t="shared" si="22"/>
        <v>2015</v>
      </c>
      <c r="BX212">
        <f t="shared" si="23"/>
        <v>2015</v>
      </c>
      <c r="BY212">
        <f t="shared" si="24"/>
        <v>3</v>
      </c>
      <c r="BZ212">
        <f t="shared" si="25"/>
        <v>1</v>
      </c>
      <c r="CA212" t="s">
        <v>4723</v>
      </c>
      <c r="CB212" t="str">
        <f t="shared" si="26"/>
        <v>b</v>
      </c>
      <c r="CC212">
        <v>0.57491823683045939</v>
      </c>
      <c r="CD212">
        <f t="shared" si="27"/>
        <v>71</v>
      </c>
    </row>
    <row r="213" spans="1:82" x14ac:dyDescent="0.35">
      <c r="A213" t="s">
        <v>2274</v>
      </c>
      <c r="B213" t="s">
        <v>2268</v>
      </c>
      <c r="C213" t="b">
        <v>1</v>
      </c>
      <c r="D213" t="b">
        <v>0</v>
      </c>
      <c r="F213" t="s">
        <v>323</v>
      </c>
      <c r="G213" t="s">
        <v>15</v>
      </c>
      <c r="H213" t="s">
        <v>2275</v>
      </c>
      <c r="I213" t="s">
        <v>2269</v>
      </c>
      <c r="J213" s="3">
        <v>1308</v>
      </c>
      <c r="K213" t="s">
        <v>2276</v>
      </c>
      <c r="L213" t="s">
        <v>2270</v>
      </c>
      <c r="M213" s="2">
        <v>42251</v>
      </c>
      <c r="N213" s="1">
        <v>0.75555555555555554</v>
      </c>
      <c r="O213" s="2">
        <v>43360</v>
      </c>
      <c r="P213" s="1">
        <v>0.76388888888888884</v>
      </c>
      <c r="Q213" t="s">
        <v>328</v>
      </c>
      <c r="R213" t="s">
        <v>2271</v>
      </c>
      <c r="S213" s="3">
        <v>1074</v>
      </c>
      <c r="T213" t="s">
        <v>160</v>
      </c>
      <c r="U213" t="s">
        <v>2272</v>
      </c>
      <c r="V213" t="s">
        <v>7</v>
      </c>
      <c r="W213" t="s">
        <v>1</v>
      </c>
      <c r="Z213" t="s">
        <v>146</v>
      </c>
      <c r="AD213" t="s">
        <v>2277</v>
      </c>
      <c r="AL213" t="s">
        <v>1019</v>
      </c>
      <c r="AM213" t="s">
        <v>2273</v>
      </c>
      <c r="AO213" t="s">
        <v>334</v>
      </c>
      <c r="BT213" t="s">
        <v>335</v>
      </c>
      <c r="BU213" t="s">
        <v>336</v>
      </c>
      <c r="BV213" t="str">
        <f t="shared" si="21"/>
        <v>ikwr-f47z</v>
      </c>
      <c r="BW213">
        <f t="shared" si="22"/>
        <v>2015</v>
      </c>
      <c r="BX213">
        <f t="shared" si="23"/>
        <v>2018</v>
      </c>
      <c r="BY213">
        <f t="shared" si="24"/>
        <v>5</v>
      </c>
      <c r="BZ213">
        <f t="shared" si="25"/>
        <v>6</v>
      </c>
      <c r="CA213" t="s">
        <v>4723</v>
      </c>
      <c r="CB213" t="str">
        <f t="shared" si="26"/>
        <v>b</v>
      </c>
      <c r="CC213">
        <v>0.57778472601817032</v>
      </c>
      <c r="CD213">
        <f t="shared" si="27"/>
        <v>72</v>
      </c>
    </row>
    <row r="214" spans="1:82" x14ac:dyDescent="0.35">
      <c r="A214" t="s">
        <v>3180</v>
      </c>
      <c r="B214" t="s">
        <v>3173</v>
      </c>
      <c r="C214" t="b">
        <v>1</v>
      </c>
      <c r="D214" t="b">
        <v>0</v>
      </c>
      <c r="F214" t="s">
        <v>323</v>
      </c>
      <c r="G214" t="s">
        <v>15</v>
      </c>
      <c r="H214" t="s">
        <v>3174</v>
      </c>
      <c r="I214" t="s">
        <v>3175</v>
      </c>
      <c r="J214">
        <v>421</v>
      </c>
      <c r="K214" t="s">
        <v>3181</v>
      </c>
      <c r="L214" t="s">
        <v>3176</v>
      </c>
      <c r="M214" s="2">
        <v>42354</v>
      </c>
      <c r="N214" s="1">
        <v>5.0694444444444452E-2</v>
      </c>
      <c r="O214" s="2">
        <v>42457</v>
      </c>
      <c r="P214" s="1">
        <v>0.66805555555555562</v>
      </c>
      <c r="Q214" t="s">
        <v>328</v>
      </c>
      <c r="R214" t="s">
        <v>3177</v>
      </c>
      <c r="S214" s="3">
        <v>1028</v>
      </c>
      <c r="T214" t="s">
        <v>84</v>
      </c>
      <c r="U214" t="s">
        <v>3178</v>
      </c>
      <c r="W214" t="s">
        <v>1</v>
      </c>
      <c r="AD214" t="s">
        <v>3182</v>
      </c>
      <c r="AM214" t="s">
        <v>3179</v>
      </c>
      <c r="AO214" t="s">
        <v>334</v>
      </c>
      <c r="BT214" t="s">
        <v>335</v>
      </c>
      <c r="BU214" t="s">
        <v>336</v>
      </c>
      <c r="BV214" t="str">
        <f t="shared" si="21"/>
        <v>mbya-7mm9</v>
      </c>
      <c r="BW214">
        <f t="shared" si="22"/>
        <v>2015</v>
      </c>
      <c r="BX214">
        <f t="shared" si="23"/>
        <v>2016</v>
      </c>
      <c r="BY214">
        <f t="shared" si="24"/>
        <v>3</v>
      </c>
      <c r="BZ214">
        <f t="shared" si="25"/>
        <v>4</v>
      </c>
      <c r="CA214" t="s">
        <v>4723</v>
      </c>
      <c r="CB214" t="str">
        <f t="shared" si="26"/>
        <v>b</v>
      </c>
      <c r="CC214">
        <v>0.57939928550728304</v>
      </c>
      <c r="CD214">
        <f t="shared" si="27"/>
        <v>73</v>
      </c>
    </row>
    <row r="215" spans="1:82" x14ac:dyDescent="0.35">
      <c r="A215" t="s">
        <v>5317</v>
      </c>
      <c r="B215" t="s">
        <v>5318</v>
      </c>
      <c r="C215" t="b">
        <v>1</v>
      </c>
      <c r="D215" t="b">
        <v>0</v>
      </c>
      <c r="F215" t="s">
        <v>323</v>
      </c>
      <c r="G215" t="s">
        <v>15</v>
      </c>
      <c r="H215" t="s">
        <v>5319</v>
      </c>
      <c r="I215" t="s">
        <v>5320</v>
      </c>
      <c r="J215">
        <v>273</v>
      </c>
      <c r="K215" t="s">
        <v>5321</v>
      </c>
      <c r="L215" t="s">
        <v>2126</v>
      </c>
      <c r="M215" s="2">
        <v>42313</v>
      </c>
      <c r="N215" s="1">
        <v>0.84791666666666676</v>
      </c>
      <c r="O215" s="2">
        <v>43633</v>
      </c>
      <c r="P215" s="1">
        <v>0.58333333333333337</v>
      </c>
      <c r="Q215" t="s">
        <v>1130</v>
      </c>
      <c r="R215" t="s">
        <v>5322</v>
      </c>
      <c r="S215">
        <v>601</v>
      </c>
      <c r="T215" t="s">
        <v>162</v>
      </c>
      <c r="W215" t="s">
        <v>1</v>
      </c>
      <c r="Z215" t="s">
        <v>94</v>
      </c>
      <c r="AD215" t="s">
        <v>5323</v>
      </c>
      <c r="AM215" t="s">
        <v>2130</v>
      </c>
      <c r="AO215" t="s">
        <v>334</v>
      </c>
      <c r="BU215" t="s">
        <v>336</v>
      </c>
      <c r="BV215" t="str">
        <f t="shared" si="21"/>
        <v>n2vz-2wid</v>
      </c>
      <c r="BW215">
        <f t="shared" si="22"/>
        <v>2015</v>
      </c>
      <c r="BX215">
        <f t="shared" si="23"/>
        <v>2019</v>
      </c>
      <c r="BY215">
        <f t="shared" si="24"/>
        <v>4</v>
      </c>
      <c r="BZ215">
        <f t="shared" si="25"/>
        <v>4</v>
      </c>
      <c r="CA215" t="s">
        <v>4723</v>
      </c>
      <c r="CB215" t="str">
        <f t="shared" si="26"/>
        <v>b</v>
      </c>
      <c r="CC215">
        <v>0.58053678844954981</v>
      </c>
      <c r="CD215">
        <f t="shared" si="27"/>
        <v>74</v>
      </c>
    </row>
    <row r="216" spans="1:82" x14ac:dyDescent="0.35">
      <c r="A216" t="s">
        <v>4407</v>
      </c>
      <c r="B216" t="s">
        <v>4267</v>
      </c>
      <c r="C216" t="b">
        <v>1</v>
      </c>
      <c r="D216" t="b">
        <v>0</v>
      </c>
      <c r="F216" t="s">
        <v>323</v>
      </c>
      <c r="G216" t="s">
        <v>15</v>
      </c>
      <c r="H216" t="s">
        <v>4408</v>
      </c>
      <c r="J216">
        <v>120</v>
      </c>
      <c r="K216" t="s">
        <v>4409</v>
      </c>
      <c r="L216" t="s">
        <v>4268</v>
      </c>
      <c r="M216" s="2">
        <v>42017</v>
      </c>
      <c r="N216" s="1">
        <v>0.86041666666666661</v>
      </c>
      <c r="O216" s="2">
        <v>42031</v>
      </c>
      <c r="P216" s="1">
        <v>1.3888888888888889E-3</v>
      </c>
      <c r="R216" t="s">
        <v>1757</v>
      </c>
      <c r="S216" s="3">
        <v>1016</v>
      </c>
      <c r="T216" t="s">
        <v>123</v>
      </c>
      <c r="W216" t="s">
        <v>1</v>
      </c>
      <c r="AD216" t="s">
        <v>4410</v>
      </c>
      <c r="AM216" t="s">
        <v>1760</v>
      </c>
      <c r="AO216" t="s">
        <v>334</v>
      </c>
      <c r="BU216" t="s">
        <v>336</v>
      </c>
      <c r="BV216" t="str">
        <f t="shared" si="21"/>
        <v>8zb8-xay2</v>
      </c>
      <c r="BW216">
        <f t="shared" si="22"/>
        <v>2015</v>
      </c>
      <c r="BX216">
        <f t="shared" si="23"/>
        <v>2015</v>
      </c>
      <c r="BY216">
        <f t="shared" si="24"/>
        <v>3</v>
      </c>
      <c r="BZ216">
        <f t="shared" si="25"/>
        <v>1</v>
      </c>
      <c r="CA216" t="s">
        <v>4723</v>
      </c>
      <c r="CB216" t="str">
        <f t="shared" si="26"/>
        <v>b</v>
      </c>
      <c r="CC216">
        <v>0.58266606200047777</v>
      </c>
      <c r="CD216">
        <f t="shared" si="27"/>
        <v>75</v>
      </c>
    </row>
    <row r="217" spans="1:82" x14ac:dyDescent="0.35">
      <c r="A217" t="s">
        <v>3683</v>
      </c>
      <c r="B217" t="s">
        <v>3684</v>
      </c>
      <c r="C217" t="b">
        <v>1</v>
      </c>
      <c r="D217" t="b">
        <v>0</v>
      </c>
      <c r="F217" t="s">
        <v>323</v>
      </c>
      <c r="G217" t="s">
        <v>15</v>
      </c>
      <c r="H217" t="s">
        <v>3685</v>
      </c>
      <c r="J217">
        <v>128</v>
      </c>
      <c r="K217" t="s">
        <v>3686</v>
      </c>
      <c r="L217" t="s">
        <v>3686</v>
      </c>
      <c r="M217" s="2">
        <v>42352</v>
      </c>
      <c r="N217" s="1">
        <v>0.62152777777777779</v>
      </c>
      <c r="O217" s="2">
        <v>42352</v>
      </c>
      <c r="P217" s="1">
        <v>0.62152777777777779</v>
      </c>
      <c r="Q217" t="s">
        <v>571</v>
      </c>
      <c r="R217" t="s">
        <v>3687</v>
      </c>
      <c r="S217">
        <v>986</v>
      </c>
      <c r="T217" t="s">
        <v>4</v>
      </c>
      <c r="U217" t="s">
        <v>3502</v>
      </c>
      <c r="V217" t="s">
        <v>7</v>
      </c>
      <c r="W217" t="s">
        <v>1</v>
      </c>
      <c r="Z217" t="s">
        <v>116</v>
      </c>
      <c r="AD217" t="s">
        <v>3689</v>
      </c>
      <c r="AE217" t="s">
        <v>3691</v>
      </c>
      <c r="AF217" t="s">
        <v>3690</v>
      </c>
      <c r="AG217" t="s">
        <v>3688</v>
      </c>
      <c r="AL217" t="s">
        <v>3506</v>
      </c>
      <c r="AM217" t="s">
        <v>3507</v>
      </c>
      <c r="AO217" t="s">
        <v>334</v>
      </c>
      <c r="BT217" t="s">
        <v>3508</v>
      </c>
      <c r="BU217" t="s">
        <v>336</v>
      </c>
      <c r="BV217" t="str">
        <f t="shared" si="21"/>
        <v>snj2-p7np</v>
      </c>
      <c r="BW217">
        <f t="shared" si="22"/>
        <v>2015</v>
      </c>
      <c r="BX217">
        <f t="shared" si="23"/>
        <v>2015</v>
      </c>
      <c r="BY217">
        <f t="shared" si="24"/>
        <v>5</v>
      </c>
      <c r="BZ217">
        <f t="shared" si="25"/>
        <v>5</v>
      </c>
      <c r="CA217" t="s">
        <v>4723</v>
      </c>
      <c r="CB217" t="str">
        <f t="shared" si="26"/>
        <v>b</v>
      </c>
      <c r="CC217">
        <v>0.58356667835837583</v>
      </c>
      <c r="CD217">
        <f t="shared" si="27"/>
        <v>76</v>
      </c>
    </row>
    <row r="218" spans="1:82" x14ac:dyDescent="0.35">
      <c r="A218" t="s">
        <v>3650</v>
      </c>
      <c r="B218" t="s">
        <v>3651</v>
      </c>
      <c r="C218" t="b">
        <v>1</v>
      </c>
      <c r="D218" t="b">
        <v>0</v>
      </c>
      <c r="F218" t="s">
        <v>323</v>
      </c>
      <c r="G218" t="s">
        <v>15</v>
      </c>
      <c r="H218" t="s">
        <v>3652</v>
      </c>
      <c r="J218">
        <v>232</v>
      </c>
      <c r="K218" t="s">
        <v>3653</v>
      </c>
      <c r="L218" t="s">
        <v>3653</v>
      </c>
      <c r="M218" s="2">
        <v>42366</v>
      </c>
      <c r="N218" s="1">
        <v>0.33333333333333331</v>
      </c>
      <c r="O218" s="2">
        <v>42366</v>
      </c>
      <c r="P218" s="1">
        <v>0.33333333333333331</v>
      </c>
      <c r="Q218" t="s">
        <v>571</v>
      </c>
      <c r="R218" t="s">
        <v>3654</v>
      </c>
      <c r="S218">
        <v>997</v>
      </c>
      <c r="T218" t="s">
        <v>4</v>
      </c>
      <c r="U218" t="s">
        <v>3502</v>
      </c>
      <c r="V218" t="s">
        <v>7</v>
      </c>
      <c r="W218" t="s">
        <v>1</v>
      </c>
      <c r="Z218" t="s">
        <v>116</v>
      </c>
      <c r="AD218" t="s">
        <v>3656</v>
      </c>
      <c r="AE218" t="s">
        <v>3658</v>
      </c>
      <c r="AF218" t="s">
        <v>3657</v>
      </c>
      <c r="AG218" t="s">
        <v>3655</v>
      </c>
      <c r="AL218" t="s">
        <v>3506</v>
      </c>
      <c r="AM218" t="s">
        <v>3507</v>
      </c>
      <c r="AO218" t="s">
        <v>334</v>
      </c>
      <c r="BT218" t="s">
        <v>3508</v>
      </c>
      <c r="BU218" t="s">
        <v>336</v>
      </c>
      <c r="BV218" t="str">
        <f t="shared" si="21"/>
        <v>mg62-47yg</v>
      </c>
      <c r="BW218">
        <f t="shared" si="22"/>
        <v>2015</v>
      </c>
      <c r="BX218">
        <f t="shared" si="23"/>
        <v>2015</v>
      </c>
      <c r="BY218">
        <f t="shared" si="24"/>
        <v>5</v>
      </c>
      <c r="BZ218">
        <f t="shared" si="25"/>
        <v>5</v>
      </c>
      <c r="CA218" t="s">
        <v>4723</v>
      </c>
      <c r="CB218" t="str">
        <f t="shared" si="26"/>
        <v>b</v>
      </c>
      <c r="CC218">
        <v>0.63740195990180382</v>
      </c>
      <c r="CD218">
        <f t="shared" si="27"/>
        <v>77</v>
      </c>
    </row>
    <row r="219" spans="1:82" x14ac:dyDescent="0.35">
      <c r="A219" t="s">
        <v>2003</v>
      </c>
      <c r="B219" t="s">
        <v>2004</v>
      </c>
      <c r="C219" t="b">
        <v>1</v>
      </c>
      <c r="D219" t="b">
        <v>0</v>
      </c>
      <c r="F219" t="s">
        <v>323</v>
      </c>
      <c r="G219" t="s">
        <v>15</v>
      </c>
      <c r="H219" t="s">
        <v>2005</v>
      </c>
      <c r="I219" t="s">
        <v>2006</v>
      </c>
      <c r="J219" s="3">
        <v>2031</v>
      </c>
      <c r="K219" t="s">
        <v>2007</v>
      </c>
      <c r="L219" t="s">
        <v>2008</v>
      </c>
      <c r="M219" s="2">
        <v>42052</v>
      </c>
      <c r="N219" s="1">
        <v>0.9506944444444444</v>
      </c>
      <c r="O219" s="2">
        <v>42140</v>
      </c>
      <c r="P219" s="1">
        <v>0.1986111111111111</v>
      </c>
      <c r="Q219" t="s">
        <v>328</v>
      </c>
      <c r="R219" t="s">
        <v>2009</v>
      </c>
      <c r="S219">
        <v>447</v>
      </c>
      <c r="T219" t="s">
        <v>210</v>
      </c>
      <c r="U219" t="s">
        <v>2010</v>
      </c>
      <c r="W219" t="s">
        <v>1</v>
      </c>
      <c r="AD219" t="s">
        <v>2011</v>
      </c>
      <c r="AM219" t="s">
        <v>591</v>
      </c>
      <c r="AO219" t="s">
        <v>334</v>
      </c>
      <c r="BT219" t="s">
        <v>592</v>
      </c>
      <c r="BU219" t="s">
        <v>336</v>
      </c>
      <c r="BV219" t="str">
        <f t="shared" si="21"/>
        <v>mthi-ii8j</v>
      </c>
      <c r="BW219">
        <f t="shared" si="22"/>
        <v>2015</v>
      </c>
      <c r="BX219">
        <f t="shared" si="23"/>
        <v>2015</v>
      </c>
      <c r="BY219">
        <f t="shared" si="24"/>
        <v>3</v>
      </c>
      <c r="BZ219">
        <f t="shared" si="25"/>
        <v>4</v>
      </c>
      <c r="CA219" t="s">
        <v>4723</v>
      </c>
      <c r="CB219" t="str">
        <f t="shared" si="26"/>
        <v>b</v>
      </c>
      <c r="CC219">
        <v>0.64758182636850348</v>
      </c>
      <c r="CD219">
        <f t="shared" si="27"/>
        <v>78</v>
      </c>
    </row>
    <row r="220" spans="1:82" x14ac:dyDescent="0.35">
      <c r="A220" t="s">
        <v>644</v>
      </c>
      <c r="B220" t="s">
        <v>645</v>
      </c>
      <c r="C220" t="b">
        <v>1</v>
      </c>
      <c r="D220" t="b">
        <v>0</v>
      </c>
      <c r="F220" t="s">
        <v>323</v>
      </c>
      <c r="G220" t="s">
        <v>15</v>
      </c>
      <c r="H220" t="s">
        <v>646</v>
      </c>
      <c r="I220" t="s">
        <v>647</v>
      </c>
      <c r="J220">
        <v>684</v>
      </c>
      <c r="K220" t="s">
        <v>648</v>
      </c>
      <c r="L220" t="s">
        <v>649</v>
      </c>
      <c r="M220" s="2">
        <v>41901</v>
      </c>
      <c r="N220" s="1">
        <v>0.87708333333333333</v>
      </c>
      <c r="O220" s="2">
        <v>42032</v>
      </c>
      <c r="P220" s="1">
        <v>4.7916666666666663E-2</v>
      </c>
      <c r="Q220" t="s">
        <v>328</v>
      </c>
      <c r="R220" t="s">
        <v>650</v>
      </c>
      <c r="S220" s="3">
        <v>1228</v>
      </c>
      <c r="T220" t="s">
        <v>38</v>
      </c>
      <c r="U220" t="s">
        <v>626</v>
      </c>
      <c r="W220" t="s">
        <v>1</v>
      </c>
      <c r="Z220" t="s">
        <v>249</v>
      </c>
      <c r="AD220" t="s">
        <v>651</v>
      </c>
      <c r="AM220" t="s">
        <v>628</v>
      </c>
      <c r="AO220" t="s">
        <v>334</v>
      </c>
      <c r="BT220" t="s">
        <v>592</v>
      </c>
      <c r="BU220" t="s">
        <v>336</v>
      </c>
      <c r="BV220" t="str">
        <f t="shared" si="21"/>
        <v>fkrj-zq56</v>
      </c>
      <c r="BW220">
        <f t="shared" si="22"/>
        <v>2014</v>
      </c>
      <c r="BX220">
        <f t="shared" si="23"/>
        <v>2015</v>
      </c>
      <c r="BY220">
        <f t="shared" si="24"/>
        <v>4</v>
      </c>
      <c r="BZ220">
        <f t="shared" si="25"/>
        <v>5</v>
      </c>
      <c r="CA220" t="s">
        <v>4723</v>
      </c>
      <c r="CB220" t="str">
        <f t="shared" si="26"/>
        <v>b</v>
      </c>
      <c r="CC220">
        <v>0.6652228049826362</v>
      </c>
      <c r="CD220">
        <f t="shared" si="27"/>
        <v>79</v>
      </c>
    </row>
    <row r="221" spans="1:82" x14ac:dyDescent="0.35">
      <c r="A221" t="s">
        <v>3612</v>
      </c>
      <c r="B221" t="s">
        <v>3613</v>
      </c>
      <c r="C221" t="b">
        <v>1</v>
      </c>
      <c r="D221" t="b">
        <v>0</v>
      </c>
      <c r="F221" t="s">
        <v>323</v>
      </c>
      <c r="G221" t="s">
        <v>15</v>
      </c>
      <c r="H221" t="s">
        <v>3614</v>
      </c>
      <c r="J221">
        <v>171</v>
      </c>
      <c r="K221" t="s">
        <v>3615</v>
      </c>
      <c r="L221" t="s">
        <v>3615</v>
      </c>
      <c r="M221" s="2">
        <v>42361</v>
      </c>
      <c r="N221" s="1">
        <v>0.21041666666666667</v>
      </c>
      <c r="O221" s="2">
        <v>42361</v>
      </c>
      <c r="P221" s="1">
        <v>0.21041666666666667</v>
      </c>
      <c r="Q221" t="s">
        <v>995</v>
      </c>
      <c r="R221" t="s">
        <v>3616</v>
      </c>
      <c r="S221" s="3">
        <v>1270</v>
      </c>
      <c r="T221" t="s">
        <v>4</v>
      </c>
      <c r="U221" t="s">
        <v>3502</v>
      </c>
      <c r="V221" t="s">
        <v>7</v>
      </c>
      <c r="W221" t="s">
        <v>1</v>
      </c>
      <c r="Z221" t="s">
        <v>116</v>
      </c>
      <c r="AD221" t="s">
        <v>3618</v>
      </c>
      <c r="AE221" t="s">
        <v>3620</v>
      </c>
      <c r="AF221" t="s">
        <v>3619</v>
      </c>
      <c r="AG221" t="s">
        <v>3617</v>
      </c>
      <c r="AL221" t="s">
        <v>3506</v>
      </c>
      <c r="AM221" t="s">
        <v>3507</v>
      </c>
      <c r="AO221" t="s">
        <v>334</v>
      </c>
      <c r="BT221" t="s">
        <v>3508</v>
      </c>
      <c r="BU221" t="s">
        <v>336</v>
      </c>
      <c r="BV221" t="str">
        <f t="shared" si="21"/>
        <v>dpeg-hp5b</v>
      </c>
      <c r="BW221">
        <f t="shared" si="22"/>
        <v>2015</v>
      </c>
      <c r="BX221">
        <f t="shared" si="23"/>
        <v>2015</v>
      </c>
      <c r="BY221">
        <f t="shared" si="24"/>
        <v>5</v>
      </c>
      <c r="BZ221">
        <f t="shared" si="25"/>
        <v>5</v>
      </c>
      <c r="CA221" t="s">
        <v>4723</v>
      </c>
      <c r="CB221" t="str">
        <f t="shared" si="26"/>
        <v>b</v>
      </c>
      <c r="CC221">
        <v>0.6784323067238236</v>
      </c>
      <c r="CD221">
        <f t="shared" si="27"/>
        <v>80</v>
      </c>
    </row>
    <row r="222" spans="1:82" x14ac:dyDescent="0.35">
      <c r="A222" t="s">
        <v>684</v>
      </c>
      <c r="B222" t="s">
        <v>685</v>
      </c>
      <c r="C222" t="b">
        <v>1</v>
      </c>
      <c r="D222" t="b">
        <v>0</v>
      </c>
      <c r="F222" t="s">
        <v>323</v>
      </c>
      <c r="G222" t="s">
        <v>15</v>
      </c>
      <c r="H222" t="s">
        <v>686</v>
      </c>
      <c r="J222">
        <v>159</v>
      </c>
      <c r="K222" t="s">
        <v>687</v>
      </c>
      <c r="L222" t="s">
        <v>688</v>
      </c>
      <c r="M222" s="2">
        <v>42241</v>
      </c>
      <c r="N222" s="1">
        <v>0.86249999999999993</v>
      </c>
      <c r="O222" s="2">
        <v>43167</v>
      </c>
      <c r="P222" s="1">
        <v>4.2361111111111106E-2</v>
      </c>
      <c r="Q222" t="s">
        <v>328</v>
      </c>
      <c r="R222" t="s">
        <v>689</v>
      </c>
      <c r="S222" s="3">
        <v>1001</v>
      </c>
      <c r="T222" t="s">
        <v>195</v>
      </c>
      <c r="U222" t="s">
        <v>690</v>
      </c>
      <c r="W222" t="s">
        <v>1</v>
      </c>
      <c r="AD222" t="s">
        <v>691</v>
      </c>
      <c r="AM222" t="s">
        <v>609</v>
      </c>
      <c r="AO222" t="s">
        <v>334</v>
      </c>
      <c r="BT222" t="s">
        <v>335</v>
      </c>
      <c r="BU222" t="s">
        <v>336</v>
      </c>
      <c r="BV222" t="str">
        <f t="shared" si="21"/>
        <v>387j-hdvk</v>
      </c>
      <c r="BW222">
        <f t="shared" si="22"/>
        <v>2015</v>
      </c>
      <c r="BX222">
        <f t="shared" si="23"/>
        <v>2018</v>
      </c>
      <c r="BY222">
        <f t="shared" si="24"/>
        <v>3</v>
      </c>
      <c r="BZ222">
        <f t="shared" si="25"/>
        <v>3</v>
      </c>
      <c r="CA222" t="s">
        <v>4723</v>
      </c>
      <c r="CB222" t="str">
        <f t="shared" si="26"/>
        <v>b</v>
      </c>
      <c r="CC222">
        <v>0.7017936248642821</v>
      </c>
      <c r="CD222">
        <f t="shared" si="27"/>
        <v>81</v>
      </c>
    </row>
    <row r="223" spans="1:82" x14ac:dyDescent="0.35">
      <c r="A223" t="s">
        <v>5003</v>
      </c>
      <c r="B223" t="s">
        <v>5004</v>
      </c>
      <c r="C223" t="b">
        <v>1</v>
      </c>
      <c r="D223" t="b">
        <v>0</v>
      </c>
      <c r="F223" t="s">
        <v>323</v>
      </c>
      <c r="G223" t="s">
        <v>15</v>
      </c>
      <c r="H223" t="s">
        <v>5005</v>
      </c>
      <c r="I223" t="s">
        <v>5006</v>
      </c>
      <c r="J223">
        <v>205</v>
      </c>
      <c r="K223" t="s">
        <v>5007</v>
      </c>
      <c r="L223" t="s">
        <v>5007</v>
      </c>
      <c r="M223" s="2">
        <v>42328</v>
      </c>
      <c r="N223" s="1">
        <v>0.91319444444444453</v>
      </c>
      <c r="O223" s="2">
        <v>42328</v>
      </c>
      <c r="P223" s="1">
        <v>0.91319444444444453</v>
      </c>
      <c r="Q223" t="s">
        <v>328</v>
      </c>
      <c r="R223" t="s">
        <v>5008</v>
      </c>
      <c r="S223">
        <v>761</v>
      </c>
      <c r="T223" t="s">
        <v>129</v>
      </c>
      <c r="W223" t="s">
        <v>1</v>
      </c>
      <c r="AD223" t="s">
        <v>5009</v>
      </c>
      <c r="AM223" t="s">
        <v>4089</v>
      </c>
      <c r="AO223" t="s">
        <v>334</v>
      </c>
      <c r="BU223" t="s">
        <v>336</v>
      </c>
      <c r="BV223" t="str">
        <f t="shared" si="21"/>
        <v>hsuv-x2dz</v>
      </c>
      <c r="BW223">
        <f t="shared" si="22"/>
        <v>2015</v>
      </c>
      <c r="BX223">
        <f t="shared" si="23"/>
        <v>2015</v>
      </c>
      <c r="BY223">
        <f t="shared" si="24"/>
        <v>3</v>
      </c>
      <c r="BZ223">
        <f t="shared" si="25"/>
        <v>3</v>
      </c>
      <c r="CA223" t="s">
        <v>4723</v>
      </c>
      <c r="CB223" t="str">
        <f t="shared" si="26"/>
        <v>b</v>
      </c>
      <c r="CC223">
        <v>0.71846141591210011</v>
      </c>
      <c r="CD223">
        <f t="shared" si="27"/>
        <v>82</v>
      </c>
    </row>
    <row r="224" spans="1:82" x14ac:dyDescent="0.35">
      <c r="A224" t="s">
        <v>3720</v>
      </c>
      <c r="B224" t="s">
        <v>3721</v>
      </c>
      <c r="C224" t="b">
        <v>1</v>
      </c>
      <c r="D224" t="b">
        <v>0</v>
      </c>
      <c r="F224" t="s">
        <v>323</v>
      </c>
      <c r="G224" t="s">
        <v>15</v>
      </c>
      <c r="H224" t="s">
        <v>3722</v>
      </c>
      <c r="J224">
        <v>89</v>
      </c>
      <c r="K224" t="s">
        <v>3723</v>
      </c>
      <c r="L224" t="s">
        <v>3723</v>
      </c>
      <c r="M224" s="2">
        <v>42365</v>
      </c>
      <c r="N224" s="1">
        <v>0.24930555555555556</v>
      </c>
      <c r="O224" s="2">
        <v>42365</v>
      </c>
      <c r="P224" s="1">
        <v>0.24930555555555556</v>
      </c>
      <c r="Q224" t="s">
        <v>571</v>
      </c>
      <c r="R224" t="s">
        <v>3724</v>
      </c>
      <c r="S224">
        <v>968</v>
      </c>
      <c r="T224" t="s">
        <v>4</v>
      </c>
      <c r="U224" t="s">
        <v>3502</v>
      </c>
      <c r="V224" t="s">
        <v>7</v>
      </c>
      <c r="W224" t="s">
        <v>1</v>
      </c>
      <c r="Z224" t="s">
        <v>116</v>
      </c>
      <c r="AD224" t="s">
        <v>3727</v>
      </c>
      <c r="AE224" t="s">
        <v>3729</v>
      </c>
      <c r="AF224" t="s">
        <v>3728</v>
      </c>
      <c r="AG224" t="s">
        <v>3725</v>
      </c>
      <c r="AH224" t="s">
        <v>3726</v>
      </c>
      <c r="AL224" t="s">
        <v>3506</v>
      </c>
      <c r="AM224" t="s">
        <v>3507</v>
      </c>
      <c r="AO224" t="s">
        <v>334</v>
      </c>
      <c r="BT224" t="s">
        <v>3508</v>
      </c>
      <c r="BU224" t="s">
        <v>336</v>
      </c>
      <c r="BV224" t="str">
        <f t="shared" si="21"/>
        <v>w6iz-gh8j</v>
      </c>
      <c r="BW224">
        <f t="shared" si="22"/>
        <v>2015</v>
      </c>
      <c r="BX224">
        <f t="shared" si="23"/>
        <v>2015</v>
      </c>
      <c r="BY224">
        <f t="shared" si="24"/>
        <v>5</v>
      </c>
      <c r="BZ224">
        <f t="shared" si="25"/>
        <v>5</v>
      </c>
      <c r="CA224" t="s">
        <v>4723</v>
      </c>
      <c r="CB224" t="str">
        <f t="shared" si="26"/>
        <v>b</v>
      </c>
      <c r="CC224">
        <v>0.73087545400563403</v>
      </c>
      <c r="CD224">
        <f t="shared" si="27"/>
        <v>83</v>
      </c>
    </row>
    <row r="225" spans="1:82" x14ac:dyDescent="0.35">
      <c r="A225" t="s">
        <v>2925</v>
      </c>
      <c r="B225" t="s">
        <v>2926</v>
      </c>
      <c r="C225" t="b">
        <v>1</v>
      </c>
      <c r="D225" t="b">
        <v>0</v>
      </c>
      <c r="F225" t="s">
        <v>323</v>
      </c>
      <c r="G225" t="s">
        <v>15</v>
      </c>
      <c r="H225" t="s">
        <v>2927</v>
      </c>
      <c r="I225" t="s">
        <v>2928</v>
      </c>
      <c r="J225">
        <v>756</v>
      </c>
      <c r="K225" t="s">
        <v>2929</v>
      </c>
      <c r="L225" t="s">
        <v>2930</v>
      </c>
      <c r="M225" s="2">
        <v>41966</v>
      </c>
      <c r="N225" s="1">
        <v>7.6388888888888886E-3</v>
      </c>
      <c r="O225" s="2">
        <v>41968</v>
      </c>
      <c r="P225" s="1">
        <v>0.7631944444444444</v>
      </c>
      <c r="Q225" t="s">
        <v>328</v>
      </c>
      <c r="R225" t="s">
        <v>2931</v>
      </c>
      <c r="S225" s="3">
        <v>1321</v>
      </c>
      <c r="T225" t="s">
        <v>179</v>
      </c>
      <c r="U225" t="s">
        <v>2902</v>
      </c>
      <c r="V225" t="s">
        <v>7</v>
      </c>
      <c r="W225" t="s">
        <v>1</v>
      </c>
      <c r="Z225" t="s">
        <v>90</v>
      </c>
      <c r="AD225" t="s">
        <v>2932</v>
      </c>
      <c r="AM225" t="s">
        <v>2148</v>
      </c>
      <c r="AO225" t="s">
        <v>334</v>
      </c>
      <c r="BT225" t="s">
        <v>2903</v>
      </c>
      <c r="BU225" t="s">
        <v>336</v>
      </c>
      <c r="BV225" t="str">
        <f t="shared" si="21"/>
        <v>u7ez-d8rb</v>
      </c>
      <c r="BW225">
        <f t="shared" si="22"/>
        <v>2014</v>
      </c>
      <c r="BX225">
        <f t="shared" si="23"/>
        <v>2014</v>
      </c>
      <c r="BY225">
        <f t="shared" si="24"/>
        <v>5</v>
      </c>
      <c r="BZ225">
        <f t="shared" si="25"/>
        <v>6</v>
      </c>
      <c r="CA225" t="s">
        <v>4723</v>
      </c>
      <c r="CB225" t="str">
        <f t="shared" si="26"/>
        <v>b</v>
      </c>
      <c r="CC225">
        <v>0.73500152544605324</v>
      </c>
      <c r="CD225">
        <f t="shared" si="27"/>
        <v>84</v>
      </c>
    </row>
    <row r="226" spans="1:82" x14ac:dyDescent="0.35">
      <c r="A226" t="s">
        <v>3358</v>
      </c>
      <c r="B226" t="s">
        <v>3359</v>
      </c>
      <c r="C226" t="b">
        <v>1</v>
      </c>
      <c r="D226" t="b">
        <v>0</v>
      </c>
      <c r="F226" t="s">
        <v>323</v>
      </c>
      <c r="G226" t="s">
        <v>15</v>
      </c>
      <c r="H226" t="s">
        <v>3360</v>
      </c>
      <c r="I226" t="s">
        <v>3361</v>
      </c>
      <c r="J226">
        <v>513</v>
      </c>
      <c r="K226" t="s">
        <v>3362</v>
      </c>
      <c r="L226" t="s">
        <v>3363</v>
      </c>
      <c r="M226" s="2">
        <v>41834</v>
      </c>
      <c r="N226" s="1">
        <v>0.76041666666666663</v>
      </c>
      <c r="O226" s="2">
        <v>43276</v>
      </c>
      <c r="P226" s="1">
        <v>0.75902777777777775</v>
      </c>
      <c r="Q226" t="s">
        <v>995</v>
      </c>
      <c r="R226" t="s">
        <v>3364</v>
      </c>
      <c r="S226" s="3">
        <v>1453</v>
      </c>
      <c r="T226" t="s">
        <v>193</v>
      </c>
      <c r="U226" t="s">
        <v>3233</v>
      </c>
      <c r="V226" t="s">
        <v>7</v>
      </c>
      <c r="W226" t="s">
        <v>1</v>
      </c>
      <c r="Z226" t="s">
        <v>239</v>
      </c>
      <c r="AD226" t="s">
        <v>3365</v>
      </c>
      <c r="AE226" t="s">
        <v>3257</v>
      </c>
      <c r="AL226" t="s">
        <v>3238</v>
      </c>
      <c r="AM226" t="s">
        <v>3239</v>
      </c>
      <c r="AO226" t="s">
        <v>334</v>
      </c>
      <c r="BT226" t="s">
        <v>368</v>
      </c>
      <c r="BU226" t="s">
        <v>336</v>
      </c>
      <c r="BV226" t="str">
        <f t="shared" si="21"/>
        <v>x2dd-99tj</v>
      </c>
      <c r="BW226">
        <f t="shared" si="22"/>
        <v>2014</v>
      </c>
      <c r="BX226">
        <f t="shared" si="23"/>
        <v>2018</v>
      </c>
      <c r="BY226">
        <f t="shared" si="24"/>
        <v>5</v>
      </c>
      <c r="BZ226">
        <f t="shared" si="25"/>
        <v>6</v>
      </c>
      <c r="CA226" t="s">
        <v>4723</v>
      </c>
      <c r="CB226" t="str">
        <f t="shared" si="26"/>
        <v>b</v>
      </c>
      <c r="CC226">
        <v>0.75232187445027587</v>
      </c>
      <c r="CD226">
        <f t="shared" si="27"/>
        <v>85</v>
      </c>
    </row>
    <row r="227" spans="1:82" x14ac:dyDescent="0.35">
      <c r="A227" t="s">
        <v>4801</v>
      </c>
      <c r="B227" t="s">
        <v>4155</v>
      </c>
      <c r="C227" t="b">
        <v>1</v>
      </c>
      <c r="D227" t="b">
        <v>0</v>
      </c>
      <c r="F227" t="s">
        <v>323</v>
      </c>
      <c r="G227" t="s">
        <v>15</v>
      </c>
      <c r="H227" t="s">
        <v>4802</v>
      </c>
      <c r="I227" t="s">
        <v>4156</v>
      </c>
      <c r="J227">
        <v>203</v>
      </c>
      <c r="K227" t="s">
        <v>4803</v>
      </c>
      <c r="L227" t="s">
        <v>4157</v>
      </c>
      <c r="M227" s="2">
        <v>42328</v>
      </c>
      <c r="N227" s="1">
        <v>0.91736111111111107</v>
      </c>
      <c r="O227" s="2">
        <v>42328</v>
      </c>
      <c r="P227" s="1">
        <v>0.91805555555555562</v>
      </c>
      <c r="Q227" t="s">
        <v>328</v>
      </c>
      <c r="R227" t="s">
        <v>4088</v>
      </c>
      <c r="S227">
        <v>743</v>
      </c>
      <c r="T227" t="s">
        <v>129</v>
      </c>
      <c r="W227" t="s">
        <v>1</v>
      </c>
      <c r="AD227" t="s">
        <v>4804</v>
      </c>
      <c r="AM227" t="s">
        <v>4089</v>
      </c>
      <c r="AO227" t="s">
        <v>334</v>
      </c>
      <c r="BU227" t="s">
        <v>336</v>
      </c>
      <c r="BV227" t="str">
        <f t="shared" si="21"/>
        <v>ed66-842c</v>
      </c>
      <c r="BW227">
        <f t="shared" si="22"/>
        <v>2015</v>
      </c>
      <c r="BX227">
        <f t="shared" si="23"/>
        <v>2015</v>
      </c>
      <c r="BY227">
        <f t="shared" si="24"/>
        <v>3</v>
      </c>
      <c r="BZ227">
        <f t="shared" si="25"/>
        <v>3</v>
      </c>
      <c r="CA227" t="s">
        <v>4723</v>
      </c>
      <c r="CB227" t="str">
        <f t="shared" si="26"/>
        <v>b</v>
      </c>
      <c r="CC227">
        <v>0.75495810558054899</v>
      </c>
      <c r="CD227">
        <f t="shared" si="27"/>
        <v>86</v>
      </c>
    </row>
    <row r="228" spans="1:82" x14ac:dyDescent="0.35">
      <c r="A228" t="s">
        <v>5381</v>
      </c>
      <c r="B228" t="s">
        <v>5382</v>
      </c>
      <c r="C228" t="b">
        <v>1</v>
      </c>
      <c r="D228" t="b">
        <v>0</v>
      </c>
      <c r="F228" t="s">
        <v>323</v>
      </c>
      <c r="G228" t="s">
        <v>15</v>
      </c>
      <c r="H228" t="s">
        <v>5383</v>
      </c>
      <c r="I228" t="s">
        <v>5384</v>
      </c>
      <c r="J228" s="3">
        <v>2357</v>
      </c>
      <c r="K228" t="s">
        <v>5385</v>
      </c>
      <c r="L228" t="s">
        <v>4968</v>
      </c>
      <c r="M228" s="2">
        <v>42314</v>
      </c>
      <c r="N228" s="1">
        <v>4.1666666666666666E-3</v>
      </c>
      <c r="O228" s="2">
        <v>43633</v>
      </c>
      <c r="P228" s="1">
        <v>0.58402777777777781</v>
      </c>
      <c r="Q228" t="s">
        <v>1130</v>
      </c>
      <c r="R228" t="s">
        <v>5386</v>
      </c>
      <c r="S228">
        <v>627</v>
      </c>
      <c r="T228" t="s">
        <v>162</v>
      </c>
      <c r="W228" t="s">
        <v>1</v>
      </c>
      <c r="Z228" t="s">
        <v>94</v>
      </c>
      <c r="AD228" t="s">
        <v>5387</v>
      </c>
      <c r="AM228" t="s">
        <v>2130</v>
      </c>
      <c r="AO228" t="s">
        <v>334</v>
      </c>
      <c r="BU228" t="s">
        <v>336</v>
      </c>
      <c r="BV228" t="str">
        <f t="shared" si="21"/>
        <v>pcn2-jime</v>
      </c>
      <c r="BW228">
        <f t="shared" si="22"/>
        <v>2015</v>
      </c>
      <c r="BX228">
        <f t="shared" si="23"/>
        <v>2019</v>
      </c>
      <c r="BY228">
        <f t="shared" si="24"/>
        <v>4</v>
      </c>
      <c r="BZ228">
        <f t="shared" si="25"/>
        <v>4</v>
      </c>
      <c r="CA228" t="s">
        <v>4723</v>
      </c>
      <c r="CB228" t="str">
        <f t="shared" si="26"/>
        <v>b</v>
      </c>
      <c r="CC228">
        <v>0.75607708485662484</v>
      </c>
      <c r="CD228">
        <f t="shared" si="27"/>
        <v>87</v>
      </c>
    </row>
    <row r="229" spans="1:82" x14ac:dyDescent="0.35">
      <c r="A229" t="s">
        <v>1885</v>
      </c>
      <c r="B229" t="s">
        <v>1793</v>
      </c>
      <c r="C229" t="b">
        <v>1</v>
      </c>
      <c r="D229" t="b">
        <v>0</v>
      </c>
      <c r="F229" t="s">
        <v>323</v>
      </c>
      <c r="G229" t="s">
        <v>15</v>
      </c>
      <c r="H229" t="s">
        <v>1886</v>
      </c>
      <c r="J229">
        <v>316</v>
      </c>
      <c r="K229" t="s">
        <v>1887</v>
      </c>
      <c r="L229" t="s">
        <v>1794</v>
      </c>
      <c r="M229" s="2">
        <v>42005</v>
      </c>
      <c r="N229" s="1">
        <v>1.1805555555555555E-2</v>
      </c>
      <c r="O229" s="2">
        <v>43479</v>
      </c>
      <c r="P229" s="1">
        <v>0.67847222222222225</v>
      </c>
      <c r="S229">
        <v>746</v>
      </c>
      <c r="T229" t="s">
        <v>123</v>
      </c>
      <c r="U229" t="s">
        <v>1758</v>
      </c>
      <c r="W229" t="s">
        <v>1</v>
      </c>
      <c r="AD229" t="s">
        <v>1888</v>
      </c>
      <c r="AM229" t="s">
        <v>1760</v>
      </c>
      <c r="AO229" t="s">
        <v>334</v>
      </c>
      <c r="BT229" t="s">
        <v>1761</v>
      </c>
      <c r="BU229" t="s">
        <v>336</v>
      </c>
      <c r="BV229" t="str">
        <f t="shared" si="21"/>
        <v>y8vk-3hy9</v>
      </c>
      <c r="BW229">
        <f t="shared" si="22"/>
        <v>2015</v>
      </c>
      <c r="BX229">
        <f t="shared" si="23"/>
        <v>2019</v>
      </c>
      <c r="BY229">
        <f t="shared" si="24"/>
        <v>3</v>
      </c>
      <c r="BZ229">
        <f t="shared" si="25"/>
        <v>1</v>
      </c>
      <c r="CA229" t="s">
        <v>4723</v>
      </c>
      <c r="CB229" t="str">
        <f t="shared" si="26"/>
        <v>b</v>
      </c>
      <c r="CC229">
        <v>0.77879919015735499</v>
      </c>
      <c r="CD229">
        <f t="shared" si="27"/>
        <v>88</v>
      </c>
    </row>
    <row r="230" spans="1:82" x14ac:dyDescent="0.35">
      <c r="A230" t="s">
        <v>3739</v>
      </c>
      <c r="B230" t="s">
        <v>3740</v>
      </c>
      <c r="C230" t="b">
        <v>1</v>
      </c>
      <c r="D230" t="b">
        <v>0</v>
      </c>
      <c r="F230" t="s">
        <v>323</v>
      </c>
      <c r="G230" t="s">
        <v>15</v>
      </c>
      <c r="H230" t="s">
        <v>3741</v>
      </c>
      <c r="J230">
        <v>129</v>
      </c>
      <c r="K230" t="s">
        <v>3742</v>
      </c>
      <c r="L230" t="s">
        <v>3742</v>
      </c>
      <c r="M230" s="2">
        <v>42352</v>
      </c>
      <c r="N230" s="1">
        <v>0.62430555555555556</v>
      </c>
      <c r="O230" s="2">
        <v>42352</v>
      </c>
      <c r="P230" s="1">
        <v>0.62430555555555556</v>
      </c>
      <c r="Q230" t="s">
        <v>571</v>
      </c>
      <c r="R230" t="s">
        <v>3743</v>
      </c>
      <c r="S230" s="3">
        <v>1177</v>
      </c>
      <c r="T230" t="s">
        <v>4</v>
      </c>
      <c r="U230" t="s">
        <v>3502</v>
      </c>
      <c r="V230" t="s">
        <v>7</v>
      </c>
      <c r="W230" t="s">
        <v>1</v>
      </c>
      <c r="Z230" t="s">
        <v>116</v>
      </c>
      <c r="AD230" t="s">
        <v>3744</v>
      </c>
      <c r="AE230" t="s">
        <v>3556</v>
      </c>
      <c r="AL230" t="s">
        <v>3506</v>
      </c>
      <c r="AM230" t="s">
        <v>3507</v>
      </c>
      <c r="AO230" t="s">
        <v>334</v>
      </c>
      <c r="BT230" t="s">
        <v>3508</v>
      </c>
      <c r="BU230" t="s">
        <v>336</v>
      </c>
      <c r="BV230" t="str">
        <f t="shared" si="21"/>
        <v>xmxa-2sr6</v>
      </c>
      <c r="BW230">
        <f t="shared" si="22"/>
        <v>2015</v>
      </c>
      <c r="BX230">
        <f t="shared" si="23"/>
        <v>2015</v>
      </c>
      <c r="BY230">
        <f t="shared" si="24"/>
        <v>5</v>
      </c>
      <c r="BZ230">
        <f t="shared" si="25"/>
        <v>5</v>
      </c>
      <c r="CA230" t="s">
        <v>4723</v>
      </c>
      <c r="CB230" t="str">
        <f t="shared" si="26"/>
        <v>b</v>
      </c>
      <c r="CC230">
        <v>0.79065166529812592</v>
      </c>
      <c r="CD230">
        <f t="shared" si="27"/>
        <v>89</v>
      </c>
    </row>
    <row r="231" spans="1:82" x14ac:dyDescent="0.35">
      <c r="A231" t="s">
        <v>5263</v>
      </c>
      <c r="B231" t="s">
        <v>5264</v>
      </c>
      <c r="C231" t="b">
        <v>1</v>
      </c>
      <c r="D231" t="b">
        <v>0</v>
      </c>
      <c r="F231" t="s">
        <v>323</v>
      </c>
      <c r="G231" t="s">
        <v>15</v>
      </c>
      <c r="H231" t="s">
        <v>5265</v>
      </c>
      <c r="J231">
        <v>135</v>
      </c>
      <c r="K231" t="s">
        <v>5266</v>
      </c>
      <c r="L231" t="s">
        <v>5266</v>
      </c>
      <c r="M231" s="2">
        <v>42056</v>
      </c>
      <c r="N231" s="1">
        <v>0.8534722222222223</v>
      </c>
      <c r="O231" s="2">
        <v>42056</v>
      </c>
      <c r="P231" s="1">
        <v>0.8534722222222223</v>
      </c>
      <c r="S231">
        <v>986</v>
      </c>
      <c r="T231" t="s">
        <v>130</v>
      </c>
      <c r="W231" t="s">
        <v>1</v>
      </c>
      <c r="AD231" t="s">
        <v>5267</v>
      </c>
      <c r="AM231" t="s">
        <v>1665</v>
      </c>
      <c r="AO231" t="s">
        <v>334</v>
      </c>
      <c r="BU231" t="s">
        <v>336</v>
      </c>
      <c r="BV231" t="str">
        <f t="shared" si="21"/>
        <v>mhct-mytn</v>
      </c>
      <c r="BW231">
        <f t="shared" si="22"/>
        <v>2015</v>
      </c>
      <c r="BX231">
        <f t="shared" si="23"/>
        <v>2015</v>
      </c>
      <c r="BY231">
        <f t="shared" si="24"/>
        <v>3</v>
      </c>
      <c r="BZ231">
        <f t="shared" si="25"/>
        <v>0</v>
      </c>
      <c r="CA231" t="s">
        <v>4723</v>
      </c>
      <c r="CB231" t="str">
        <f t="shared" si="26"/>
        <v>b</v>
      </c>
      <c r="CC231">
        <v>0.81656025521762887</v>
      </c>
      <c r="CD231">
        <f t="shared" si="27"/>
        <v>90</v>
      </c>
    </row>
    <row r="232" spans="1:82" x14ac:dyDescent="0.35">
      <c r="A232" t="s">
        <v>3698</v>
      </c>
      <c r="B232" t="s">
        <v>3699</v>
      </c>
      <c r="C232" t="b">
        <v>1</v>
      </c>
      <c r="D232" t="b">
        <v>0</v>
      </c>
      <c r="F232" t="s">
        <v>323</v>
      </c>
      <c r="G232" t="s">
        <v>15</v>
      </c>
      <c r="H232" t="s">
        <v>3700</v>
      </c>
      <c r="J232">
        <v>190</v>
      </c>
      <c r="K232" t="s">
        <v>3701</v>
      </c>
      <c r="L232" t="s">
        <v>3702</v>
      </c>
      <c r="M232" s="2">
        <v>42367</v>
      </c>
      <c r="N232" s="1">
        <v>0.30833333333333335</v>
      </c>
      <c r="O232" s="2">
        <v>42367</v>
      </c>
      <c r="P232" s="1">
        <v>0.31041666666666667</v>
      </c>
      <c r="Q232" t="s">
        <v>571</v>
      </c>
      <c r="R232" t="s">
        <v>3703</v>
      </c>
      <c r="S232">
        <v>947</v>
      </c>
      <c r="T232" t="s">
        <v>4</v>
      </c>
      <c r="U232" t="s">
        <v>3502</v>
      </c>
      <c r="V232" t="s">
        <v>7</v>
      </c>
      <c r="W232" t="s">
        <v>1</v>
      </c>
      <c r="Z232" t="s">
        <v>116</v>
      </c>
      <c r="AD232" t="s">
        <v>3707</v>
      </c>
      <c r="AE232" t="s">
        <v>3710</v>
      </c>
      <c r="AF232" t="s">
        <v>3709</v>
      </c>
      <c r="AG232" t="s">
        <v>3704</v>
      </c>
      <c r="AH232" t="s">
        <v>3705</v>
      </c>
      <c r="AI232" t="s">
        <v>3708</v>
      </c>
      <c r="AJ232" t="s">
        <v>3706</v>
      </c>
      <c r="AL232" t="s">
        <v>3506</v>
      </c>
      <c r="AM232" t="s">
        <v>3507</v>
      </c>
      <c r="AO232" t="s">
        <v>334</v>
      </c>
      <c r="BT232" t="s">
        <v>3508</v>
      </c>
      <c r="BU232" t="s">
        <v>336</v>
      </c>
      <c r="BV232" t="str">
        <f t="shared" si="21"/>
        <v>uw42-vx79</v>
      </c>
      <c r="BW232">
        <f t="shared" si="22"/>
        <v>2015</v>
      </c>
      <c r="BX232">
        <f t="shared" si="23"/>
        <v>2015</v>
      </c>
      <c r="BY232">
        <f t="shared" si="24"/>
        <v>5</v>
      </c>
      <c r="BZ232">
        <f t="shared" si="25"/>
        <v>5</v>
      </c>
      <c r="CA232" t="s">
        <v>4723</v>
      </c>
      <c r="CB232" t="str">
        <f t="shared" si="26"/>
        <v>b</v>
      </c>
      <c r="CC232">
        <v>0.81859347225531265</v>
      </c>
      <c r="CD232">
        <f t="shared" si="27"/>
        <v>91</v>
      </c>
    </row>
    <row r="233" spans="1:82" x14ac:dyDescent="0.35">
      <c r="A233" t="s">
        <v>1930</v>
      </c>
      <c r="B233" t="s">
        <v>1931</v>
      </c>
      <c r="C233" t="b">
        <v>1</v>
      </c>
      <c r="D233" t="b">
        <v>0</v>
      </c>
      <c r="F233" t="s">
        <v>323</v>
      </c>
      <c r="G233" t="s">
        <v>15</v>
      </c>
      <c r="H233" t="s">
        <v>1932</v>
      </c>
      <c r="J233">
        <v>108</v>
      </c>
      <c r="K233" t="s">
        <v>1933</v>
      </c>
      <c r="L233" t="s">
        <v>1934</v>
      </c>
      <c r="M233" s="2">
        <v>42006</v>
      </c>
      <c r="N233" s="1">
        <v>0.9375</v>
      </c>
      <c r="O233" s="2">
        <v>42048</v>
      </c>
      <c r="P233" s="1">
        <v>0.87569444444444444</v>
      </c>
      <c r="R233" t="s">
        <v>1757</v>
      </c>
      <c r="S233" s="3">
        <v>1097</v>
      </c>
      <c r="T233" t="s">
        <v>123</v>
      </c>
      <c r="U233" t="s">
        <v>1927</v>
      </c>
      <c r="W233" t="s">
        <v>1</v>
      </c>
      <c r="AD233" t="s">
        <v>1935</v>
      </c>
      <c r="AM233" t="s">
        <v>1760</v>
      </c>
      <c r="AO233" t="s">
        <v>334</v>
      </c>
      <c r="BT233" t="s">
        <v>1761</v>
      </c>
      <c r="BU233" t="s">
        <v>336</v>
      </c>
      <c r="BV233" t="str">
        <f t="shared" si="21"/>
        <v>3kew-745i</v>
      </c>
      <c r="BW233">
        <f t="shared" si="22"/>
        <v>2015</v>
      </c>
      <c r="BX233">
        <f t="shared" si="23"/>
        <v>2015</v>
      </c>
      <c r="BY233">
        <f t="shared" si="24"/>
        <v>3</v>
      </c>
      <c r="BZ233">
        <f t="shared" si="25"/>
        <v>2</v>
      </c>
      <c r="CA233" t="s">
        <v>4723</v>
      </c>
      <c r="CB233" t="str">
        <f t="shared" si="26"/>
        <v>b</v>
      </c>
      <c r="CC233">
        <v>0.8231762437781931</v>
      </c>
      <c r="CD233">
        <f t="shared" si="27"/>
        <v>92</v>
      </c>
    </row>
    <row r="234" spans="1:82" x14ac:dyDescent="0.35">
      <c r="A234" t="s">
        <v>4752</v>
      </c>
      <c r="B234" t="s">
        <v>4753</v>
      </c>
      <c r="C234" t="b">
        <v>1</v>
      </c>
      <c r="D234" t="b">
        <v>0</v>
      </c>
      <c r="F234" t="s">
        <v>323</v>
      </c>
      <c r="G234" t="s">
        <v>15</v>
      </c>
      <c r="H234" t="s">
        <v>4754</v>
      </c>
      <c r="I234" t="s">
        <v>4755</v>
      </c>
      <c r="J234">
        <v>413</v>
      </c>
      <c r="K234" t="s">
        <v>4756</v>
      </c>
      <c r="L234" t="s">
        <v>4757</v>
      </c>
      <c r="M234" s="2">
        <v>42343</v>
      </c>
      <c r="N234" s="1">
        <v>2.2916666666666669E-2</v>
      </c>
      <c r="O234" s="2">
        <v>42343</v>
      </c>
      <c r="P234" s="1">
        <v>3.6805555555555557E-2</v>
      </c>
      <c r="Q234" t="s">
        <v>328</v>
      </c>
      <c r="R234" t="s">
        <v>4758</v>
      </c>
      <c r="S234" s="3">
        <v>1092</v>
      </c>
      <c r="T234" t="s">
        <v>160</v>
      </c>
      <c r="W234" t="s">
        <v>1</v>
      </c>
      <c r="Z234" t="s">
        <v>206</v>
      </c>
      <c r="AD234" t="s">
        <v>4759</v>
      </c>
      <c r="AL234" t="s">
        <v>4760</v>
      </c>
      <c r="AM234" t="s">
        <v>2273</v>
      </c>
      <c r="AO234" t="s">
        <v>334</v>
      </c>
      <c r="BU234" t="s">
        <v>336</v>
      </c>
      <c r="BV234" t="str">
        <f t="shared" si="21"/>
        <v>dyxg-h3je</v>
      </c>
      <c r="BW234">
        <f t="shared" si="22"/>
        <v>2015</v>
      </c>
      <c r="BX234">
        <f t="shared" si="23"/>
        <v>2015</v>
      </c>
      <c r="BY234">
        <f t="shared" si="24"/>
        <v>4</v>
      </c>
      <c r="BZ234">
        <f t="shared" si="25"/>
        <v>4</v>
      </c>
      <c r="CA234" t="s">
        <v>4723</v>
      </c>
      <c r="CB234" t="str">
        <f t="shared" si="26"/>
        <v>b</v>
      </c>
      <c r="CC234">
        <v>0.83383424269471829</v>
      </c>
      <c r="CD234">
        <f t="shared" si="27"/>
        <v>93</v>
      </c>
    </row>
    <row r="235" spans="1:82" x14ac:dyDescent="0.35">
      <c r="A235" t="s">
        <v>2179</v>
      </c>
      <c r="B235" t="s">
        <v>2149</v>
      </c>
      <c r="C235" t="b">
        <v>1</v>
      </c>
      <c r="D235" t="b">
        <v>0</v>
      </c>
      <c r="F235" t="s">
        <v>323</v>
      </c>
      <c r="G235" t="s">
        <v>15</v>
      </c>
      <c r="H235" t="s">
        <v>2180</v>
      </c>
      <c r="I235" t="s">
        <v>2138</v>
      </c>
      <c r="J235" s="3">
        <v>1037</v>
      </c>
      <c r="K235" t="s">
        <v>2181</v>
      </c>
      <c r="L235" t="s">
        <v>2150</v>
      </c>
      <c r="M235" s="2">
        <v>41752</v>
      </c>
      <c r="N235" s="1">
        <v>0.92222222222222217</v>
      </c>
      <c r="O235" s="2">
        <v>41752</v>
      </c>
      <c r="P235" s="1">
        <v>0.93680555555555556</v>
      </c>
      <c r="Q235" t="s">
        <v>328</v>
      </c>
      <c r="R235" t="s">
        <v>2182</v>
      </c>
      <c r="S235" s="3">
        <v>1412</v>
      </c>
      <c r="T235" t="s">
        <v>147</v>
      </c>
      <c r="U235" t="s">
        <v>2134</v>
      </c>
      <c r="V235" t="s">
        <v>7</v>
      </c>
      <c r="W235" t="s">
        <v>1</v>
      </c>
      <c r="Z235" t="s">
        <v>104</v>
      </c>
      <c r="AD235" t="s">
        <v>2183</v>
      </c>
      <c r="AL235" t="s">
        <v>2135</v>
      </c>
      <c r="AM235" t="s">
        <v>2136</v>
      </c>
      <c r="AO235" t="s">
        <v>334</v>
      </c>
      <c r="BT235" t="s">
        <v>335</v>
      </c>
      <c r="BU235" t="s">
        <v>336</v>
      </c>
      <c r="BV235" t="str">
        <f t="shared" si="21"/>
        <v>k5fe-2e4s</v>
      </c>
      <c r="BW235">
        <f t="shared" si="22"/>
        <v>2014</v>
      </c>
      <c r="BX235">
        <f t="shared" si="23"/>
        <v>2014</v>
      </c>
      <c r="BY235">
        <f t="shared" si="24"/>
        <v>5</v>
      </c>
      <c r="BZ235">
        <f t="shared" si="25"/>
        <v>6</v>
      </c>
      <c r="CA235" t="s">
        <v>4723</v>
      </c>
      <c r="CB235" t="str">
        <f t="shared" si="26"/>
        <v>b</v>
      </c>
      <c r="CC235">
        <v>0.85188451784100028</v>
      </c>
      <c r="CD235">
        <f t="shared" si="27"/>
        <v>94</v>
      </c>
    </row>
    <row r="236" spans="1:82" x14ac:dyDescent="0.35">
      <c r="A236" t="s">
        <v>2599</v>
      </c>
      <c r="B236" t="s">
        <v>2600</v>
      </c>
      <c r="C236" t="b">
        <v>1</v>
      </c>
      <c r="D236" t="b">
        <v>0</v>
      </c>
      <c r="F236" t="s">
        <v>323</v>
      </c>
      <c r="G236" t="s">
        <v>15</v>
      </c>
      <c r="H236" t="s">
        <v>2601</v>
      </c>
      <c r="I236" t="s">
        <v>2602</v>
      </c>
      <c r="J236">
        <v>493</v>
      </c>
      <c r="K236" t="s">
        <v>2603</v>
      </c>
      <c r="L236" t="s">
        <v>2604</v>
      </c>
      <c r="M236" s="2">
        <v>42115</v>
      </c>
      <c r="N236" s="1">
        <v>0.93958333333333333</v>
      </c>
      <c r="O236" s="2">
        <v>42116</v>
      </c>
      <c r="P236" s="1">
        <v>1.3194444444444444E-2</v>
      </c>
      <c r="Q236" t="s">
        <v>328</v>
      </c>
      <c r="R236" t="s">
        <v>2364</v>
      </c>
      <c r="S236" s="3">
        <v>1126</v>
      </c>
      <c r="T236" t="s">
        <v>127</v>
      </c>
      <c r="U236" t="s">
        <v>2595</v>
      </c>
      <c r="V236" t="s">
        <v>7</v>
      </c>
      <c r="W236" t="s">
        <v>1</v>
      </c>
      <c r="Z236" t="s">
        <v>231</v>
      </c>
      <c r="AD236" t="s">
        <v>2605</v>
      </c>
      <c r="AL236" t="s">
        <v>1301</v>
      </c>
      <c r="AM236" t="s">
        <v>2366</v>
      </c>
      <c r="AO236" t="s">
        <v>334</v>
      </c>
      <c r="BT236" t="s">
        <v>335</v>
      </c>
      <c r="BU236" t="s">
        <v>336</v>
      </c>
      <c r="BV236" t="str">
        <f t="shared" si="21"/>
        <v>6i3q-gfgy</v>
      </c>
      <c r="BW236">
        <f t="shared" si="22"/>
        <v>2015</v>
      </c>
      <c r="BX236">
        <f t="shared" si="23"/>
        <v>2015</v>
      </c>
      <c r="BY236">
        <f t="shared" si="24"/>
        <v>5</v>
      </c>
      <c r="BZ236">
        <f t="shared" si="25"/>
        <v>6</v>
      </c>
      <c r="CA236" t="s">
        <v>4723</v>
      </c>
      <c r="CB236" t="str">
        <f t="shared" si="26"/>
        <v>b</v>
      </c>
      <c r="CC236">
        <v>0.87149960577839436</v>
      </c>
      <c r="CD236">
        <f t="shared" si="27"/>
        <v>95</v>
      </c>
    </row>
    <row r="237" spans="1:82" x14ac:dyDescent="0.35">
      <c r="A237" t="s">
        <v>1871</v>
      </c>
      <c r="B237" t="s">
        <v>1872</v>
      </c>
      <c r="C237" t="b">
        <v>1</v>
      </c>
      <c r="D237" t="b">
        <v>0</v>
      </c>
      <c r="F237" t="s">
        <v>323</v>
      </c>
      <c r="G237" t="s">
        <v>15</v>
      </c>
      <c r="H237" t="s">
        <v>1873</v>
      </c>
      <c r="I237" t="s">
        <v>1874</v>
      </c>
      <c r="J237">
        <v>210</v>
      </c>
      <c r="K237" t="s">
        <v>1875</v>
      </c>
      <c r="L237" t="s">
        <v>1876</v>
      </c>
      <c r="M237" s="2">
        <v>41988</v>
      </c>
      <c r="N237" s="1">
        <v>0.53263888888888888</v>
      </c>
      <c r="O237" s="2">
        <v>43402</v>
      </c>
      <c r="P237" s="1">
        <v>0.85902777777777783</v>
      </c>
      <c r="Q237" t="s">
        <v>328</v>
      </c>
      <c r="R237" t="s">
        <v>1817</v>
      </c>
      <c r="S237">
        <v>882</v>
      </c>
      <c r="T237" t="s">
        <v>123</v>
      </c>
      <c r="U237" t="s">
        <v>1758</v>
      </c>
      <c r="W237" t="s">
        <v>1</v>
      </c>
      <c r="Z237" t="s">
        <v>233</v>
      </c>
      <c r="AD237" t="s">
        <v>1877</v>
      </c>
      <c r="AK237" t="s">
        <v>37</v>
      </c>
      <c r="AM237" t="s">
        <v>1760</v>
      </c>
      <c r="AO237" t="s">
        <v>334</v>
      </c>
      <c r="BT237" t="s">
        <v>1761</v>
      </c>
      <c r="BU237" t="s">
        <v>336</v>
      </c>
      <c r="BV237" t="str">
        <f t="shared" si="21"/>
        <v>xms2-7pwe</v>
      </c>
      <c r="BW237">
        <f t="shared" si="22"/>
        <v>2014</v>
      </c>
      <c r="BX237">
        <f t="shared" si="23"/>
        <v>2018</v>
      </c>
      <c r="BY237">
        <f t="shared" si="24"/>
        <v>4</v>
      </c>
      <c r="BZ237">
        <f t="shared" si="25"/>
        <v>5</v>
      </c>
      <c r="CA237" t="s">
        <v>4723</v>
      </c>
      <c r="CB237" t="str">
        <f t="shared" si="26"/>
        <v>b</v>
      </c>
      <c r="CC237">
        <v>0.87635844943203445</v>
      </c>
      <c r="CD237">
        <f t="shared" si="27"/>
        <v>96</v>
      </c>
    </row>
    <row r="238" spans="1:82" x14ac:dyDescent="0.35">
      <c r="A238" t="s">
        <v>3376</v>
      </c>
      <c r="B238" t="s">
        <v>3377</v>
      </c>
      <c r="C238" t="b">
        <v>1</v>
      </c>
      <c r="D238" t="b">
        <v>0</v>
      </c>
      <c r="F238" t="s">
        <v>323</v>
      </c>
      <c r="G238" t="s">
        <v>15</v>
      </c>
      <c r="H238" t="s">
        <v>3378</v>
      </c>
      <c r="J238">
        <v>502</v>
      </c>
      <c r="K238" t="s">
        <v>3379</v>
      </c>
      <c r="L238" t="s">
        <v>3380</v>
      </c>
      <c r="M238" s="2">
        <v>42034</v>
      </c>
      <c r="N238" s="1">
        <v>2.7083333333333334E-2</v>
      </c>
      <c r="O238" s="2">
        <v>42103</v>
      </c>
      <c r="P238" s="1">
        <v>0.90902777777777777</v>
      </c>
      <c r="S238" s="3">
        <v>1167</v>
      </c>
      <c r="T238" t="s">
        <v>197</v>
      </c>
      <c r="U238" t="s">
        <v>3381</v>
      </c>
      <c r="V238" t="s">
        <v>7</v>
      </c>
      <c r="W238" t="s">
        <v>1</v>
      </c>
      <c r="AD238" t="s">
        <v>3382</v>
      </c>
      <c r="AM238" t="s">
        <v>3383</v>
      </c>
      <c r="AO238" t="s">
        <v>334</v>
      </c>
      <c r="BT238" t="s">
        <v>335</v>
      </c>
      <c r="BU238" t="s">
        <v>336</v>
      </c>
      <c r="BV238" t="str">
        <f t="shared" si="21"/>
        <v>2dsn-fkxf</v>
      </c>
      <c r="BW238">
        <f t="shared" si="22"/>
        <v>2015</v>
      </c>
      <c r="BX238">
        <f t="shared" si="23"/>
        <v>2015</v>
      </c>
      <c r="BY238">
        <f t="shared" si="24"/>
        <v>4</v>
      </c>
      <c r="BZ238">
        <f t="shared" si="25"/>
        <v>2</v>
      </c>
      <c r="CA238" t="s">
        <v>4723</v>
      </c>
      <c r="CB238" t="str">
        <f t="shared" si="26"/>
        <v>b</v>
      </c>
      <c r="CC238">
        <v>0.91251202137747933</v>
      </c>
      <c r="CD238">
        <f t="shared" si="27"/>
        <v>97</v>
      </c>
    </row>
    <row r="239" spans="1:82" x14ac:dyDescent="0.35">
      <c r="A239" t="s">
        <v>5581</v>
      </c>
      <c r="B239" t="s">
        <v>4085</v>
      </c>
      <c r="C239" t="b">
        <v>1</v>
      </c>
      <c r="D239" t="b">
        <v>0</v>
      </c>
      <c r="F239" t="s">
        <v>323</v>
      </c>
      <c r="G239" t="s">
        <v>15</v>
      </c>
      <c r="H239" t="s">
        <v>5582</v>
      </c>
      <c r="I239" t="s">
        <v>4086</v>
      </c>
      <c r="J239">
        <v>228</v>
      </c>
      <c r="K239" t="s">
        <v>5583</v>
      </c>
      <c r="L239" t="s">
        <v>4087</v>
      </c>
      <c r="M239" s="2">
        <v>42328</v>
      </c>
      <c r="N239" s="1">
        <v>0.89444444444444438</v>
      </c>
      <c r="O239" s="2">
        <v>42328</v>
      </c>
      <c r="P239" s="1">
        <v>0.8965277777777777</v>
      </c>
      <c r="Q239" t="s">
        <v>328</v>
      </c>
      <c r="R239" t="s">
        <v>4088</v>
      </c>
      <c r="S239">
        <v>748</v>
      </c>
      <c r="T239" t="s">
        <v>129</v>
      </c>
      <c r="W239" t="s">
        <v>1</v>
      </c>
      <c r="Z239" t="s">
        <v>33</v>
      </c>
      <c r="AD239" t="s">
        <v>5584</v>
      </c>
      <c r="AM239" t="s">
        <v>4089</v>
      </c>
      <c r="AO239" t="s">
        <v>334</v>
      </c>
      <c r="BU239" t="s">
        <v>336</v>
      </c>
      <c r="BV239" t="str">
        <f t="shared" si="21"/>
        <v>t6qr-f2pq</v>
      </c>
      <c r="BW239">
        <f t="shared" si="22"/>
        <v>2015</v>
      </c>
      <c r="BX239">
        <f t="shared" si="23"/>
        <v>2015</v>
      </c>
      <c r="BY239">
        <f t="shared" si="24"/>
        <v>4</v>
      </c>
      <c r="BZ239">
        <f t="shared" si="25"/>
        <v>4</v>
      </c>
      <c r="CA239" t="s">
        <v>4723</v>
      </c>
      <c r="CB239" t="str">
        <f t="shared" si="26"/>
        <v>b</v>
      </c>
      <c r="CC239">
        <v>0.92441234681690709</v>
      </c>
      <c r="CD239">
        <f t="shared" si="27"/>
        <v>98</v>
      </c>
    </row>
    <row r="240" spans="1:82" x14ac:dyDescent="0.35">
      <c r="A240" t="s">
        <v>3607</v>
      </c>
      <c r="B240" t="s">
        <v>3551</v>
      </c>
      <c r="C240" t="b">
        <v>1</v>
      </c>
      <c r="D240" t="b">
        <v>0</v>
      </c>
      <c r="F240" t="s">
        <v>323</v>
      </c>
      <c r="G240" t="s">
        <v>15</v>
      </c>
      <c r="H240" t="s">
        <v>3552</v>
      </c>
      <c r="J240">
        <v>291</v>
      </c>
      <c r="K240" t="s">
        <v>3553</v>
      </c>
      <c r="L240" t="s">
        <v>3553</v>
      </c>
      <c r="M240" s="2">
        <v>42352</v>
      </c>
      <c r="N240" s="1">
        <v>0.62777777777777777</v>
      </c>
      <c r="O240" s="2">
        <v>42352</v>
      </c>
      <c r="P240" s="1">
        <v>0.62777777777777777</v>
      </c>
      <c r="Q240" t="s">
        <v>571</v>
      </c>
      <c r="R240" t="s">
        <v>3554</v>
      </c>
      <c r="S240">
        <v>959</v>
      </c>
      <c r="T240" t="s">
        <v>4</v>
      </c>
      <c r="U240" t="s">
        <v>3502</v>
      </c>
      <c r="V240" t="s">
        <v>7</v>
      </c>
      <c r="W240" t="s">
        <v>1</v>
      </c>
      <c r="Z240" t="s">
        <v>116</v>
      </c>
      <c r="AD240" t="s">
        <v>3608</v>
      </c>
      <c r="AE240" t="s">
        <v>3556</v>
      </c>
      <c r="AF240" t="s">
        <v>3555</v>
      </c>
      <c r="AL240" t="s">
        <v>3506</v>
      </c>
      <c r="AM240" t="s">
        <v>3507</v>
      </c>
      <c r="AO240" t="s">
        <v>334</v>
      </c>
      <c r="BT240" t="s">
        <v>3508</v>
      </c>
      <c r="BU240" t="s">
        <v>336</v>
      </c>
      <c r="BV240" t="str">
        <f t="shared" si="21"/>
        <v>c6fd-kz2a</v>
      </c>
      <c r="BW240">
        <f t="shared" si="22"/>
        <v>2015</v>
      </c>
      <c r="BX240">
        <f t="shared" si="23"/>
        <v>2015</v>
      </c>
      <c r="BY240">
        <f t="shared" si="24"/>
        <v>5</v>
      </c>
      <c r="BZ240">
        <f t="shared" si="25"/>
        <v>5</v>
      </c>
      <c r="CA240" t="s">
        <v>4723</v>
      </c>
      <c r="CB240" t="str">
        <f t="shared" si="26"/>
        <v>b</v>
      </c>
      <c r="CC240">
        <v>0.9257913401996325</v>
      </c>
      <c r="CD240">
        <f t="shared" si="27"/>
        <v>99</v>
      </c>
    </row>
    <row r="241" spans="1:82" x14ac:dyDescent="0.35">
      <c r="A241" t="s">
        <v>5474</v>
      </c>
      <c r="B241" t="s">
        <v>4545</v>
      </c>
      <c r="C241" t="b">
        <v>1</v>
      </c>
      <c r="D241" t="b">
        <v>0</v>
      </c>
      <c r="F241" t="s">
        <v>323</v>
      </c>
      <c r="G241" t="s">
        <v>15</v>
      </c>
      <c r="H241" t="s">
        <v>5475</v>
      </c>
      <c r="J241">
        <v>236</v>
      </c>
      <c r="K241" t="s">
        <v>4546</v>
      </c>
      <c r="L241" t="s">
        <v>4546</v>
      </c>
      <c r="M241" s="2">
        <v>42056</v>
      </c>
      <c r="N241" s="1">
        <v>0.86875000000000002</v>
      </c>
      <c r="O241" s="2">
        <v>42056</v>
      </c>
      <c r="P241" s="1">
        <v>0.86875000000000002</v>
      </c>
      <c r="S241" s="3">
        <v>1213</v>
      </c>
      <c r="T241" t="s">
        <v>130</v>
      </c>
      <c r="W241" t="s">
        <v>1</v>
      </c>
      <c r="AD241" t="s">
        <v>5476</v>
      </c>
      <c r="AM241" t="s">
        <v>1665</v>
      </c>
      <c r="AO241" t="s">
        <v>334</v>
      </c>
      <c r="BU241" t="s">
        <v>336</v>
      </c>
      <c r="BV241" t="str">
        <f t="shared" si="21"/>
        <v>r7e2-ww9m</v>
      </c>
      <c r="BW241">
        <f t="shared" si="22"/>
        <v>2015</v>
      </c>
      <c r="BX241">
        <f t="shared" si="23"/>
        <v>2015</v>
      </c>
      <c r="BY241">
        <f t="shared" si="24"/>
        <v>3</v>
      </c>
      <c r="BZ241">
        <f t="shared" si="25"/>
        <v>0</v>
      </c>
      <c r="CA241" t="s">
        <v>4723</v>
      </c>
      <c r="CB241" t="str">
        <f t="shared" si="26"/>
        <v>b</v>
      </c>
      <c r="CC241">
        <v>0.92586435318570581</v>
      </c>
      <c r="CD241">
        <f t="shared" si="27"/>
        <v>100</v>
      </c>
    </row>
    <row r="242" spans="1:82" x14ac:dyDescent="0.35">
      <c r="A242" t="s">
        <v>2610</v>
      </c>
      <c r="B242" t="s">
        <v>2611</v>
      </c>
      <c r="C242" t="b">
        <v>1</v>
      </c>
      <c r="D242" t="b">
        <v>0</v>
      </c>
      <c r="F242" t="s">
        <v>323</v>
      </c>
      <c r="G242" t="s">
        <v>15</v>
      </c>
      <c r="H242" t="s">
        <v>2612</v>
      </c>
      <c r="I242" t="s">
        <v>2613</v>
      </c>
      <c r="J242">
        <v>259</v>
      </c>
      <c r="K242" t="s">
        <v>2614</v>
      </c>
      <c r="L242" t="s">
        <v>2615</v>
      </c>
      <c r="M242" s="2">
        <v>41963</v>
      </c>
      <c r="N242" s="1">
        <v>6.25E-2</v>
      </c>
      <c r="O242" s="2">
        <v>41963</v>
      </c>
      <c r="P242" s="1">
        <v>6.6666666666666666E-2</v>
      </c>
      <c r="Q242" t="s">
        <v>328</v>
      </c>
      <c r="R242" t="s">
        <v>2616</v>
      </c>
      <c r="S242" s="3">
        <v>1066</v>
      </c>
      <c r="T242" t="s">
        <v>127</v>
      </c>
      <c r="U242" t="s">
        <v>2595</v>
      </c>
      <c r="W242" t="s">
        <v>1</v>
      </c>
      <c r="Z242" t="s">
        <v>128</v>
      </c>
      <c r="AD242" t="s">
        <v>2617</v>
      </c>
      <c r="AE242" t="s">
        <v>2618</v>
      </c>
      <c r="AM242" t="s">
        <v>2366</v>
      </c>
      <c r="AO242" t="s">
        <v>334</v>
      </c>
      <c r="BT242" t="s">
        <v>335</v>
      </c>
      <c r="BU242" t="s">
        <v>336</v>
      </c>
      <c r="BV242" t="str">
        <f t="shared" si="21"/>
        <v>g8kr-9vgm</v>
      </c>
      <c r="BW242">
        <f t="shared" si="22"/>
        <v>2014</v>
      </c>
      <c r="BX242">
        <f t="shared" si="23"/>
        <v>2014</v>
      </c>
      <c r="BY242">
        <f t="shared" si="24"/>
        <v>4</v>
      </c>
      <c r="BZ242">
        <f t="shared" si="25"/>
        <v>5</v>
      </c>
      <c r="CA242" t="s">
        <v>4723</v>
      </c>
      <c r="CB242" t="str">
        <f t="shared" si="26"/>
        <v>b</v>
      </c>
      <c r="CC242">
        <v>0.95710882541290221</v>
      </c>
      <c r="CD242">
        <f t="shared" si="27"/>
        <v>101</v>
      </c>
    </row>
    <row r="243" spans="1:82" x14ac:dyDescent="0.35">
      <c r="A243" t="s">
        <v>5155</v>
      </c>
      <c r="B243" t="s">
        <v>4774</v>
      </c>
      <c r="C243" t="b">
        <v>1</v>
      </c>
      <c r="D243" t="b">
        <v>0</v>
      </c>
      <c r="F243" t="s">
        <v>323</v>
      </c>
      <c r="G243" t="s">
        <v>15</v>
      </c>
      <c r="H243" t="s">
        <v>5156</v>
      </c>
      <c r="I243" t="s">
        <v>4775</v>
      </c>
      <c r="J243">
        <v>255</v>
      </c>
      <c r="K243" t="s">
        <v>5157</v>
      </c>
      <c r="L243" t="s">
        <v>4776</v>
      </c>
      <c r="M243" s="2">
        <v>42328</v>
      </c>
      <c r="N243" s="1">
        <v>0.91875000000000007</v>
      </c>
      <c r="O243" s="2">
        <v>42328</v>
      </c>
      <c r="P243" s="1">
        <v>0.9194444444444444</v>
      </c>
      <c r="Q243" t="s">
        <v>328</v>
      </c>
      <c r="R243" t="s">
        <v>4777</v>
      </c>
      <c r="S243" s="3">
        <v>1018</v>
      </c>
      <c r="T243" t="s">
        <v>129</v>
      </c>
      <c r="W243" t="s">
        <v>1</v>
      </c>
      <c r="AD243" t="s">
        <v>5158</v>
      </c>
      <c r="AM243" t="s">
        <v>4089</v>
      </c>
      <c r="AO243" t="s">
        <v>334</v>
      </c>
      <c r="BU243" t="s">
        <v>336</v>
      </c>
      <c r="BV243" t="str">
        <f t="shared" si="21"/>
        <v>jth9-gdxk</v>
      </c>
      <c r="BW243">
        <f t="shared" si="22"/>
        <v>2015</v>
      </c>
      <c r="BX243">
        <f t="shared" si="23"/>
        <v>2015</v>
      </c>
      <c r="BY243">
        <f t="shared" si="24"/>
        <v>3</v>
      </c>
      <c r="BZ243">
        <f t="shared" si="25"/>
        <v>3</v>
      </c>
      <c r="CA243" t="s">
        <v>4723</v>
      </c>
      <c r="CB243" t="str">
        <f t="shared" si="26"/>
        <v>b</v>
      </c>
      <c r="CC243">
        <v>0.97644167184223452</v>
      </c>
      <c r="CD243">
        <f t="shared" si="27"/>
        <v>102</v>
      </c>
    </row>
    <row r="244" spans="1:82" x14ac:dyDescent="0.35">
      <c r="A244" t="s">
        <v>610</v>
      </c>
      <c r="B244" t="s">
        <v>611</v>
      </c>
      <c r="C244" t="b">
        <v>1</v>
      </c>
      <c r="D244" t="b">
        <v>0</v>
      </c>
      <c r="F244" t="s">
        <v>323</v>
      </c>
      <c r="G244" t="s">
        <v>15</v>
      </c>
      <c r="H244" t="s">
        <v>612</v>
      </c>
      <c r="I244" t="s">
        <v>613</v>
      </c>
      <c r="J244">
        <v>203</v>
      </c>
      <c r="K244" t="s">
        <v>614</v>
      </c>
      <c r="L244" t="s">
        <v>615</v>
      </c>
      <c r="M244" s="2">
        <v>42209</v>
      </c>
      <c r="N244" s="1">
        <v>0.70763888888888893</v>
      </c>
      <c r="O244" s="2">
        <v>42458</v>
      </c>
      <c r="P244" s="1">
        <v>0.65972222222222221</v>
      </c>
      <c r="Q244" t="s">
        <v>328</v>
      </c>
      <c r="R244" t="s">
        <v>616</v>
      </c>
      <c r="S244">
        <v>907</v>
      </c>
      <c r="T244" t="s">
        <v>195</v>
      </c>
      <c r="U244" t="s">
        <v>617</v>
      </c>
      <c r="W244" t="s">
        <v>1</v>
      </c>
      <c r="AD244" t="s">
        <v>618</v>
      </c>
      <c r="AM244" t="s">
        <v>609</v>
      </c>
      <c r="AO244" t="s">
        <v>334</v>
      </c>
      <c r="BT244" t="s">
        <v>335</v>
      </c>
      <c r="BU244" t="s">
        <v>336</v>
      </c>
      <c r="BV244" t="str">
        <f t="shared" si="21"/>
        <v>67t4-gp46</v>
      </c>
      <c r="BW244">
        <f t="shared" si="22"/>
        <v>2015</v>
      </c>
      <c r="BX244">
        <f t="shared" si="23"/>
        <v>2016</v>
      </c>
      <c r="BY244">
        <f t="shared" si="24"/>
        <v>3</v>
      </c>
      <c r="BZ244">
        <f t="shared" si="25"/>
        <v>4</v>
      </c>
      <c r="CA244" t="s">
        <v>4723</v>
      </c>
      <c r="CB244" t="str">
        <f t="shared" si="26"/>
        <v>b</v>
      </c>
      <c r="CC244">
        <v>0.9997657499986462</v>
      </c>
      <c r="CD244">
        <f t="shared" si="27"/>
        <v>103</v>
      </c>
    </row>
    <row r="245" spans="1:82" x14ac:dyDescent="0.35">
      <c r="A245" t="s">
        <v>2494</v>
      </c>
      <c r="B245" t="s">
        <v>2495</v>
      </c>
      <c r="C245" t="b">
        <v>1</v>
      </c>
      <c r="D245" t="b">
        <v>0</v>
      </c>
      <c r="F245" t="s">
        <v>323</v>
      </c>
      <c r="G245" t="s">
        <v>15</v>
      </c>
      <c r="H245" t="s">
        <v>2496</v>
      </c>
      <c r="I245" t="s">
        <v>2497</v>
      </c>
      <c r="J245">
        <v>440</v>
      </c>
      <c r="K245" t="s">
        <v>2498</v>
      </c>
      <c r="L245" t="s">
        <v>2430</v>
      </c>
      <c r="M245" s="2">
        <v>42787</v>
      </c>
      <c r="N245" s="1">
        <v>0.70138888888888884</v>
      </c>
      <c r="O245" s="2">
        <v>43633</v>
      </c>
      <c r="P245" s="1">
        <v>0.96458333333333324</v>
      </c>
      <c r="Q245" t="s">
        <v>2373</v>
      </c>
      <c r="R245" t="s">
        <v>2436</v>
      </c>
      <c r="S245">
        <v>756</v>
      </c>
      <c r="T245" t="s">
        <v>208</v>
      </c>
      <c r="U245" t="s">
        <v>2375</v>
      </c>
      <c r="V245" t="s">
        <v>7</v>
      </c>
      <c r="W245" t="s">
        <v>1</v>
      </c>
      <c r="Z245" t="s">
        <v>241</v>
      </c>
      <c r="AD245" t="s">
        <v>2499</v>
      </c>
      <c r="AL245" t="s">
        <v>2390</v>
      </c>
      <c r="AM245" t="s">
        <v>2379</v>
      </c>
      <c r="AO245" t="s">
        <v>334</v>
      </c>
      <c r="BT245" t="s">
        <v>2380</v>
      </c>
      <c r="BU245" t="s">
        <v>336</v>
      </c>
      <c r="BV245" t="str">
        <f t="shared" si="21"/>
        <v>d2ig-r3q4</v>
      </c>
      <c r="BW245">
        <f t="shared" si="22"/>
        <v>2017</v>
      </c>
      <c r="BX245">
        <f t="shared" si="23"/>
        <v>2019</v>
      </c>
      <c r="BY245">
        <f t="shared" si="24"/>
        <v>5</v>
      </c>
      <c r="BZ245">
        <f t="shared" si="25"/>
        <v>6</v>
      </c>
      <c r="CA245" t="s">
        <v>4723</v>
      </c>
      <c r="CB245" t="str">
        <f t="shared" si="26"/>
        <v>c</v>
      </c>
      <c r="CC245">
        <v>1.7701335365308823E-3</v>
      </c>
      <c r="CD245">
        <f t="shared" si="27"/>
        <v>1</v>
      </c>
    </row>
    <row r="246" spans="1:82" x14ac:dyDescent="0.35">
      <c r="A246" t="s">
        <v>3093</v>
      </c>
      <c r="B246" t="s">
        <v>3072</v>
      </c>
      <c r="C246" t="b">
        <v>1</v>
      </c>
      <c r="D246" t="b">
        <v>0</v>
      </c>
      <c r="F246" t="s">
        <v>323</v>
      </c>
      <c r="G246" t="s">
        <v>15</v>
      </c>
      <c r="H246" t="s">
        <v>3094</v>
      </c>
      <c r="I246" t="s">
        <v>3095</v>
      </c>
      <c r="J246">
        <v>185</v>
      </c>
      <c r="K246" t="s">
        <v>3096</v>
      </c>
      <c r="L246" t="s">
        <v>3073</v>
      </c>
      <c r="M246" s="2">
        <v>43018</v>
      </c>
      <c r="N246" s="1">
        <v>0.69027777777777777</v>
      </c>
      <c r="O246" s="2">
        <v>43560</v>
      </c>
      <c r="P246" s="1">
        <v>0.77430555555555547</v>
      </c>
      <c r="S246">
        <v>226</v>
      </c>
      <c r="T246" t="s">
        <v>185</v>
      </c>
      <c r="U246" t="s">
        <v>3036</v>
      </c>
      <c r="W246" t="s">
        <v>1</v>
      </c>
      <c r="AD246" t="s">
        <v>3097</v>
      </c>
      <c r="AM246" t="s">
        <v>1198</v>
      </c>
      <c r="AO246" t="s">
        <v>334</v>
      </c>
      <c r="BT246" t="s">
        <v>3037</v>
      </c>
      <c r="BU246" t="s">
        <v>336</v>
      </c>
      <c r="BV246" t="str">
        <f t="shared" si="21"/>
        <v>vzry-t2nc</v>
      </c>
      <c r="BW246">
        <f t="shared" si="22"/>
        <v>2017</v>
      </c>
      <c r="BX246">
        <f t="shared" si="23"/>
        <v>2019</v>
      </c>
      <c r="BY246">
        <f t="shared" si="24"/>
        <v>3</v>
      </c>
      <c r="BZ246">
        <f t="shared" si="25"/>
        <v>2</v>
      </c>
      <c r="CA246" t="s">
        <v>4723</v>
      </c>
      <c r="CB246" t="str">
        <f t="shared" si="26"/>
        <v>c</v>
      </c>
      <c r="CC246">
        <v>4.1898723619069322E-3</v>
      </c>
      <c r="CD246">
        <f t="shared" si="27"/>
        <v>2</v>
      </c>
    </row>
    <row r="247" spans="1:82" x14ac:dyDescent="0.35">
      <c r="A247" t="s">
        <v>2784</v>
      </c>
      <c r="B247" t="s">
        <v>2785</v>
      </c>
      <c r="C247" t="b">
        <v>1</v>
      </c>
      <c r="D247" t="b">
        <v>0</v>
      </c>
      <c r="F247" t="s">
        <v>323</v>
      </c>
      <c r="G247" t="s">
        <v>15</v>
      </c>
      <c r="H247" t="s">
        <v>2786</v>
      </c>
      <c r="I247" t="s">
        <v>2787</v>
      </c>
      <c r="J247" s="3">
        <v>2695</v>
      </c>
      <c r="K247" t="s">
        <v>2788</v>
      </c>
      <c r="L247" t="s">
        <v>2789</v>
      </c>
      <c r="M247" s="2">
        <v>42569</v>
      </c>
      <c r="N247" s="1">
        <v>0.8965277777777777</v>
      </c>
      <c r="O247" s="2">
        <v>43619</v>
      </c>
      <c r="P247" s="1">
        <v>0.81874999999999998</v>
      </c>
      <c r="Q247" t="s">
        <v>881</v>
      </c>
      <c r="R247" t="s">
        <v>2790</v>
      </c>
      <c r="S247" s="3">
        <v>1090</v>
      </c>
      <c r="T247" t="s">
        <v>81</v>
      </c>
      <c r="U247" t="s">
        <v>2791</v>
      </c>
      <c r="W247" t="s">
        <v>1</v>
      </c>
      <c r="AA247" t="s">
        <v>2792</v>
      </c>
      <c r="AD247" t="s">
        <v>2793</v>
      </c>
      <c r="AK247" t="s">
        <v>553</v>
      </c>
      <c r="AM247" t="s">
        <v>893</v>
      </c>
      <c r="AO247" t="s">
        <v>334</v>
      </c>
      <c r="BT247" t="s">
        <v>884</v>
      </c>
      <c r="BU247" t="s">
        <v>336</v>
      </c>
      <c r="BV247" t="str">
        <f t="shared" si="21"/>
        <v>n8q6-4twj</v>
      </c>
      <c r="BW247">
        <f t="shared" si="22"/>
        <v>2016</v>
      </c>
      <c r="BX247">
        <f t="shared" si="23"/>
        <v>2019</v>
      </c>
      <c r="BY247">
        <f t="shared" si="24"/>
        <v>3</v>
      </c>
      <c r="BZ247">
        <f t="shared" si="25"/>
        <v>4</v>
      </c>
      <c r="CA247" t="s">
        <v>4723</v>
      </c>
      <c r="CB247" t="str">
        <f t="shared" si="26"/>
        <v>c</v>
      </c>
      <c r="CC247">
        <v>6.5318667102909345E-3</v>
      </c>
      <c r="CD247">
        <f t="shared" si="27"/>
        <v>3</v>
      </c>
    </row>
    <row r="248" spans="1:82" x14ac:dyDescent="0.35">
      <c r="A248" t="s">
        <v>1406</v>
      </c>
      <c r="B248" t="s">
        <v>1407</v>
      </c>
      <c r="C248" t="b">
        <v>1</v>
      </c>
      <c r="D248" t="b">
        <v>0</v>
      </c>
      <c r="F248" t="s">
        <v>323</v>
      </c>
      <c r="G248" t="s">
        <v>15</v>
      </c>
      <c r="H248" t="s">
        <v>1408</v>
      </c>
      <c r="I248" t="s">
        <v>1409</v>
      </c>
      <c r="J248">
        <v>32</v>
      </c>
      <c r="K248" t="s">
        <v>1410</v>
      </c>
      <c r="L248" t="s">
        <v>1410</v>
      </c>
      <c r="M248" s="2">
        <v>42884</v>
      </c>
      <c r="N248" s="1">
        <v>9.4444444444444442E-2</v>
      </c>
      <c r="O248" s="2">
        <v>42884</v>
      </c>
      <c r="P248" s="1">
        <v>9.4444444444444442E-2</v>
      </c>
      <c r="Q248" t="s">
        <v>328</v>
      </c>
      <c r="R248" t="s">
        <v>1383</v>
      </c>
      <c r="S248">
        <v>434</v>
      </c>
      <c r="T248" t="s">
        <v>153</v>
      </c>
      <c r="U248" t="s">
        <v>1384</v>
      </c>
      <c r="W248" t="s">
        <v>1</v>
      </c>
      <c r="Z248" t="s">
        <v>206</v>
      </c>
      <c r="AA248" t="s">
        <v>1411</v>
      </c>
      <c r="AD248" t="s">
        <v>1412</v>
      </c>
      <c r="AE248" t="s">
        <v>1385</v>
      </c>
      <c r="AF248" t="s">
        <v>1387</v>
      </c>
      <c r="AK248" t="s">
        <v>86</v>
      </c>
      <c r="AM248" t="s">
        <v>1413</v>
      </c>
      <c r="AO248" t="s">
        <v>334</v>
      </c>
      <c r="BT248" t="s">
        <v>335</v>
      </c>
      <c r="BU248" t="s">
        <v>336</v>
      </c>
      <c r="BV248" t="str">
        <f t="shared" si="21"/>
        <v>7asr-m3ux</v>
      </c>
      <c r="BW248">
        <f t="shared" si="22"/>
        <v>2017</v>
      </c>
      <c r="BX248">
        <f t="shared" si="23"/>
        <v>2017</v>
      </c>
      <c r="BY248">
        <f t="shared" si="24"/>
        <v>4</v>
      </c>
      <c r="BZ248">
        <f t="shared" si="25"/>
        <v>5</v>
      </c>
      <c r="CA248" t="s">
        <v>4723</v>
      </c>
      <c r="CB248" t="str">
        <f t="shared" si="26"/>
        <v>c</v>
      </c>
      <c r="CC248">
        <v>1.4046023655581719E-2</v>
      </c>
      <c r="CD248">
        <f t="shared" si="27"/>
        <v>4</v>
      </c>
    </row>
    <row r="249" spans="1:82" x14ac:dyDescent="0.35">
      <c r="A249" t="s">
        <v>1218</v>
      </c>
      <c r="B249" t="s">
        <v>1219</v>
      </c>
      <c r="C249" t="b">
        <v>1</v>
      </c>
      <c r="D249" t="b">
        <v>0</v>
      </c>
      <c r="F249" t="s">
        <v>323</v>
      </c>
      <c r="G249" t="s">
        <v>15</v>
      </c>
      <c r="H249" t="s">
        <v>1220</v>
      </c>
      <c r="I249" t="s">
        <v>1221</v>
      </c>
      <c r="J249">
        <v>553</v>
      </c>
      <c r="K249" t="s">
        <v>1222</v>
      </c>
      <c r="L249" t="s">
        <v>1223</v>
      </c>
      <c r="M249" s="2">
        <v>42899</v>
      </c>
      <c r="N249" s="1">
        <v>0.75069444444444444</v>
      </c>
      <c r="O249" s="2">
        <v>43419</v>
      </c>
      <c r="P249" s="1">
        <v>0.73263888888888884</v>
      </c>
      <c r="Q249" t="s">
        <v>1005</v>
      </c>
      <c r="R249" t="s">
        <v>1213</v>
      </c>
      <c r="S249">
        <v>519</v>
      </c>
      <c r="T249" t="s">
        <v>36</v>
      </c>
      <c r="U249" t="s">
        <v>1214</v>
      </c>
      <c r="V249" t="s">
        <v>7</v>
      </c>
      <c r="W249" t="s">
        <v>1</v>
      </c>
      <c r="Z249" t="s">
        <v>236</v>
      </c>
      <c r="AD249" t="s">
        <v>1224</v>
      </c>
      <c r="AL249" t="s">
        <v>1216</v>
      </c>
      <c r="AM249" t="s">
        <v>528</v>
      </c>
      <c r="AO249" t="s">
        <v>334</v>
      </c>
      <c r="BI249" t="s">
        <v>1217</v>
      </c>
      <c r="BT249" t="s">
        <v>998</v>
      </c>
      <c r="BU249" t="s">
        <v>336</v>
      </c>
      <c r="BV249" t="str">
        <f t="shared" si="21"/>
        <v>cmpj-kzga</v>
      </c>
      <c r="BW249">
        <f t="shared" si="22"/>
        <v>2017</v>
      </c>
      <c r="BX249">
        <f t="shared" si="23"/>
        <v>2018</v>
      </c>
      <c r="BY249">
        <f t="shared" si="24"/>
        <v>5</v>
      </c>
      <c r="BZ249">
        <f t="shared" si="25"/>
        <v>6</v>
      </c>
      <c r="CA249" t="s">
        <v>4723</v>
      </c>
      <c r="CB249" t="str">
        <f t="shared" si="26"/>
        <v>c</v>
      </c>
      <c r="CC249">
        <v>2.07809944001347E-2</v>
      </c>
      <c r="CD249">
        <f t="shared" si="27"/>
        <v>5</v>
      </c>
    </row>
    <row r="250" spans="1:82" x14ac:dyDescent="0.35">
      <c r="A250" t="s">
        <v>1804</v>
      </c>
      <c r="B250" t="s">
        <v>1805</v>
      </c>
      <c r="C250" t="b">
        <v>1</v>
      </c>
      <c r="D250" t="b">
        <v>0</v>
      </c>
      <c r="F250" t="s">
        <v>323</v>
      </c>
      <c r="G250" t="s">
        <v>15</v>
      </c>
      <c r="H250" t="s">
        <v>1806</v>
      </c>
      <c r="I250" t="s">
        <v>1807</v>
      </c>
      <c r="J250">
        <v>34</v>
      </c>
      <c r="K250" t="s">
        <v>1808</v>
      </c>
      <c r="L250" t="s">
        <v>1809</v>
      </c>
      <c r="M250" s="2">
        <v>42703</v>
      </c>
      <c r="N250" s="1">
        <v>0.63194444444444442</v>
      </c>
      <c r="O250" s="2">
        <v>43472</v>
      </c>
      <c r="P250" s="1">
        <v>0.72916666666666663</v>
      </c>
      <c r="Q250" t="s">
        <v>328</v>
      </c>
      <c r="R250" t="s">
        <v>1768</v>
      </c>
      <c r="S250">
        <v>383</v>
      </c>
      <c r="T250" t="s">
        <v>123</v>
      </c>
      <c r="U250" t="s">
        <v>1758</v>
      </c>
      <c r="W250" t="s">
        <v>1</v>
      </c>
      <c r="Z250" t="s">
        <v>88</v>
      </c>
      <c r="AA250">
        <v>2018</v>
      </c>
      <c r="AD250" t="s">
        <v>1810</v>
      </c>
      <c r="AK250" t="s">
        <v>31</v>
      </c>
      <c r="AM250" t="s">
        <v>1760</v>
      </c>
      <c r="AO250" t="s">
        <v>334</v>
      </c>
      <c r="BI250" t="s">
        <v>1770</v>
      </c>
      <c r="BT250" t="s">
        <v>1761</v>
      </c>
      <c r="BU250" t="s">
        <v>336</v>
      </c>
      <c r="BV250" t="str">
        <f t="shared" si="21"/>
        <v>ahzy-gsvh</v>
      </c>
      <c r="BW250">
        <f t="shared" si="22"/>
        <v>2016</v>
      </c>
      <c r="BX250">
        <f t="shared" si="23"/>
        <v>2019</v>
      </c>
      <c r="BY250">
        <f t="shared" si="24"/>
        <v>4</v>
      </c>
      <c r="BZ250">
        <f t="shared" si="25"/>
        <v>5</v>
      </c>
      <c r="CA250" t="s">
        <v>4723</v>
      </c>
      <c r="CB250" t="str">
        <f t="shared" si="26"/>
        <v>c</v>
      </c>
      <c r="CC250">
        <v>2.0887125073665858E-2</v>
      </c>
      <c r="CD250">
        <f t="shared" si="27"/>
        <v>6</v>
      </c>
    </row>
    <row r="251" spans="1:82" x14ac:dyDescent="0.35">
      <c r="A251" t="s">
        <v>1841</v>
      </c>
      <c r="B251" t="s">
        <v>1771</v>
      </c>
      <c r="C251" t="b">
        <v>1</v>
      </c>
      <c r="D251" t="b">
        <v>0</v>
      </c>
      <c r="F251" t="s">
        <v>323</v>
      </c>
      <c r="G251" t="s">
        <v>15</v>
      </c>
      <c r="H251" t="s">
        <v>1842</v>
      </c>
      <c r="J251">
        <v>17</v>
      </c>
      <c r="K251" t="s">
        <v>1843</v>
      </c>
      <c r="L251" t="s">
        <v>1772</v>
      </c>
      <c r="M251" s="2">
        <v>42674</v>
      </c>
      <c r="N251" s="1">
        <v>0.89027777777777783</v>
      </c>
      <c r="O251" s="2">
        <v>42674</v>
      </c>
      <c r="P251" s="1">
        <v>0.8965277777777777</v>
      </c>
      <c r="S251">
        <v>406</v>
      </c>
      <c r="T251" t="s">
        <v>123</v>
      </c>
      <c r="U251" t="s">
        <v>1773</v>
      </c>
      <c r="W251" t="s">
        <v>1</v>
      </c>
      <c r="AD251" t="s">
        <v>1844</v>
      </c>
      <c r="AM251" t="s">
        <v>1760</v>
      </c>
      <c r="AO251" t="s">
        <v>334</v>
      </c>
      <c r="BT251" t="s">
        <v>1761</v>
      </c>
      <c r="BU251" t="s">
        <v>336</v>
      </c>
      <c r="BV251" t="str">
        <f t="shared" si="21"/>
        <v>jszx-mdmf</v>
      </c>
      <c r="BW251">
        <f t="shared" si="22"/>
        <v>2016</v>
      </c>
      <c r="BX251">
        <f t="shared" si="23"/>
        <v>2016</v>
      </c>
      <c r="BY251">
        <f t="shared" si="24"/>
        <v>3</v>
      </c>
      <c r="BZ251">
        <f t="shared" si="25"/>
        <v>1</v>
      </c>
      <c r="CA251" t="s">
        <v>4723</v>
      </c>
      <c r="CB251" t="str">
        <f t="shared" si="26"/>
        <v>c</v>
      </c>
      <c r="CC251">
        <v>2.1799642238190642E-2</v>
      </c>
      <c r="CD251">
        <f t="shared" si="27"/>
        <v>7</v>
      </c>
    </row>
    <row r="252" spans="1:82" x14ac:dyDescent="0.35">
      <c r="A252" t="s">
        <v>2409</v>
      </c>
      <c r="B252" t="s">
        <v>2410</v>
      </c>
      <c r="C252" t="b">
        <v>1</v>
      </c>
      <c r="D252" t="b">
        <v>0</v>
      </c>
      <c r="F252" t="s">
        <v>323</v>
      </c>
      <c r="G252" t="s">
        <v>15</v>
      </c>
      <c r="H252" t="s">
        <v>2411</v>
      </c>
      <c r="I252" t="s">
        <v>2412</v>
      </c>
      <c r="J252">
        <v>457</v>
      </c>
      <c r="K252" t="s">
        <v>2413</v>
      </c>
      <c r="L252" t="s">
        <v>2414</v>
      </c>
      <c r="M252" s="2">
        <v>42752</v>
      </c>
      <c r="N252" s="1">
        <v>0.97777777777777775</v>
      </c>
      <c r="O252" s="2">
        <v>43627</v>
      </c>
      <c r="P252" s="1">
        <v>0.31805555555555554</v>
      </c>
      <c r="Q252" t="s">
        <v>2373</v>
      </c>
      <c r="R252" t="s">
        <v>2415</v>
      </c>
      <c r="S252">
        <v>438</v>
      </c>
      <c r="T252" t="s">
        <v>208</v>
      </c>
      <c r="U252" t="s">
        <v>2375</v>
      </c>
      <c r="V252" t="s">
        <v>7</v>
      </c>
      <c r="W252" t="s">
        <v>1</v>
      </c>
      <c r="Z252" t="s">
        <v>131</v>
      </c>
      <c r="AA252" t="s">
        <v>2398</v>
      </c>
      <c r="AD252" t="s">
        <v>2416</v>
      </c>
      <c r="AK252" t="s">
        <v>28</v>
      </c>
      <c r="AL252" t="s">
        <v>2390</v>
      </c>
      <c r="AM252" t="s">
        <v>2379</v>
      </c>
      <c r="AO252" t="s">
        <v>334</v>
      </c>
      <c r="BT252" t="s">
        <v>2380</v>
      </c>
      <c r="BU252" t="s">
        <v>336</v>
      </c>
      <c r="BV252" t="str">
        <f t="shared" si="21"/>
        <v>3v2j-kqbi</v>
      </c>
      <c r="BW252">
        <f t="shared" si="22"/>
        <v>2017</v>
      </c>
      <c r="BX252">
        <f t="shared" si="23"/>
        <v>2019</v>
      </c>
      <c r="BY252">
        <f t="shared" si="24"/>
        <v>5</v>
      </c>
      <c r="BZ252">
        <f t="shared" si="25"/>
        <v>6</v>
      </c>
      <c r="CA252" t="s">
        <v>4723</v>
      </c>
      <c r="CB252" t="str">
        <f t="shared" si="26"/>
        <v>c</v>
      </c>
      <c r="CC252">
        <v>3.7295881985201729E-2</v>
      </c>
      <c r="CD252">
        <f t="shared" si="27"/>
        <v>8</v>
      </c>
    </row>
    <row r="253" spans="1:82" x14ac:dyDescent="0.35">
      <c r="A253" t="s">
        <v>5048</v>
      </c>
      <c r="B253" t="s">
        <v>4815</v>
      </c>
      <c r="C253" t="b">
        <v>1</v>
      </c>
      <c r="D253" t="b">
        <v>0</v>
      </c>
      <c r="F253" t="s">
        <v>323</v>
      </c>
      <c r="G253" t="s">
        <v>15</v>
      </c>
      <c r="H253" t="s">
        <v>5049</v>
      </c>
      <c r="I253" t="s">
        <v>954</v>
      </c>
      <c r="J253">
        <v>115</v>
      </c>
      <c r="K253" t="s">
        <v>4816</v>
      </c>
      <c r="L253" t="s">
        <v>4816</v>
      </c>
      <c r="M253" s="2">
        <v>43098</v>
      </c>
      <c r="N253" s="1">
        <v>3.125E-2</v>
      </c>
      <c r="O253" s="2">
        <v>43098</v>
      </c>
      <c r="P253" s="1">
        <v>3.125E-2</v>
      </c>
      <c r="Q253" t="s">
        <v>359</v>
      </c>
      <c r="R253" t="s">
        <v>5050</v>
      </c>
      <c r="S253">
        <v>375</v>
      </c>
      <c r="T253" t="s">
        <v>164</v>
      </c>
      <c r="V253" t="s">
        <v>7</v>
      </c>
      <c r="W253" t="s">
        <v>1</v>
      </c>
      <c r="Z253" t="s">
        <v>120</v>
      </c>
      <c r="AA253" t="s">
        <v>5051</v>
      </c>
      <c r="AD253" t="s">
        <v>5052</v>
      </c>
      <c r="AK253" t="s">
        <v>14</v>
      </c>
      <c r="AL253" t="s">
        <v>961</v>
      </c>
      <c r="AM253" t="s">
        <v>572</v>
      </c>
      <c r="AO253" t="s">
        <v>334</v>
      </c>
      <c r="BI253" t="s">
        <v>118</v>
      </c>
      <c r="BJ253" t="s">
        <v>723</v>
      </c>
      <c r="BU253" t="s">
        <v>336</v>
      </c>
      <c r="BV253" t="str">
        <f t="shared" si="21"/>
        <v>ienj-63xj</v>
      </c>
      <c r="BW253">
        <f t="shared" si="22"/>
        <v>2017</v>
      </c>
      <c r="BX253">
        <f t="shared" si="23"/>
        <v>2017</v>
      </c>
      <c r="BY253">
        <f t="shared" si="24"/>
        <v>5</v>
      </c>
      <c r="BZ253">
        <f t="shared" si="25"/>
        <v>5</v>
      </c>
      <c r="CA253" t="s">
        <v>4723</v>
      </c>
      <c r="CB253" t="str">
        <f t="shared" si="26"/>
        <v>c</v>
      </c>
      <c r="CC253">
        <v>4.0663268369507621E-2</v>
      </c>
      <c r="CD253">
        <f t="shared" si="27"/>
        <v>9</v>
      </c>
    </row>
    <row r="254" spans="1:82" x14ac:dyDescent="0.35">
      <c r="A254" t="s">
        <v>1666</v>
      </c>
      <c r="B254" t="s">
        <v>1667</v>
      </c>
      <c r="C254" t="b">
        <v>1</v>
      </c>
      <c r="D254" t="b">
        <v>0</v>
      </c>
      <c r="F254" t="s">
        <v>323</v>
      </c>
      <c r="G254" t="s">
        <v>15</v>
      </c>
      <c r="H254" t="s">
        <v>1668</v>
      </c>
      <c r="I254" t="s">
        <v>1669</v>
      </c>
      <c r="J254">
        <v>151</v>
      </c>
      <c r="K254" t="s">
        <v>1670</v>
      </c>
      <c r="L254" t="s">
        <v>1671</v>
      </c>
      <c r="M254" s="2">
        <v>42492</v>
      </c>
      <c r="N254" s="1">
        <v>0.85902777777777783</v>
      </c>
      <c r="O254" s="2">
        <v>42492</v>
      </c>
      <c r="P254" s="1">
        <v>0.86458333333333337</v>
      </c>
      <c r="Q254" t="s">
        <v>328</v>
      </c>
      <c r="R254" t="s">
        <v>1672</v>
      </c>
      <c r="S254">
        <v>603</v>
      </c>
      <c r="T254" t="s">
        <v>195</v>
      </c>
      <c r="U254" t="s">
        <v>1673</v>
      </c>
      <c r="W254" t="s">
        <v>1</v>
      </c>
      <c r="AD254" t="s">
        <v>1674</v>
      </c>
      <c r="AM254" t="s">
        <v>609</v>
      </c>
      <c r="AO254" t="s">
        <v>334</v>
      </c>
      <c r="BT254" t="s">
        <v>335</v>
      </c>
      <c r="BU254" t="s">
        <v>336</v>
      </c>
      <c r="BV254" t="str">
        <f t="shared" si="21"/>
        <v>gej6-ysnh</v>
      </c>
      <c r="BW254">
        <f t="shared" si="22"/>
        <v>2016</v>
      </c>
      <c r="BX254">
        <f t="shared" si="23"/>
        <v>2016</v>
      </c>
      <c r="BY254">
        <f t="shared" si="24"/>
        <v>3</v>
      </c>
      <c r="BZ254">
        <f t="shared" si="25"/>
        <v>4</v>
      </c>
      <c r="CA254" t="s">
        <v>4723</v>
      </c>
      <c r="CB254" t="str">
        <f t="shared" si="26"/>
        <v>c</v>
      </c>
      <c r="CC254">
        <v>5.9476358074606495E-2</v>
      </c>
      <c r="CD254">
        <f t="shared" si="27"/>
        <v>10</v>
      </c>
    </row>
    <row r="255" spans="1:82" x14ac:dyDescent="0.35">
      <c r="A255" t="s">
        <v>1378</v>
      </c>
      <c r="B255" t="s">
        <v>1379</v>
      </c>
      <c r="C255" t="b">
        <v>1</v>
      </c>
      <c r="D255" t="b">
        <v>0</v>
      </c>
      <c r="F255" t="s">
        <v>323</v>
      </c>
      <c r="G255" t="s">
        <v>15</v>
      </c>
      <c r="H255" t="s">
        <v>1380</v>
      </c>
      <c r="I255" t="s">
        <v>1381</v>
      </c>
      <c r="J255">
        <v>33</v>
      </c>
      <c r="K255" t="s">
        <v>1382</v>
      </c>
      <c r="L255" t="s">
        <v>1382</v>
      </c>
      <c r="M255" s="2">
        <v>42870</v>
      </c>
      <c r="N255" s="1">
        <v>0.10625</v>
      </c>
      <c r="O255" s="2">
        <v>42870</v>
      </c>
      <c r="P255" s="1">
        <v>0.10625</v>
      </c>
      <c r="Q255" t="s">
        <v>328</v>
      </c>
      <c r="R255" t="s">
        <v>1383</v>
      </c>
      <c r="S255">
        <v>332</v>
      </c>
      <c r="T255" t="s">
        <v>20</v>
      </c>
      <c r="U255" t="s">
        <v>1384</v>
      </c>
      <c r="W255" t="s">
        <v>1</v>
      </c>
      <c r="Z255" t="s">
        <v>206</v>
      </c>
      <c r="AA255" t="s">
        <v>1386</v>
      </c>
      <c r="AD255" t="s">
        <v>1388</v>
      </c>
      <c r="AE255" t="s">
        <v>1391</v>
      </c>
      <c r="AF255" t="s">
        <v>1389</v>
      </c>
      <c r="AG255" t="s">
        <v>1385</v>
      </c>
      <c r="AH255" t="s">
        <v>1387</v>
      </c>
      <c r="AK255" t="s">
        <v>1390</v>
      </c>
      <c r="AM255" t="s">
        <v>1392</v>
      </c>
      <c r="AO255" t="s">
        <v>334</v>
      </c>
      <c r="BT255" t="s">
        <v>335</v>
      </c>
      <c r="BU255" t="s">
        <v>336</v>
      </c>
      <c r="BV255" t="str">
        <f t="shared" si="21"/>
        <v>33rc-5prd</v>
      </c>
      <c r="BW255">
        <f t="shared" si="22"/>
        <v>2017</v>
      </c>
      <c r="BX255">
        <f t="shared" si="23"/>
        <v>2017</v>
      </c>
      <c r="BY255">
        <f t="shared" si="24"/>
        <v>4</v>
      </c>
      <c r="BZ255">
        <f t="shared" si="25"/>
        <v>5</v>
      </c>
      <c r="CA255" t="s">
        <v>4723</v>
      </c>
      <c r="CB255" t="str">
        <f t="shared" si="26"/>
        <v>c</v>
      </c>
      <c r="CC255">
        <v>6.4197996132703383E-2</v>
      </c>
      <c r="CD255">
        <f t="shared" si="27"/>
        <v>11</v>
      </c>
    </row>
    <row r="256" spans="1:82" x14ac:dyDescent="0.35">
      <c r="A256" t="s">
        <v>3086</v>
      </c>
      <c r="B256" t="s">
        <v>3087</v>
      </c>
      <c r="C256" t="b">
        <v>1</v>
      </c>
      <c r="D256" t="b">
        <v>0</v>
      </c>
      <c r="F256" t="s">
        <v>323</v>
      </c>
      <c r="G256" t="s">
        <v>15</v>
      </c>
      <c r="H256" t="s">
        <v>3088</v>
      </c>
      <c r="I256" t="s">
        <v>3089</v>
      </c>
      <c r="J256">
        <v>285</v>
      </c>
      <c r="K256" t="s">
        <v>3090</v>
      </c>
      <c r="L256" t="s">
        <v>3091</v>
      </c>
      <c r="M256" s="2">
        <v>42951</v>
      </c>
      <c r="N256" s="1">
        <v>0.57013888888888886</v>
      </c>
      <c r="O256" s="2">
        <v>43018</v>
      </c>
      <c r="P256" s="1">
        <v>0.54236111111111118</v>
      </c>
      <c r="S256">
        <v>277</v>
      </c>
      <c r="T256" t="s">
        <v>185</v>
      </c>
      <c r="U256" t="s">
        <v>3036</v>
      </c>
      <c r="W256" t="s">
        <v>1</v>
      </c>
      <c r="AD256" t="s">
        <v>3092</v>
      </c>
      <c r="AM256" t="s">
        <v>1198</v>
      </c>
      <c r="AO256" t="s">
        <v>334</v>
      </c>
      <c r="BT256" t="s">
        <v>3037</v>
      </c>
      <c r="BU256" t="s">
        <v>336</v>
      </c>
      <c r="BV256" t="str">
        <f t="shared" si="21"/>
        <v>tcxy-uh9b</v>
      </c>
      <c r="BW256">
        <f t="shared" si="22"/>
        <v>2017</v>
      </c>
      <c r="BX256">
        <f t="shared" si="23"/>
        <v>2017</v>
      </c>
      <c r="BY256">
        <f t="shared" si="24"/>
        <v>3</v>
      </c>
      <c r="BZ256">
        <f t="shared" si="25"/>
        <v>2</v>
      </c>
      <c r="CA256" t="s">
        <v>4723</v>
      </c>
      <c r="CB256" t="str">
        <f t="shared" si="26"/>
        <v>c</v>
      </c>
      <c r="CC256">
        <v>6.9990429042346536E-2</v>
      </c>
      <c r="CD256">
        <f t="shared" si="27"/>
        <v>12</v>
      </c>
    </row>
    <row r="257" spans="1:82" x14ac:dyDescent="0.35">
      <c r="A257" t="s">
        <v>2898</v>
      </c>
      <c r="B257" t="s">
        <v>2892</v>
      </c>
      <c r="C257" t="b">
        <v>1</v>
      </c>
      <c r="D257" t="b">
        <v>0</v>
      </c>
      <c r="F257" t="s">
        <v>323</v>
      </c>
      <c r="G257" t="s">
        <v>15</v>
      </c>
      <c r="H257" t="s">
        <v>2899</v>
      </c>
      <c r="I257" t="s">
        <v>2893</v>
      </c>
      <c r="J257">
        <v>188</v>
      </c>
      <c r="K257" t="s">
        <v>2900</v>
      </c>
      <c r="L257" t="s">
        <v>2894</v>
      </c>
      <c r="M257" s="2">
        <v>42509</v>
      </c>
      <c r="N257" s="1">
        <v>0.64861111111111114</v>
      </c>
      <c r="O257" s="2">
        <v>42723</v>
      </c>
      <c r="P257" s="1">
        <v>0.7104166666666667</v>
      </c>
      <c r="R257" t="s">
        <v>2895</v>
      </c>
      <c r="S257">
        <v>576</v>
      </c>
      <c r="T257" t="s">
        <v>158</v>
      </c>
      <c r="U257" t="s">
        <v>2896</v>
      </c>
      <c r="W257" t="s">
        <v>1</v>
      </c>
      <c r="AD257" t="s">
        <v>2901</v>
      </c>
      <c r="AL257" t="s">
        <v>2897</v>
      </c>
      <c r="AM257" t="s">
        <v>2107</v>
      </c>
      <c r="AO257" t="s">
        <v>334</v>
      </c>
      <c r="BT257" t="s">
        <v>335</v>
      </c>
      <c r="BU257" t="s">
        <v>336</v>
      </c>
      <c r="BV257" t="str">
        <f t="shared" si="21"/>
        <v>pjdx-3v7b</v>
      </c>
      <c r="BW257">
        <f t="shared" si="22"/>
        <v>2016</v>
      </c>
      <c r="BX257">
        <f t="shared" si="23"/>
        <v>2016</v>
      </c>
      <c r="BY257">
        <f t="shared" si="24"/>
        <v>3</v>
      </c>
      <c r="BZ257">
        <f t="shared" si="25"/>
        <v>3</v>
      </c>
      <c r="CA257" t="s">
        <v>4723</v>
      </c>
      <c r="CB257" t="str">
        <f t="shared" si="26"/>
        <v>c</v>
      </c>
      <c r="CC257">
        <v>7.4573725189372886E-2</v>
      </c>
      <c r="CD257">
        <f t="shared" si="27"/>
        <v>13</v>
      </c>
    </row>
    <row r="258" spans="1:82" x14ac:dyDescent="0.35">
      <c r="A258" t="s">
        <v>774</v>
      </c>
      <c r="B258" t="s">
        <v>775</v>
      </c>
      <c r="C258" t="b">
        <v>1</v>
      </c>
      <c r="D258" t="b">
        <v>0</v>
      </c>
      <c r="F258" t="s">
        <v>323</v>
      </c>
      <c r="G258" t="s">
        <v>15</v>
      </c>
      <c r="H258" t="s">
        <v>776</v>
      </c>
      <c r="I258" t="s">
        <v>777</v>
      </c>
      <c r="J258">
        <v>164</v>
      </c>
      <c r="K258" t="s">
        <v>778</v>
      </c>
      <c r="L258" t="s">
        <v>778</v>
      </c>
      <c r="M258" s="2">
        <v>42444</v>
      </c>
      <c r="N258" s="1">
        <v>0.74583333333333324</v>
      </c>
      <c r="O258" s="2">
        <v>42444</v>
      </c>
      <c r="P258" s="1">
        <v>0.74583333333333324</v>
      </c>
      <c r="Q258" t="s">
        <v>351</v>
      </c>
      <c r="R258" t="s">
        <v>779</v>
      </c>
      <c r="S258">
        <v>954</v>
      </c>
      <c r="T258" t="s">
        <v>155</v>
      </c>
      <c r="U258" t="s">
        <v>769</v>
      </c>
      <c r="V258" t="s">
        <v>7</v>
      </c>
      <c r="W258" t="s">
        <v>1</v>
      </c>
      <c r="Z258" t="s">
        <v>18</v>
      </c>
      <c r="AD258" t="s">
        <v>780</v>
      </c>
      <c r="AL258" t="s">
        <v>771</v>
      </c>
      <c r="AM258" t="s">
        <v>772</v>
      </c>
      <c r="AO258" t="s">
        <v>334</v>
      </c>
      <c r="BT258" t="s">
        <v>773</v>
      </c>
      <c r="BU258" t="s">
        <v>336</v>
      </c>
      <c r="BV258" t="str">
        <f t="shared" ref="BV258:BV321" si="28">IF(E258="",B258,E258)</f>
        <v>7m2f-hxab</v>
      </c>
      <c r="BW258">
        <f t="shared" ref="BW258:BW321" si="29">YEAR(M258)</f>
        <v>2016</v>
      </c>
      <c r="BX258">
        <f t="shared" ref="BX258:BX321" si="30">YEAR(O258)</f>
        <v>2016</v>
      </c>
      <c r="BY258">
        <f t="shared" ref="BY258:BY321" si="31">COUNTA(K258,L258,T258,V258,Z258)</f>
        <v>5</v>
      </c>
      <c r="BZ258">
        <f t="shared" ref="BZ258:BZ321" si="32">COUNTA(I258,Q258,R258,U258,V258,Z258)</f>
        <v>6</v>
      </c>
      <c r="CA258" t="s">
        <v>4723</v>
      </c>
      <c r="CB258" t="str">
        <f t="shared" ref="CB258:CB321" si="33">IF(BW258&lt;2014,"a",IF(BW258&gt;2017,"d",IF(BW258&lt;2016,"b","c")))</f>
        <v>c</v>
      </c>
      <c r="CC258">
        <v>7.8772132219480429E-2</v>
      </c>
      <c r="CD258">
        <f t="shared" si="27"/>
        <v>14</v>
      </c>
    </row>
    <row r="259" spans="1:82" x14ac:dyDescent="0.35">
      <c r="A259" t="s">
        <v>3870</v>
      </c>
      <c r="B259" t="s">
        <v>3871</v>
      </c>
      <c r="C259" t="b">
        <v>1</v>
      </c>
      <c r="D259" t="b">
        <v>0</v>
      </c>
      <c r="F259" t="s">
        <v>323</v>
      </c>
      <c r="G259" t="s">
        <v>15</v>
      </c>
      <c r="H259" t="s">
        <v>3872</v>
      </c>
      <c r="I259" t="s">
        <v>3873</v>
      </c>
      <c r="J259">
        <v>136</v>
      </c>
      <c r="K259" t="s">
        <v>3874</v>
      </c>
      <c r="L259" t="s">
        <v>3875</v>
      </c>
      <c r="M259" s="2">
        <v>42985</v>
      </c>
      <c r="N259" s="1">
        <v>0.80069444444444438</v>
      </c>
      <c r="O259" s="2">
        <v>43173</v>
      </c>
      <c r="P259" s="1">
        <v>0.87083333333333324</v>
      </c>
      <c r="Q259" t="s">
        <v>881</v>
      </c>
      <c r="R259" t="s">
        <v>3876</v>
      </c>
      <c r="S259">
        <v>123</v>
      </c>
      <c r="T259" t="s">
        <v>164</v>
      </c>
      <c r="V259" t="s">
        <v>7</v>
      </c>
      <c r="W259" t="s">
        <v>1</v>
      </c>
      <c r="Z259" t="s">
        <v>108</v>
      </c>
      <c r="AA259" t="s">
        <v>1267</v>
      </c>
      <c r="AD259" t="s">
        <v>3877</v>
      </c>
      <c r="AK259" t="s">
        <v>46</v>
      </c>
      <c r="AM259" t="s">
        <v>572</v>
      </c>
      <c r="AO259" t="s">
        <v>334</v>
      </c>
      <c r="BI259" t="s">
        <v>118</v>
      </c>
      <c r="BJ259" t="s">
        <v>723</v>
      </c>
      <c r="BU259" t="s">
        <v>336</v>
      </c>
      <c r="BV259" t="str">
        <f t="shared" si="28"/>
        <v>3b7q-74f4</v>
      </c>
      <c r="BW259">
        <f t="shared" si="29"/>
        <v>2017</v>
      </c>
      <c r="BX259">
        <f t="shared" si="30"/>
        <v>2018</v>
      </c>
      <c r="BY259">
        <f t="shared" si="31"/>
        <v>5</v>
      </c>
      <c r="BZ259">
        <f t="shared" si="32"/>
        <v>5</v>
      </c>
      <c r="CA259" t="s">
        <v>4723</v>
      </c>
      <c r="CB259" t="str">
        <f t="shared" si="33"/>
        <v>c</v>
      </c>
      <c r="CC259">
        <v>9.0774495989907278E-2</v>
      </c>
      <c r="CD259">
        <f t="shared" si="27"/>
        <v>15</v>
      </c>
    </row>
    <row r="260" spans="1:82" x14ac:dyDescent="0.35">
      <c r="A260" t="s">
        <v>4916</v>
      </c>
      <c r="B260" t="s">
        <v>4917</v>
      </c>
      <c r="C260" t="b">
        <v>1</v>
      </c>
      <c r="D260" t="b">
        <v>0</v>
      </c>
      <c r="F260" t="s">
        <v>323</v>
      </c>
      <c r="G260" t="s">
        <v>15</v>
      </c>
      <c r="H260" t="s">
        <v>4918</v>
      </c>
      <c r="J260">
        <v>113</v>
      </c>
      <c r="K260" t="s">
        <v>4919</v>
      </c>
      <c r="L260" t="s">
        <v>4920</v>
      </c>
      <c r="M260" s="2">
        <v>42493</v>
      </c>
      <c r="N260" s="1">
        <v>0.79236111111111107</v>
      </c>
      <c r="O260" s="2">
        <v>42493</v>
      </c>
      <c r="P260" s="1">
        <v>0.86805555555555547</v>
      </c>
      <c r="S260">
        <v>800</v>
      </c>
      <c r="T260" t="s">
        <v>130</v>
      </c>
      <c r="W260" t="s">
        <v>1</v>
      </c>
      <c r="AD260" t="s">
        <v>4921</v>
      </c>
      <c r="AM260" t="s">
        <v>1665</v>
      </c>
      <c r="AO260" t="s">
        <v>334</v>
      </c>
      <c r="BU260" t="s">
        <v>336</v>
      </c>
      <c r="BV260" t="str">
        <f t="shared" si="28"/>
        <v>gia4-fgdb</v>
      </c>
      <c r="BW260">
        <f t="shared" si="29"/>
        <v>2016</v>
      </c>
      <c r="BX260">
        <f t="shared" si="30"/>
        <v>2016</v>
      </c>
      <c r="BY260">
        <f t="shared" si="31"/>
        <v>3</v>
      </c>
      <c r="BZ260">
        <f t="shared" si="32"/>
        <v>0</v>
      </c>
      <c r="CA260" t="s">
        <v>4723</v>
      </c>
      <c r="CB260" t="str">
        <f t="shared" si="33"/>
        <v>c</v>
      </c>
      <c r="CC260">
        <v>0.10646832976802956</v>
      </c>
      <c r="CD260">
        <f t="shared" ref="CD260:CD323" si="34">IF(CA260&amp;CB260=CA259&amp;CB259,CD259+1,1)</f>
        <v>16</v>
      </c>
    </row>
    <row r="261" spans="1:82" x14ac:dyDescent="0.35">
      <c r="A261" t="s">
        <v>5239</v>
      </c>
      <c r="B261" t="s">
        <v>5240</v>
      </c>
      <c r="C261" t="b">
        <v>1</v>
      </c>
      <c r="D261" t="b">
        <v>0</v>
      </c>
      <c r="F261" t="s">
        <v>323</v>
      </c>
      <c r="G261" t="s">
        <v>15</v>
      </c>
      <c r="H261" t="s">
        <v>5241</v>
      </c>
      <c r="I261" t="s">
        <v>5242</v>
      </c>
      <c r="J261">
        <v>20</v>
      </c>
      <c r="K261" t="s">
        <v>5243</v>
      </c>
      <c r="L261" t="s">
        <v>5243</v>
      </c>
      <c r="M261" s="2">
        <v>42832</v>
      </c>
      <c r="N261" s="1">
        <v>0.74652777777777779</v>
      </c>
      <c r="O261" s="2">
        <v>42832</v>
      </c>
      <c r="P261" s="1">
        <v>0.74652777777777779</v>
      </c>
      <c r="Q261" t="s">
        <v>328</v>
      </c>
      <c r="R261" t="s">
        <v>5244</v>
      </c>
      <c r="S261">
        <v>525</v>
      </c>
      <c r="T261" t="s">
        <v>153</v>
      </c>
      <c r="W261" t="s">
        <v>1</v>
      </c>
      <c r="Z261" t="s">
        <v>126</v>
      </c>
      <c r="AD261" t="s">
        <v>5245</v>
      </c>
      <c r="AM261" t="s">
        <v>1413</v>
      </c>
      <c r="AO261" t="s">
        <v>334</v>
      </c>
      <c r="BU261" t="s">
        <v>336</v>
      </c>
      <c r="BV261" t="str">
        <f t="shared" si="28"/>
        <v>m8w6-thut</v>
      </c>
      <c r="BW261">
        <f t="shared" si="29"/>
        <v>2017</v>
      </c>
      <c r="BX261">
        <f t="shared" si="30"/>
        <v>2017</v>
      </c>
      <c r="BY261">
        <f t="shared" si="31"/>
        <v>4</v>
      </c>
      <c r="BZ261">
        <f t="shared" si="32"/>
        <v>4</v>
      </c>
      <c r="CA261" t="s">
        <v>4723</v>
      </c>
      <c r="CB261" t="str">
        <f t="shared" si="33"/>
        <v>c</v>
      </c>
      <c r="CC261">
        <v>0.10777445204689096</v>
      </c>
      <c r="CD261">
        <f t="shared" si="34"/>
        <v>17</v>
      </c>
    </row>
    <row r="262" spans="1:82" x14ac:dyDescent="0.35">
      <c r="A262" t="s">
        <v>2794</v>
      </c>
      <c r="B262" t="s">
        <v>2795</v>
      </c>
      <c r="C262" t="b">
        <v>1</v>
      </c>
      <c r="D262" t="b">
        <v>0</v>
      </c>
      <c r="F262" t="s">
        <v>323</v>
      </c>
      <c r="G262" t="s">
        <v>15</v>
      </c>
      <c r="H262" t="s">
        <v>2796</v>
      </c>
      <c r="I262" t="s">
        <v>2797</v>
      </c>
      <c r="J262" s="3">
        <v>1836</v>
      </c>
      <c r="K262" t="s">
        <v>2798</v>
      </c>
      <c r="L262" t="s">
        <v>2799</v>
      </c>
      <c r="M262" s="2">
        <v>43013</v>
      </c>
      <c r="N262" s="1">
        <v>0.77847222222222223</v>
      </c>
      <c r="O262" s="2">
        <v>43614</v>
      </c>
      <c r="P262" s="1">
        <v>0.68333333333333324</v>
      </c>
      <c r="Q262" t="s">
        <v>881</v>
      </c>
      <c r="R262" t="s">
        <v>891</v>
      </c>
      <c r="S262">
        <v>573</v>
      </c>
      <c r="T262" t="s">
        <v>81</v>
      </c>
      <c r="U262" t="s">
        <v>2791</v>
      </c>
      <c r="W262" t="s">
        <v>1</v>
      </c>
      <c r="AD262" t="s">
        <v>2800</v>
      </c>
      <c r="AM262" t="s">
        <v>893</v>
      </c>
      <c r="AO262" t="s">
        <v>334</v>
      </c>
      <c r="BT262" t="s">
        <v>884</v>
      </c>
      <c r="BU262" t="s">
        <v>336</v>
      </c>
      <c r="BV262" t="str">
        <f t="shared" si="28"/>
        <v>xfwh-dmij</v>
      </c>
      <c r="BW262">
        <f t="shared" si="29"/>
        <v>2017</v>
      </c>
      <c r="BX262">
        <f t="shared" si="30"/>
        <v>2019</v>
      </c>
      <c r="BY262">
        <f t="shared" si="31"/>
        <v>3</v>
      </c>
      <c r="BZ262">
        <f t="shared" si="32"/>
        <v>4</v>
      </c>
      <c r="CA262" t="s">
        <v>4723</v>
      </c>
      <c r="CB262" t="str">
        <f t="shared" si="33"/>
        <v>c</v>
      </c>
      <c r="CC262">
        <v>0.10829411136671641</v>
      </c>
      <c r="CD262">
        <f t="shared" si="34"/>
        <v>18</v>
      </c>
    </row>
    <row r="263" spans="1:82" x14ac:dyDescent="0.35">
      <c r="A263" t="s">
        <v>5258</v>
      </c>
      <c r="B263" t="s">
        <v>4368</v>
      </c>
      <c r="C263" t="b">
        <v>1</v>
      </c>
      <c r="D263" t="b">
        <v>0</v>
      </c>
      <c r="F263" t="s">
        <v>323</v>
      </c>
      <c r="G263" t="s">
        <v>15</v>
      </c>
      <c r="H263" t="s">
        <v>5259</v>
      </c>
      <c r="I263" t="s">
        <v>4369</v>
      </c>
      <c r="J263" s="3">
        <v>1218</v>
      </c>
      <c r="K263" t="s">
        <v>5260</v>
      </c>
      <c r="L263" t="s">
        <v>4370</v>
      </c>
      <c r="M263" s="2">
        <v>42530</v>
      </c>
      <c r="N263" s="1">
        <v>0.90277777777777779</v>
      </c>
      <c r="O263" s="2">
        <v>43619</v>
      </c>
      <c r="P263" s="1">
        <v>0.64722222222222225</v>
      </c>
      <c r="Q263" t="s">
        <v>1130</v>
      </c>
      <c r="R263" t="s">
        <v>4371</v>
      </c>
      <c r="S263">
        <v>937</v>
      </c>
      <c r="T263" t="s">
        <v>141</v>
      </c>
      <c r="V263" t="s">
        <v>7</v>
      </c>
      <c r="W263" t="s">
        <v>1</v>
      </c>
      <c r="Z263" t="s">
        <v>190</v>
      </c>
      <c r="AD263" t="s">
        <v>5261</v>
      </c>
      <c r="AM263" t="s">
        <v>5262</v>
      </c>
      <c r="AO263" t="s">
        <v>334</v>
      </c>
      <c r="BU263" t="s">
        <v>336</v>
      </c>
      <c r="BV263" t="str">
        <f t="shared" si="28"/>
        <v>mcr6-ujqw</v>
      </c>
      <c r="BW263">
        <f t="shared" si="29"/>
        <v>2016</v>
      </c>
      <c r="BX263">
        <f t="shared" si="30"/>
        <v>2019</v>
      </c>
      <c r="BY263">
        <f t="shared" si="31"/>
        <v>5</v>
      </c>
      <c r="BZ263">
        <f t="shared" si="32"/>
        <v>5</v>
      </c>
      <c r="CA263" t="s">
        <v>4723</v>
      </c>
      <c r="CB263" t="str">
        <f t="shared" si="33"/>
        <v>c</v>
      </c>
      <c r="CC263">
        <v>0.12443678958924786</v>
      </c>
      <c r="CD263">
        <f t="shared" si="34"/>
        <v>19</v>
      </c>
    </row>
    <row r="264" spans="1:82" x14ac:dyDescent="0.35">
      <c r="A264" t="s">
        <v>3153</v>
      </c>
      <c r="B264" t="s">
        <v>3154</v>
      </c>
      <c r="C264" t="b">
        <v>1</v>
      </c>
      <c r="D264" t="b">
        <v>0</v>
      </c>
      <c r="F264" t="s">
        <v>323</v>
      </c>
      <c r="G264" t="s">
        <v>15</v>
      </c>
      <c r="H264" t="s">
        <v>3155</v>
      </c>
      <c r="I264" t="s">
        <v>3156</v>
      </c>
      <c r="J264">
        <v>441</v>
      </c>
      <c r="K264" t="s">
        <v>3157</v>
      </c>
      <c r="L264" t="s">
        <v>3158</v>
      </c>
      <c r="M264" s="2">
        <v>42992</v>
      </c>
      <c r="N264" s="1">
        <v>0.9277777777777777</v>
      </c>
      <c r="O264" s="2">
        <v>43633</v>
      </c>
      <c r="P264" s="1">
        <v>0.41736111111111113</v>
      </c>
      <c r="Q264" t="s">
        <v>328</v>
      </c>
      <c r="R264" t="s">
        <v>3159</v>
      </c>
      <c r="S264">
        <v>476</v>
      </c>
      <c r="T264" t="s">
        <v>191</v>
      </c>
      <c r="U264" t="s">
        <v>3160</v>
      </c>
      <c r="W264" t="s">
        <v>1</v>
      </c>
      <c r="Z264" t="s">
        <v>178</v>
      </c>
      <c r="AA264" t="s">
        <v>3161</v>
      </c>
      <c r="AD264" t="s">
        <v>3162</v>
      </c>
      <c r="AK264" t="s">
        <v>28</v>
      </c>
      <c r="AM264" t="s">
        <v>3163</v>
      </c>
      <c r="AO264" t="s">
        <v>334</v>
      </c>
      <c r="BT264" t="s">
        <v>556</v>
      </c>
      <c r="BU264" t="s">
        <v>336</v>
      </c>
      <c r="BV264" t="str">
        <f t="shared" si="28"/>
        <v>duyp-uyma</v>
      </c>
      <c r="BW264">
        <f t="shared" si="29"/>
        <v>2017</v>
      </c>
      <c r="BX264">
        <f t="shared" si="30"/>
        <v>2019</v>
      </c>
      <c r="BY264">
        <f t="shared" si="31"/>
        <v>4</v>
      </c>
      <c r="BZ264">
        <f t="shared" si="32"/>
        <v>5</v>
      </c>
      <c r="CA264" t="s">
        <v>4723</v>
      </c>
      <c r="CB264" t="str">
        <f t="shared" si="33"/>
        <v>c</v>
      </c>
      <c r="CC264">
        <v>0.1252428909326877</v>
      </c>
      <c r="CD264">
        <f t="shared" si="34"/>
        <v>20</v>
      </c>
    </row>
    <row r="265" spans="1:82" x14ac:dyDescent="0.35">
      <c r="A265" t="s">
        <v>1820</v>
      </c>
      <c r="B265" t="s">
        <v>1821</v>
      </c>
      <c r="C265" t="b">
        <v>1</v>
      </c>
      <c r="D265" t="b">
        <v>0</v>
      </c>
      <c r="F265" t="s">
        <v>323</v>
      </c>
      <c r="G265" t="s">
        <v>15</v>
      </c>
      <c r="H265" t="s">
        <v>1822</v>
      </c>
      <c r="I265" t="s">
        <v>1823</v>
      </c>
      <c r="J265">
        <v>123</v>
      </c>
      <c r="K265" t="s">
        <v>1824</v>
      </c>
      <c r="L265" t="s">
        <v>1825</v>
      </c>
      <c r="M265" s="2">
        <v>42703</v>
      </c>
      <c r="N265" s="1">
        <v>0.63611111111111118</v>
      </c>
      <c r="O265" s="2">
        <v>43466</v>
      </c>
      <c r="P265" s="1">
        <v>2.2222222222222223E-2</v>
      </c>
      <c r="Q265" t="s">
        <v>328</v>
      </c>
      <c r="R265" t="s">
        <v>1768</v>
      </c>
      <c r="S265">
        <v>378</v>
      </c>
      <c r="T265" t="s">
        <v>123</v>
      </c>
      <c r="U265" t="s">
        <v>1758</v>
      </c>
      <c r="W265" t="s">
        <v>1</v>
      </c>
      <c r="Z265" t="s">
        <v>88</v>
      </c>
      <c r="AA265">
        <v>2018</v>
      </c>
      <c r="AD265" t="s">
        <v>1826</v>
      </c>
      <c r="AK265" t="s">
        <v>31</v>
      </c>
      <c r="AM265" t="s">
        <v>1760</v>
      </c>
      <c r="AO265" t="s">
        <v>334</v>
      </c>
      <c r="BI265" t="s">
        <v>1770</v>
      </c>
      <c r="BT265" t="s">
        <v>1761</v>
      </c>
      <c r="BU265" t="s">
        <v>336</v>
      </c>
      <c r="BV265" t="str">
        <f t="shared" si="28"/>
        <v>b4ga-e6w6</v>
      </c>
      <c r="BW265">
        <f t="shared" si="29"/>
        <v>2016</v>
      </c>
      <c r="BX265">
        <f t="shared" si="30"/>
        <v>2019</v>
      </c>
      <c r="BY265">
        <f t="shared" si="31"/>
        <v>4</v>
      </c>
      <c r="BZ265">
        <f t="shared" si="32"/>
        <v>5</v>
      </c>
      <c r="CA265" t="s">
        <v>4723</v>
      </c>
      <c r="CB265" t="str">
        <f t="shared" si="33"/>
        <v>c</v>
      </c>
      <c r="CC265">
        <v>0.12800122700596883</v>
      </c>
      <c r="CD265">
        <f t="shared" si="34"/>
        <v>21</v>
      </c>
    </row>
    <row r="266" spans="1:82" x14ac:dyDescent="0.35">
      <c r="A266" t="s">
        <v>2569</v>
      </c>
      <c r="B266" t="s">
        <v>2500</v>
      </c>
      <c r="C266" t="b">
        <v>1</v>
      </c>
      <c r="D266" t="b">
        <v>0</v>
      </c>
      <c r="F266" t="s">
        <v>323</v>
      </c>
      <c r="G266" t="s">
        <v>15</v>
      </c>
      <c r="H266" t="s">
        <v>2570</v>
      </c>
      <c r="I266" t="s">
        <v>2501</v>
      </c>
      <c r="J266">
        <v>769</v>
      </c>
      <c r="K266" t="s">
        <v>2571</v>
      </c>
      <c r="L266" t="s">
        <v>2502</v>
      </c>
      <c r="M266" s="2">
        <v>42747</v>
      </c>
      <c r="N266" s="1">
        <v>0.94236111111111109</v>
      </c>
      <c r="O266" s="2">
        <v>43633</v>
      </c>
      <c r="P266" s="1">
        <v>0.82638888888888884</v>
      </c>
      <c r="Q266" t="s">
        <v>2373</v>
      </c>
      <c r="R266" t="s">
        <v>2503</v>
      </c>
      <c r="S266" s="3">
        <v>1164</v>
      </c>
      <c r="T266" t="s">
        <v>208</v>
      </c>
      <c r="U266" t="s">
        <v>2375</v>
      </c>
      <c r="V266" t="s">
        <v>7</v>
      </c>
      <c r="W266" t="s">
        <v>1</v>
      </c>
      <c r="Z266" t="s">
        <v>131</v>
      </c>
      <c r="AA266" t="s">
        <v>2398</v>
      </c>
      <c r="AD266" t="s">
        <v>2572</v>
      </c>
      <c r="AK266" t="s">
        <v>60</v>
      </c>
      <c r="AL266" t="s">
        <v>2390</v>
      </c>
      <c r="AM266" t="s">
        <v>2379</v>
      </c>
      <c r="AO266" t="s">
        <v>334</v>
      </c>
      <c r="BT266" t="s">
        <v>2380</v>
      </c>
      <c r="BU266" t="s">
        <v>336</v>
      </c>
      <c r="BV266" t="str">
        <f t="shared" si="28"/>
        <v>xhn7-64im</v>
      </c>
      <c r="BW266">
        <f t="shared" si="29"/>
        <v>2017</v>
      </c>
      <c r="BX266">
        <f t="shared" si="30"/>
        <v>2019</v>
      </c>
      <c r="BY266">
        <f t="shared" si="31"/>
        <v>5</v>
      </c>
      <c r="BZ266">
        <f t="shared" si="32"/>
        <v>6</v>
      </c>
      <c r="CA266" t="s">
        <v>4723</v>
      </c>
      <c r="CB266" t="str">
        <f t="shared" si="33"/>
        <v>c</v>
      </c>
      <c r="CC266">
        <v>0.13444846742107996</v>
      </c>
      <c r="CD266">
        <f t="shared" si="34"/>
        <v>22</v>
      </c>
    </row>
    <row r="267" spans="1:82" x14ac:dyDescent="0.35">
      <c r="A267" t="s">
        <v>1180</v>
      </c>
      <c r="B267" t="s">
        <v>1181</v>
      </c>
      <c r="C267" t="b">
        <v>1</v>
      </c>
      <c r="D267" t="b">
        <v>0</v>
      </c>
      <c r="F267" t="s">
        <v>323</v>
      </c>
      <c r="G267" t="s">
        <v>15</v>
      </c>
      <c r="H267" t="s">
        <v>1182</v>
      </c>
      <c r="I267" t="s">
        <v>1183</v>
      </c>
      <c r="J267">
        <v>152</v>
      </c>
      <c r="K267" t="s">
        <v>1184</v>
      </c>
      <c r="L267" t="s">
        <v>1185</v>
      </c>
      <c r="M267" s="2">
        <v>42713</v>
      </c>
      <c r="N267" s="1">
        <v>0.73263888888888884</v>
      </c>
      <c r="O267" s="2">
        <v>42713</v>
      </c>
      <c r="P267" s="1">
        <v>0.76666666666666661</v>
      </c>
      <c r="Q267" t="s">
        <v>328</v>
      </c>
      <c r="R267" t="s">
        <v>1186</v>
      </c>
      <c r="S267">
        <v>469</v>
      </c>
      <c r="T267" t="s">
        <v>195</v>
      </c>
      <c r="U267" t="s">
        <v>1187</v>
      </c>
      <c r="W267" t="s">
        <v>1</v>
      </c>
      <c r="AD267" t="s">
        <v>1188</v>
      </c>
      <c r="AM267" t="s">
        <v>609</v>
      </c>
      <c r="AO267" t="s">
        <v>334</v>
      </c>
      <c r="BT267" t="s">
        <v>335</v>
      </c>
      <c r="BU267" t="s">
        <v>336</v>
      </c>
      <c r="BV267" t="str">
        <f t="shared" si="28"/>
        <v>asne-y2hi</v>
      </c>
      <c r="BW267">
        <f t="shared" si="29"/>
        <v>2016</v>
      </c>
      <c r="BX267">
        <f t="shared" si="30"/>
        <v>2016</v>
      </c>
      <c r="BY267">
        <f t="shared" si="31"/>
        <v>3</v>
      </c>
      <c r="BZ267">
        <f t="shared" si="32"/>
        <v>4</v>
      </c>
      <c r="CA267" t="s">
        <v>4723</v>
      </c>
      <c r="CB267" t="str">
        <f t="shared" si="33"/>
        <v>c</v>
      </c>
      <c r="CC267">
        <v>0.13515341028220806</v>
      </c>
      <c r="CD267">
        <f t="shared" si="34"/>
        <v>23</v>
      </c>
    </row>
    <row r="268" spans="1:82" x14ac:dyDescent="0.35">
      <c r="A268" t="s">
        <v>951</v>
      </c>
      <c r="B268" t="s">
        <v>952</v>
      </c>
      <c r="C268" t="b">
        <v>1</v>
      </c>
      <c r="D268" t="b">
        <v>0</v>
      </c>
      <c r="F268" t="s">
        <v>323</v>
      </c>
      <c r="G268" t="s">
        <v>15</v>
      </c>
      <c r="H268" t="s">
        <v>953</v>
      </c>
      <c r="I268" t="s">
        <v>954</v>
      </c>
      <c r="J268">
        <v>71</v>
      </c>
      <c r="K268" t="s">
        <v>955</v>
      </c>
      <c r="L268" t="s">
        <v>956</v>
      </c>
      <c r="M268" s="2">
        <v>43098</v>
      </c>
      <c r="N268" s="1">
        <v>5.2083333333333336E-2</v>
      </c>
      <c r="O268" s="2">
        <v>43098</v>
      </c>
      <c r="P268" s="1">
        <v>0.9590277777777777</v>
      </c>
      <c r="Q268" t="s">
        <v>359</v>
      </c>
      <c r="R268" t="s">
        <v>957</v>
      </c>
      <c r="S268">
        <v>264</v>
      </c>
      <c r="T268" t="s">
        <v>164</v>
      </c>
      <c r="U268" t="s">
        <v>958</v>
      </c>
      <c r="V268" t="s">
        <v>7</v>
      </c>
      <c r="W268" t="s">
        <v>1</v>
      </c>
      <c r="Z268" t="s">
        <v>120</v>
      </c>
      <c r="AA268" t="s">
        <v>959</v>
      </c>
      <c r="AD268" t="s">
        <v>960</v>
      </c>
      <c r="AK268" t="s">
        <v>14</v>
      </c>
      <c r="AL268" t="s">
        <v>961</v>
      </c>
      <c r="AM268" t="s">
        <v>572</v>
      </c>
      <c r="AO268" t="s">
        <v>334</v>
      </c>
      <c r="BI268" t="s">
        <v>118</v>
      </c>
      <c r="BJ268" t="s">
        <v>723</v>
      </c>
      <c r="BT268" t="s">
        <v>962</v>
      </c>
      <c r="BU268" t="s">
        <v>336</v>
      </c>
      <c r="BV268" t="str">
        <f t="shared" si="28"/>
        <v>pchc-4957</v>
      </c>
      <c r="BW268">
        <f t="shared" si="29"/>
        <v>2017</v>
      </c>
      <c r="BX268">
        <f t="shared" si="30"/>
        <v>2017</v>
      </c>
      <c r="BY268">
        <f t="shared" si="31"/>
        <v>5</v>
      </c>
      <c r="BZ268">
        <f t="shared" si="32"/>
        <v>6</v>
      </c>
      <c r="CA268" t="s">
        <v>4723</v>
      </c>
      <c r="CB268" t="str">
        <f t="shared" si="33"/>
        <v>c</v>
      </c>
      <c r="CC268">
        <v>0.1497377747848696</v>
      </c>
      <c r="CD268">
        <f t="shared" si="34"/>
        <v>24</v>
      </c>
    </row>
    <row r="269" spans="1:82" x14ac:dyDescent="0.35">
      <c r="A269" t="s">
        <v>2218</v>
      </c>
      <c r="B269" t="s">
        <v>2219</v>
      </c>
      <c r="C269" t="b">
        <v>1</v>
      </c>
      <c r="D269" t="b">
        <v>0</v>
      </c>
      <c r="F269" t="s">
        <v>323</v>
      </c>
      <c r="G269" t="s">
        <v>15</v>
      </c>
      <c r="H269" t="s">
        <v>2220</v>
      </c>
      <c r="I269" t="s">
        <v>2221</v>
      </c>
      <c r="J269">
        <v>257</v>
      </c>
      <c r="K269" t="s">
        <v>2222</v>
      </c>
      <c r="L269" t="s">
        <v>2223</v>
      </c>
      <c r="M269" s="2">
        <v>42709</v>
      </c>
      <c r="N269" s="1">
        <v>0.70208333333333339</v>
      </c>
      <c r="O269" s="2">
        <v>42810</v>
      </c>
      <c r="P269" s="1">
        <v>0.88611111111111107</v>
      </c>
      <c r="Q269" t="s">
        <v>328</v>
      </c>
      <c r="R269" t="s">
        <v>2224</v>
      </c>
      <c r="S269">
        <v>657</v>
      </c>
      <c r="T269" t="s">
        <v>195</v>
      </c>
      <c r="U269" t="s">
        <v>2225</v>
      </c>
      <c r="W269" t="s">
        <v>1</v>
      </c>
      <c r="AD269" t="s">
        <v>2226</v>
      </c>
      <c r="AM269" t="s">
        <v>609</v>
      </c>
      <c r="AO269" t="s">
        <v>334</v>
      </c>
      <c r="BT269" t="s">
        <v>335</v>
      </c>
      <c r="BU269" t="s">
        <v>336</v>
      </c>
      <c r="BV269" t="str">
        <f t="shared" si="28"/>
        <v>5svg-widx</v>
      </c>
      <c r="BW269">
        <f t="shared" si="29"/>
        <v>2016</v>
      </c>
      <c r="BX269">
        <f t="shared" si="30"/>
        <v>2017</v>
      </c>
      <c r="BY269">
        <f t="shared" si="31"/>
        <v>3</v>
      </c>
      <c r="BZ269">
        <f t="shared" si="32"/>
        <v>4</v>
      </c>
      <c r="CA269" t="s">
        <v>4723</v>
      </c>
      <c r="CB269" t="str">
        <f t="shared" si="33"/>
        <v>c</v>
      </c>
      <c r="CC269">
        <v>0.16233781680375925</v>
      </c>
      <c r="CD269">
        <f t="shared" si="34"/>
        <v>25</v>
      </c>
    </row>
    <row r="270" spans="1:82" x14ac:dyDescent="0.35">
      <c r="A270" t="s">
        <v>3074</v>
      </c>
      <c r="B270" t="s">
        <v>3069</v>
      </c>
      <c r="C270" t="b">
        <v>1</v>
      </c>
      <c r="D270" t="b">
        <v>0</v>
      </c>
      <c r="F270" t="s">
        <v>323</v>
      </c>
      <c r="G270" t="s">
        <v>15</v>
      </c>
      <c r="H270" t="s">
        <v>3075</v>
      </c>
      <c r="I270" t="s">
        <v>3070</v>
      </c>
      <c r="J270">
        <v>187</v>
      </c>
      <c r="K270" t="s">
        <v>3076</v>
      </c>
      <c r="L270" t="s">
        <v>3071</v>
      </c>
      <c r="M270" s="2">
        <v>42454</v>
      </c>
      <c r="N270" s="1">
        <v>0.77500000000000002</v>
      </c>
      <c r="O270" s="2">
        <v>42566</v>
      </c>
      <c r="P270" s="1">
        <v>0.55972222222222223</v>
      </c>
      <c r="S270">
        <v>662</v>
      </c>
      <c r="T270" t="s">
        <v>185</v>
      </c>
      <c r="U270" t="s">
        <v>3036</v>
      </c>
      <c r="W270" t="s">
        <v>1</v>
      </c>
      <c r="AD270" t="s">
        <v>3077</v>
      </c>
      <c r="AM270" t="s">
        <v>1198</v>
      </c>
      <c r="AO270" t="s">
        <v>334</v>
      </c>
      <c r="BT270" t="s">
        <v>3037</v>
      </c>
      <c r="BU270" t="s">
        <v>336</v>
      </c>
      <c r="BV270" t="str">
        <f t="shared" si="28"/>
        <v>k5p7-4crk</v>
      </c>
      <c r="BW270">
        <f t="shared" si="29"/>
        <v>2016</v>
      </c>
      <c r="BX270">
        <f t="shared" si="30"/>
        <v>2016</v>
      </c>
      <c r="BY270">
        <f t="shared" si="31"/>
        <v>3</v>
      </c>
      <c r="BZ270">
        <f t="shared" si="32"/>
        <v>2</v>
      </c>
      <c r="CA270" t="s">
        <v>4723</v>
      </c>
      <c r="CB270" t="str">
        <f t="shared" si="33"/>
        <v>c</v>
      </c>
      <c r="CC270">
        <v>0.16259007158005057</v>
      </c>
      <c r="CD270">
        <f t="shared" si="34"/>
        <v>26</v>
      </c>
    </row>
    <row r="271" spans="1:82" x14ac:dyDescent="0.35">
      <c r="A271" t="s">
        <v>5410</v>
      </c>
      <c r="B271" t="s">
        <v>3920</v>
      </c>
      <c r="C271" t="b">
        <v>1</v>
      </c>
      <c r="D271" t="b">
        <v>0</v>
      </c>
      <c r="F271" t="s">
        <v>323</v>
      </c>
      <c r="G271" t="s">
        <v>15</v>
      </c>
      <c r="H271" t="s">
        <v>5411</v>
      </c>
      <c r="I271" t="s">
        <v>4231</v>
      </c>
      <c r="J271" s="3">
        <v>1182</v>
      </c>
      <c r="K271" t="s">
        <v>5412</v>
      </c>
      <c r="L271" t="s">
        <v>3921</v>
      </c>
      <c r="M271" s="2">
        <v>43020</v>
      </c>
      <c r="N271" s="1">
        <v>0.7631944444444444</v>
      </c>
      <c r="O271" s="2">
        <v>43630</v>
      </c>
      <c r="P271" s="1">
        <v>0.64374999999999993</v>
      </c>
      <c r="Q271" t="s">
        <v>2002</v>
      </c>
      <c r="R271" t="s">
        <v>5413</v>
      </c>
      <c r="S271" s="3">
        <v>1082</v>
      </c>
      <c r="T271" t="s">
        <v>164</v>
      </c>
      <c r="V271" t="s">
        <v>7</v>
      </c>
      <c r="W271" t="s">
        <v>1</v>
      </c>
      <c r="Z271" t="s">
        <v>227</v>
      </c>
      <c r="AA271" t="s">
        <v>5414</v>
      </c>
      <c r="AD271" t="s">
        <v>5415</v>
      </c>
      <c r="AK271" t="s">
        <v>28</v>
      </c>
      <c r="AL271" t="s">
        <v>3922</v>
      </c>
      <c r="AM271" t="s">
        <v>572</v>
      </c>
      <c r="AO271" t="s">
        <v>334</v>
      </c>
      <c r="BI271" t="s">
        <v>227</v>
      </c>
      <c r="BJ271" t="s">
        <v>723</v>
      </c>
      <c r="BU271" t="s">
        <v>336</v>
      </c>
      <c r="BV271" t="str">
        <f t="shared" si="28"/>
        <v>pzcu-jpab</v>
      </c>
      <c r="BW271">
        <f t="shared" si="29"/>
        <v>2017</v>
      </c>
      <c r="BX271">
        <f t="shared" si="30"/>
        <v>2019</v>
      </c>
      <c r="BY271">
        <f t="shared" si="31"/>
        <v>5</v>
      </c>
      <c r="BZ271">
        <f t="shared" si="32"/>
        <v>5</v>
      </c>
      <c r="CA271" t="s">
        <v>4723</v>
      </c>
      <c r="CB271" t="str">
        <f t="shared" si="33"/>
        <v>c</v>
      </c>
      <c r="CC271">
        <v>0.16427100029549313</v>
      </c>
      <c r="CD271">
        <f t="shared" si="34"/>
        <v>27</v>
      </c>
    </row>
    <row r="272" spans="1:82" x14ac:dyDescent="0.35">
      <c r="A272" t="s">
        <v>1021</v>
      </c>
      <c r="B272" t="s">
        <v>1022</v>
      </c>
      <c r="C272" t="b">
        <v>1</v>
      </c>
      <c r="D272" t="b">
        <v>0</v>
      </c>
      <c r="F272" t="s">
        <v>323</v>
      </c>
      <c r="G272" t="s">
        <v>15</v>
      </c>
      <c r="H272" t="s">
        <v>1023</v>
      </c>
      <c r="I272" t="s">
        <v>1024</v>
      </c>
      <c r="J272">
        <v>54</v>
      </c>
      <c r="K272" t="s">
        <v>1025</v>
      </c>
      <c r="L272" t="s">
        <v>1026</v>
      </c>
      <c r="M272" s="2">
        <v>42993</v>
      </c>
      <c r="N272" s="1">
        <v>0.92083333333333339</v>
      </c>
      <c r="O272" s="2">
        <v>43402</v>
      </c>
      <c r="P272" s="1">
        <v>0.71250000000000002</v>
      </c>
      <c r="Q272" t="s">
        <v>359</v>
      </c>
      <c r="S272">
        <v>268</v>
      </c>
      <c r="T272" t="s">
        <v>133</v>
      </c>
      <c r="U272" t="s">
        <v>1027</v>
      </c>
      <c r="W272" t="s">
        <v>1</v>
      </c>
      <c r="AD272" t="s">
        <v>1028</v>
      </c>
      <c r="AM272" t="s">
        <v>1029</v>
      </c>
      <c r="AO272" t="s">
        <v>334</v>
      </c>
      <c r="BT272" t="s">
        <v>1030</v>
      </c>
      <c r="BU272" t="s">
        <v>336</v>
      </c>
      <c r="BV272" t="str">
        <f t="shared" si="28"/>
        <v>9fej-br89</v>
      </c>
      <c r="BW272">
        <f t="shared" si="29"/>
        <v>2017</v>
      </c>
      <c r="BX272">
        <f t="shared" si="30"/>
        <v>2018</v>
      </c>
      <c r="BY272">
        <f t="shared" si="31"/>
        <v>3</v>
      </c>
      <c r="BZ272">
        <f t="shared" si="32"/>
        <v>3</v>
      </c>
      <c r="CA272" t="s">
        <v>4723</v>
      </c>
      <c r="CB272" t="str">
        <f t="shared" si="33"/>
        <v>c</v>
      </c>
      <c r="CC272">
        <v>0.17362590896834784</v>
      </c>
      <c r="CD272">
        <f t="shared" si="34"/>
        <v>28</v>
      </c>
    </row>
    <row r="273" spans="1:82" x14ac:dyDescent="0.35">
      <c r="A273" t="s">
        <v>795</v>
      </c>
      <c r="B273" t="s">
        <v>796</v>
      </c>
      <c r="C273" t="b">
        <v>1</v>
      </c>
      <c r="D273" t="b">
        <v>0</v>
      </c>
      <c r="F273" t="s">
        <v>323</v>
      </c>
      <c r="G273" t="s">
        <v>15</v>
      </c>
      <c r="H273" t="s">
        <v>797</v>
      </c>
      <c r="I273" t="s">
        <v>798</v>
      </c>
      <c r="J273">
        <v>62</v>
      </c>
      <c r="K273" t="s">
        <v>799</v>
      </c>
      <c r="L273" t="s">
        <v>799</v>
      </c>
      <c r="M273" s="2">
        <v>42444</v>
      </c>
      <c r="N273" s="1">
        <v>0.74930555555555556</v>
      </c>
      <c r="O273" s="2">
        <v>42444</v>
      </c>
      <c r="P273" s="1">
        <v>0.74930555555555556</v>
      </c>
      <c r="Q273" t="s">
        <v>351</v>
      </c>
      <c r="R273" t="s">
        <v>800</v>
      </c>
      <c r="S273">
        <v>779</v>
      </c>
      <c r="T273" t="s">
        <v>155</v>
      </c>
      <c r="U273" t="s">
        <v>769</v>
      </c>
      <c r="V273" t="s">
        <v>7</v>
      </c>
      <c r="W273" t="s">
        <v>1</v>
      </c>
      <c r="Z273" t="s">
        <v>18</v>
      </c>
      <c r="AD273" t="s">
        <v>801</v>
      </c>
      <c r="AL273" t="s">
        <v>771</v>
      </c>
      <c r="AM273" t="s">
        <v>772</v>
      </c>
      <c r="AO273" t="s">
        <v>334</v>
      </c>
      <c r="BT273" t="s">
        <v>773</v>
      </c>
      <c r="BU273" t="s">
        <v>336</v>
      </c>
      <c r="BV273" t="str">
        <f t="shared" si="28"/>
        <v>iqrw-294q</v>
      </c>
      <c r="BW273">
        <f t="shared" si="29"/>
        <v>2016</v>
      </c>
      <c r="BX273">
        <f t="shared" si="30"/>
        <v>2016</v>
      </c>
      <c r="BY273">
        <f t="shared" si="31"/>
        <v>5</v>
      </c>
      <c r="BZ273">
        <f t="shared" si="32"/>
        <v>6</v>
      </c>
      <c r="CA273" t="s">
        <v>4723</v>
      </c>
      <c r="CB273" t="str">
        <f t="shared" si="33"/>
        <v>c</v>
      </c>
      <c r="CC273">
        <v>0.18131276742583502</v>
      </c>
      <c r="CD273">
        <f t="shared" si="34"/>
        <v>29</v>
      </c>
    </row>
    <row r="274" spans="1:82" x14ac:dyDescent="0.35">
      <c r="A274" t="s">
        <v>802</v>
      </c>
      <c r="B274" t="s">
        <v>803</v>
      </c>
      <c r="C274" t="b">
        <v>1</v>
      </c>
      <c r="D274" t="b">
        <v>0</v>
      </c>
      <c r="F274" t="s">
        <v>323</v>
      </c>
      <c r="G274" t="s">
        <v>15</v>
      </c>
      <c r="H274" t="s">
        <v>804</v>
      </c>
      <c r="I274" t="s">
        <v>805</v>
      </c>
      <c r="J274">
        <v>111</v>
      </c>
      <c r="K274" t="s">
        <v>806</v>
      </c>
      <c r="L274" t="s">
        <v>806</v>
      </c>
      <c r="M274" s="2">
        <v>42444</v>
      </c>
      <c r="N274" s="1">
        <v>0.75208333333333333</v>
      </c>
      <c r="O274" s="2">
        <v>42444</v>
      </c>
      <c r="P274" s="1">
        <v>0.75208333333333333</v>
      </c>
      <c r="Q274" t="s">
        <v>351</v>
      </c>
      <c r="R274" t="s">
        <v>807</v>
      </c>
      <c r="S274">
        <v>854</v>
      </c>
      <c r="T274" t="s">
        <v>155</v>
      </c>
      <c r="U274" t="s">
        <v>769</v>
      </c>
      <c r="V274" t="s">
        <v>7</v>
      </c>
      <c r="W274" t="s">
        <v>1</v>
      </c>
      <c r="Z274" t="s">
        <v>18</v>
      </c>
      <c r="AD274" t="s">
        <v>808</v>
      </c>
      <c r="AL274" t="s">
        <v>771</v>
      </c>
      <c r="AM274" t="s">
        <v>772</v>
      </c>
      <c r="AO274" t="s">
        <v>334</v>
      </c>
      <c r="BT274" t="s">
        <v>773</v>
      </c>
      <c r="BU274" t="s">
        <v>336</v>
      </c>
      <c r="BV274" t="str">
        <f t="shared" si="28"/>
        <v>sefr-g784</v>
      </c>
      <c r="BW274">
        <f t="shared" si="29"/>
        <v>2016</v>
      </c>
      <c r="BX274">
        <f t="shared" si="30"/>
        <v>2016</v>
      </c>
      <c r="BY274">
        <f t="shared" si="31"/>
        <v>5</v>
      </c>
      <c r="BZ274">
        <f t="shared" si="32"/>
        <v>6</v>
      </c>
      <c r="CA274" t="s">
        <v>4723</v>
      </c>
      <c r="CB274" t="str">
        <f t="shared" si="33"/>
        <v>c</v>
      </c>
      <c r="CC274">
        <v>0.20275852260752925</v>
      </c>
      <c r="CD274">
        <f t="shared" si="34"/>
        <v>30</v>
      </c>
    </row>
    <row r="275" spans="1:82" x14ac:dyDescent="0.35">
      <c r="A275" t="s">
        <v>974</v>
      </c>
      <c r="B275" t="s">
        <v>975</v>
      </c>
      <c r="C275" t="b">
        <v>1</v>
      </c>
      <c r="D275" t="b">
        <v>0</v>
      </c>
      <c r="F275" t="s">
        <v>323</v>
      </c>
      <c r="G275" t="s">
        <v>15</v>
      </c>
      <c r="H275" t="s">
        <v>976</v>
      </c>
      <c r="I275" t="s">
        <v>977</v>
      </c>
      <c r="J275">
        <v>48</v>
      </c>
      <c r="K275" t="s">
        <v>978</v>
      </c>
      <c r="L275" t="s">
        <v>979</v>
      </c>
      <c r="M275" s="2">
        <v>42745</v>
      </c>
      <c r="N275" s="1">
        <v>0.74236111111111114</v>
      </c>
      <c r="O275" s="2">
        <v>42745</v>
      </c>
      <c r="P275" s="1">
        <v>0.74722222222222223</v>
      </c>
      <c r="Q275" t="s">
        <v>351</v>
      </c>
      <c r="R275" t="s">
        <v>969</v>
      </c>
      <c r="S275">
        <v>491</v>
      </c>
      <c r="T275" t="s">
        <v>78</v>
      </c>
      <c r="U275" t="s">
        <v>970</v>
      </c>
      <c r="W275" t="s">
        <v>1</v>
      </c>
      <c r="Z275" t="s">
        <v>108</v>
      </c>
      <c r="AA275" t="s">
        <v>980</v>
      </c>
      <c r="AD275" t="s">
        <v>981</v>
      </c>
      <c r="AM275" t="s">
        <v>972</v>
      </c>
      <c r="AO275" t="s">
        <v>334</v>
      </c>
      <c r="BT275" t="s">
        <v>973</v>
      </c>
      <c r="BU275" t="s">
        <v>336</v>
      </c>
      <c r="BV275" t="str">
        <f t="shared" si="28"/>
        <v>5wav-rrs8</v>
      </c>
      <c r="BW275">
        <f t="shared" si="29"/>
        <v>2017</v>
      </c>
      <c r="BX275">
        <f t="shared" si="30"/>
        <v>2017</v>
      </c>
      <c r="BY275">
        <f t="shared" si="31"/>
        <v>4</v>
      </c>
      <c r="BZ275">
        <f t="shared" si="32"/>
        <v>5</v>
      </c>
      <c r="CA275" t="s">
        <v>4723</v>
      </c>
      <c r="CB275" t="str">
        <f t="shared" si="33"/>
        <v>c</v>
      </c>
      <c r="CC275">
        <v>0.21551406100232018</v>
      </c>
      <c r="CD275">
        <f t="shared" si="34"/>
        <v>31</v>
      </c>
    </row>
    <row r="276" spans="1:82" x14ac:dyDescent="0.35">
      <c r="A276" t="s">
        <v>1635</v>
      </c>
      <c r="B276" t="s">
        <v>1636</v>
      </c>
      <c r="C276" t="b">
        <v>1</v>
      </c>
      <c r="D276" t="b">
        <v>0</v>
      </c>
      <c r="F276" t="s">
        <v>323</v>
      </c>
      <c r="G276" t="s">
        <v>15</v>
      </c>
      <c r="H276" t="s">
        <v>1637</v>
      </c>
      <c r="I276" t="s">
        <v>1638</v>
      </c>
      <c r="J276">
        <v>62</v>
      </c>
      <c r="K276" t="s">
        <v>1639</v>
      </c>
      <c r="L276" t="s">
        <v>1639</v>
      </c>
      <c r="M276" s="2">
        <v>42684</v>
      </c>
      <c r="N276" s="1">
        <v>0.89583333333333337</v>
      </c>
      <c r="O276" s="2">
        <v>42684</v>
      </c>
      <c r="P276" s="1">
        <v>0.89583333333333337</v>
      </c>
      <c r="R276" t="s">
        <v>1640</v>
      </c>
      <c r="S276">
        <v>561</v>
      </c>
      <c r="T276" t="s">
        <v>91</v>
      </c>
      <c r="U276" t="s">
        <v>1641</v>
      </c>
      <c r="V276" t="s">
        <v>11</v>
      </c>
      <c r="W276" t="s">
        <v>1</v>
      </c>
      <c r="Z276" t="s">
        <v>237</v>
      </c>
      <c r="AD276" t="s">
        <v>1642</v>
      </c>
      <c r="AL276" t="s">
        <v>1643</v>
      </c>
      <c r="AM276" t="s">
        <v>1644</v>
      </c>
      <c r="AO276" t="s">
        <v>334</v>
      </c>
      <c r="BT276" t="s">
        <v>1645</v>
      </c>
      <c r="BU276" t="s">
        <v>336</v>
      </c>
      <c r="BV276" t="str">
        <f t="shared" si="28"/>
        <v>2xmg-9s94</v>
      </c>
      <c r="BW276">
        <f t="shared" si="29"/>
        <v>2016</v>
      </c>
      <c r="BX276">
        <f t="shared" si="30"/>
        <v>2016</v>
      </c>
      <c r="BY276">
        <f t="shared" si="31"/>
        <v>5</v>
      </c>
      <c r="BZ276">
        <f t="shared" si="32"/>
        <v>5</v>
      </c>
      <c r="CA276" t="s">
        <v>4723</v>
      </c>
      <c r="CB276" t="str">
        <f t="shared" si="33"/>
        <v>c</v>
      </c>
      <c r="CC276">
        <v>0.21735489882473902</v>
      </c>
      <c r="CD276">
        <f t="shared" si="34"/>
        <v>32</v>
      </c>
    </row>
    <row r="277" spans="1:82" x14ac:dyDescent="0.35">
      <c r="A277" t="s">
        <v>1811</v>
      </c>
      <c r="B277" t="s">
        <v>1812</v>
      </c>
      <c r="C277" t="b">
        <v>1</v>
      </c>
      <c r="D277" t="b">
        <v>0</v>
      </c>
      <c r="F277" t="s">
        <v>323</v>
      </c>
      <c r="G277" t="s">
        <v>15</v>
      </c>
      <c r="H277" t="s">
        <v>1813</v>
      </c>
      <c r="I277" t="s">
        <v>1814</v>
      </c>
      <c r="J277">
        <v>162</v>
      </c>
      <c r="K277" t="s">
        <v>1815</v>
      </c>
      <c r="L277" t="s">
        <v>1816</v>
      </c>
      <c r="M277" s="2">
        <v>42681</v>
      </c>
      <c r="N277" s="1">
        <v>0.53611111111111109</v>
      </c>
      <c r="O277" s="2">
        <v>43382</v>
      </c>
      <c r="P277" s="1">
        <v>0.58819444444444446</v>
      </c>
      <c r="Q277" t="s">
        <v>328</v>
      </c>
      <c r="R277" t="s">
        <v>1817</v>
      </c>
      <c r="S277">
        <v>437</v>
      </c>
      <c r="T277" t="s">
        <v>123</v>
      </c>
      <c r="U277" t="s">
        <v>1758</v>
      </c>
      <c r="W277" t="s">
        <v>1</v>
      </c>
      <c r="Z277" t="s">
        <v>233</v>
      </c>
      <c r="AA277" t="s">
        <v>1818</v>
      </c>
      <c r="AD277" t="s">
        <v>1819</v>
      </c>
      <c r="AK277" t="s">
        <v>37</v>
      </c>
      <c r="AM277" t="s">
        <v>1760</v>
      </c>
      <c r="AO277" t="s">
        <v>334</v>
      </c>
      <c r="BT277" t="s">
        <v>1761</v>
      </c>
      <c r="BU277" t="s">
        <v>336</v>
      </c>
      <c r="BV277" t="str">
        <f t="shared" si="28"/>
        <v>ap5x-26cj</v>
      </c>
      <c r="BW277">
        <f t="shared" si="29"/>
        <v>2016</v>
      </c>
      <c r="BX277">
        <f t="shared" si="30"/>
        <v>2018</v>
      </c>
      <c r="BY277">
        <f t="shared" si="31"/>
        <v>4</v>
      </c>
      <c r="BZ277">
        <f t="shared" si="32"/>
        <v>5</v>
      </c>
      <c r="CA277" t="s">
        <v>4723</v>
      </c>
      <c r="CB277" t="str">
        <f t="shared" si="33"/>
        <v>c</v>
      </c>
      <c r="CC277">
        <v>0.22469121169693562</v>
      </c>
      <c r="CD277">
        <f t="shared" si="34"/>
        <v>33</v>
      </c>
    </row>
    <row r="278" spans="1:82" x14ac:dyDescent="0.35">
      <c r="A278" t="s">
        <v>2448</v>
      </c>
      <c r="B278" t="s">
        <v>2449</v>
      </c>
      <c r="C278" t="b">
        <v>1</v>
      </c>
      <c r="D278" t="b">
        <v>0</v>
      </c>
      <c r="F278" t="s">
        <v>323</v>
      </c>
      <c r="G278" t="s">
        <v>15</v>
      </c>
      <c r="H278" t="s">
        <v>2450</v>
      </c>
      <c r="I278" t="s">
        <v>2451</v>
      </c>
      <c r="J278">
        <v>441</v>
      </c>
      <c r="K278" t="s">
        <v>2452</v>
      </c>
      <c r="L278" t="s">
        <v>2453</v>
      </c>
      <c r="M278" s="2">
        <v>43014</v>
      </c>
      <c r="N278" s="1">
        <v>0.56874999999999998</v>
      </c>
      <c r="O278" s="2">
        <v>43633</v>
      </c>
      <c r="P278" s="1">
        <v>0.21458333333333335</v>
      </c>
      <c r="Q278" t="s">
        <v>2373</v>
      </c>
      <c r="R278" t="s">
        <v>2397</v>
      </c>
      <c r="S278">
        <v>460</v>
      </c>
      <c r="T278" t="s">
        <v>208</v>
      </c>
      <c r="U278" t="s">
        <v>2375</v>
      </c>
      <c r="V278" t="s">
        <v>7</v>
      </c>
      <c r="W278" t="s">
        <v>1</v>
      </c>
      <c r="Z278" t="s">
        <v>131</v>
      </c>
      <c r="AA278" t="s">
        <v>2398</v>
      </c>
      <c r="AD278" t="s">
        <v>2454</v>
      </c>
      <c r="AK278" t="s">
        <v>28</v>
      </c>
      <c r="AL278" t="s">
        <v>2390</v>
      </c>
      <c r="AM278" t="s">
        <v>2379</v>
      </c>
      <c r="AO278" t="s">
        <v>334</v>
      </c>
      <c r="BT278" t="s">
        <v>2380</v>
      </c>
      <c r="BU278" t="s">
        <v>336</v>
      </c>
      <c r="BV278" t="str">
        <f t="shared" si="28"/>
        <v>9kcu-2bem</v>
      </c>
      <c r="BW278">
        <f t="shared" si="29"/>
        <v>2017</v>
      </c>
      <c r="BX278">
        <f t="shared" si="30"/>
        <v>2019</v>
      </c>
      <c r="BY278">
        <f t="shared" si="31"/>
        <v>5</v>
      </c>
      <c r="BZ278">
        <f t="shared" si="32"/>
        <v>6</v>
      </c>
      <c r="CA278" t="s">
        <v>4723</v>
      </c>
      <c r="CB278" t="str">
        <f t="shared" si="33"/>
        <v>c</v>
      </c>
      <c r="CC278">
        <v>0.2287179415904409</v>
      </c>
      <c r="CD278">
        <f t="shared" si="34"/>
        <v>34</v>
      </c>
    </row>
    <row r="279" spans="1:82" x14ac:dyDescent="0.35">
      <c r="A279" t="s">
        <v>1480</v>
      </c>
      <c r="B279" t="s">
        <v>1481</v>
      </c>
      <c r="C279" t="b">
        <v>1</v>
      </c>
      <c r="D279" t="b">
        <v>0</v>
      </c>
      <c r="F279" t="s">
        <v>323</v>
      </c>
      <c r="G279" t="s">
        <v>15</v>
      </c>
      <c r="H279" t="s">
        <v>1482</v>
      </c>
      <c r="I279" t="s">
        <v>1483</v>
      </c>
      <c r="J279">
        <v>62</v>
      </c>
      <c r="K279" t="s">
        <v>1484</v>
      </c>
      <c r="L279" t="s">
        <v>1484</v>
      </c>
      <c r="M279" s="2">
        <v>42870</v>
      </c>
      <c r="N279" s="1">
        <v>0.36319444444444443</v>
      </c>
      <c r="O279" s="2">
        <v>42870</v>
      </c>
      <c r="P279" s="1">
        <v>0.36319444444444443</v>
      </c>
      <c r="Q279" t="s">
        <v>328</v>
      </c>
      <c r="R279" t="s">
        <v>1383</v>
      </c>
      <c r="S279">
        <v>437</v>
      </c>
      <c r="T279" t="s">
        <v>20</v>
      </c>
      <c r="U279" t="s">
        <v>1384</v>
      </c>
      <c r="W279" t="s">
        <v>1</v>
      </c>
      <c r="Z279" t="s">
        <v>206</v>
      </c>
      <c r="AA279" t="s">
        <v>1401</v>
      </c>
      <c r="AD279" t="s">
        <v>1488</v>
      </c>
      <c r="AE279" t="s">
        <v>1385</v>
      </c>
      <c r="AF279" t="s">
        <v>1387</v>
      </c>
      <c r="AG279" t="s">
        <v>1485</v>
      </c>
      <c r="AH279" t="s">
        <v>1486</v>
      </c>
      <c r="AI279" t="s">
        <v>1489</v>
      </c>
      <c r="AJ279" t="s">
        <v>1487</v>
      </c>
      <c r="AK279" t="s">
        <v>1390</v>
      </c>
      <c r="AM279" t="s">
        <v>1392</v>
      </c>
      <c r="AO279" t="s">
        <v>334</v>
      </c>
      <c r="BT279" t="s">
        <v>335</v>
      </c>
      <c r="BU279" t="s">
        <v>336</v>
      </c>
      <c r="BV279" t="str">
        <f t="shared" si="28"/>
        <v>m8ar-ptfp</v>
      </c>
      <c r="BW279">
        <f t="shared" si="29"/>
        <v>2017</v>
      </c>
      <c r="BX279">
        <f t="shared" si="30"/>
        <v>2017</v>
      </c>
      <c r="BY279">
        <f t="shared" si="31"/>
        <v>4</v>
      </c>
      <c r="BZ279">
        <f t="shared" si="32"/>
        <v>5</v>
      </c>
      <c r="CA279" t="s">
        <v>4723</v>
      </c>
      <c r="CB279" t="str">
        <f t="shared" si="33"/>
        <v>c</v>
      </c>
      <c r="CC279">
        <v>0.22878727786020048</v>
      </c>
      <c r="CD279">
        <f t="shared" si="34"/>
        <v>35</v>
      </c>
    </row>
    <row r="280" spans="1:82" x14ac:dyDescent="0.35">
      <c r="A280" t="s">
        <v>2227</v>
      </c>
      <c r="B280" t="s">
        <v>2228</v>
      </c>
      <c r="C280" t="b">
        <v>1</v>
      </c>
      <c r="D280" t="b">
        <v>0</v>
      </c>
      <c r="F280" t="s">
        <v>323</v>
      </c>
      <c r="G280" t="s">
        <v>15</v>
      </c>
      <c r="H280" t="s">
        <v>2229</v>
      </c>
      <c r="I280" t="s">
        <v>2230</v>
      </c>
      <c r="J280">
        <v>100</v>
      </c>
      <c r="K280" t="s">
        <v>2231</v>
      </c>
      <c r="L280" t="s">
        <v>2232</v>
      </c>
      <c r="M280" s="2">
        <v>42506</v>
      </c>
      <c r="N280" s="1">
        <v>0.69374999999999998</v>
      </c>
      <c r="O280" s="2">
        <v>42620</v>
      </c>
      <c r="P280" s="1">
        <v>0.91388888888888886</v>
      </c>
      <c r="Q280" t="s">
        <v>328</v>
      </c>
      <c r="R280" t="s">
        <v>2233</v>
      </c>
      <c r="S280">
        <v>853</v>
      </c>
      <c r="T280" t="s">
        <v>195</v>
      </c>
      <c r="U280" t="s">
        <v>2225</v>
      </c>
      <c r="W280" t="s">
        <v>1</v>
      </c>
      <c r="AD280" t="s">
        <v>2234</v>
      </c>
      <c r="AM280" t="s">
        <v>609</v>
      </c>
      <c r="AO280" t="s">
        <v>334</v>
      </c>
      <c r="BT280" t="s">
        <v>335</v>
      </c>
      <c r="BU280" t="s">
        <v>336</v>
      </c>
      <c r="BV280" t="str">
        <f t="shared" si="28"/>
        <v>c9bq-jif7</v>
      </c>
      <c r="BW280">
        <f t="shared" si="29"/>
        <v>2016</v>
      </c>
      <c r="BX280">
        <f t="shared" si="30"/>
        <v>2016</v>
      </c>
      <c r="BY280">
        <f t="shared" si="31"/>
        <v>3</v>
      </c>
      <c r="BZ280">
        <f t="shared" si="32"/>
        <v>4</v>
      </c>
      <c r="CA280" t="s">
        <v>4723</v>
      </c>
      <c r="CB280" t="str">
        <f t="shared" si="33"/>
        <v>c</v>
      </c>
      <c r="CC280">
        <v>0.23769524111464169</v>
      </c>
      <c r="CD280">
        <f t="shared" si="34"/>
        <v>36</v>
      </c>
    </row>
    <row r="281" spans="1:82" x14ac:dyDescent="0.35">
      <c r="A281" t="s">
        <v>2400</v>
      </c>
      <c r="B281" t="s">
        <v>2401</v>
      </c>
      <c r="C281" t="b">
        <v>1</v>
      </c>
      <c r="D281" t="b">
        <v>0</v>
      </c>
      <c r="F281" t="s">
        <v>323</v>
      </c>
      <c r="G281" t="s">
        <v>15</v>
      </c>
      <c r="H281" t="s">
        <v>2402</v>
      </c>
      <c r="I281" t="s">
        <v>2403</v>
      </c>
      <c r="J281">
        <v>555</v>
      </c>
      <c r="K281" t="s">
        <v>2404</v>
      </c>
      <c r="L281" t="s">
        <v>2405</v>
      </c>
      <c r="M281" s="2">
        <v>42747</v>
      </c>
      <c r="N281" s="1">
        <v>0.94097222222222221</v>
      </c>
      <c r="O281" s="2">
        <v>43633</v>
      </c>
      <c r="P281" s="1">
        <v>0.79375000000000007</v>
      </c>
      <c r="Q281" t="s">
        <v>2373</v>
      </c>
      <c r="R281" t="s">
        <v>2406</v>
      </c>
      <c r="S281">
        <v>910</v>
      </c>
      <c r="T281" t="s">
        <v>208</v>
      </c>
      <c r="U281" t="s">
        <v>2375</v>
      </c>
      <c r="V281" t="s">
        <v>7</v>
      </c>
      <c r="W281" t="s">
        <v>1</v>
      </c>
      <c r="Z281" t="s">
        <v>131</v>
      </c>
      <c r="AA281" t="s">
        <v>2407</v>
      </c>
      <c r="AD281" t="s">
        <v>2408</v>
      </c>
      <c r="AK281" t="s">
        <v>28</v>
      </c>
      <c r="AL281" t="s">
        <v>2390</v>
      </c>
      <c r="AM281" t="s">
        <v>2379</v>
      </c>
      <c r="AO281" t="s">
        <v>334</v>
      </c>
      <c r="BT281" t="s">
        <v>2380</v>
      </c>
      <c r="BU281" t="s">
        <v>336</v>
      </c>
      <c r="BV281" t="str">
        <f t="shared" si="28"/>
        <v>3r6b-hsaa</v>
      </c>
      <c r="BW281">
        <f t="shared" si="29"/>
        <v>2017</v>
      </c>
      <c r="BX281">
        <f t="shared" si="30"/>
        <v>2019</v>
      </c>
      <c r="BY281">
        <f t="shared" si="31"/>
        <v>5</v>
      </c>
      <c r="BZ281">
        <f t="shared" si="32"/>
        <v>6</v>
      </c>
      <c r="CA281" t="s">
        <v>4723</v>
      </c>
      <c r="CB281" t="str">
        <f t="shared" si="33"/>
        <v>c</v>
      </c>
      <c r="CC281">
        <v>0.24658879769840591</v>
      </c>
      <c r="CD281">
        <f t="shared" si="34"/>
        <v>37</v>
      </c>
    </row>
    <row r="282" spans="1:82" x14ac:dyDescent="0.35">
      <c r="A282" t="s">
        <v>3082</v>
      </c>
      <c r="B282" t="s">
        <v>3046</v>
      </c>
      <c r="C282" t="b">
        <v>1</v>
      </c>
      <c r="D282" t="b">
        <v>0</v>
      </c>
      <c r="F282" t="s">
        <v>323</v>
      </c>
      <c r="G282" t="s">
        <v>15</v>
      </c>
      <c r="H282" t="s">
        <v>3083</v>
      </c>
      <c r="I282" t="s">
        <v>3047</v>
      </c>
      <c r="J282">
        <v>134</v>
      </c>
      <c r="K282" t="s">
        <v>3084</v>
      </c>
      <c r="L282" t="s">
        <v>3048</v>
      </c>
      <c r="M282" s="2">
        <v>42380</v>
      </c>
      <c r="N282" s="1">
        <v>0.79027777777777775</v>
      </c>
      <c r="O282" s="2">
        <v>42454</v>
      </c>
      <c r="P282" s="1">
        <v>0.74375000000000002</v>
      </c>
      <c r="S282">
        <v>667</v>
      </c>
      <c r="T282" t="s">
        <v>185</v>
      </c>
      <c r="U282" t="s">
        <v>3036</v>
      </c>
      <c r="W282" t="s">
        <v>1</v>
      </c>
      <c r="AD282" t="s">
        <v>3085</v>
      </c>
      <c r="AM282" t="s">
        <v>1198</v>
      </c>
      <c r="AO282" t="s">
        <v>334</v>
      </c>
      <c r="BT282" t="s">
        <v>3037</v>
      </c>
      <c r="BU282" t="s">
        <v>336</v>
      </c>
      <c r="BV282" t="str">
        <f t="shared" si="28"/>
        <v>ktwz-dygw</v>
      </c>
      <c r="BW282">
        <f t="shared" si="29"/>
        <v>2016</v>
      </c>
      <c r="BX282">
        <f t="shared" si="30"/>
        <v>2016</v>
      </c>
      <c r="BY282">
        <f t="shared" si="31"/>
        <v>3</v>
      </c>
      <c r="BZ282">
        <f t="shared" si="32"/>
        <v>2</v>
      </c>
      <c r="CA282" t="s">
        <v>4723</v>
      </c>
      <c r="CB282" t="str">
        <f t="shared" si="33"/>
        <v>c</v>
      </c>
      <c r="CC282">
        <v>0.25071235591602947</v>
      </c>
      <c r="CD282">
        <f t="shared" si="34"/>
        <v>38</v>
      </c>
    </row>
    <row r="283" spans="1:82" x14ac:dyDescent="0.35">
      <c r="A283" t="s">
        <v>4897</v>
      </c>
      <c r="B283" t="s">
        <v>4452</v>
      </c>
      <c r="C283" t="b">
        <v>1</v>
      </c>
      <c r="D283" t="b">
        <v>0</v>
      </c>
      <c r="F283" t="s">
        <v>323</v>
      </c>
      <c r="G283" t="s">
        <v>15</v>
      </c>
      <c r="H283" t="s">
        <v>4898</v>
      </c>
      <c r="I283" t="s">
        <v>4788</v>
      </c>
      <c r="J283">
        <v>212</v>
      </c>
      <c r="K283" t="s">
        <v>4899</v>
      </c>
      <c r="L283" t="s">
        <v>4453</v>
      </c>
      <c r="M283" s="2">
        <v>42733</v>
      </c>
      <c r="N283" s="1">
        <v>0.91041666666666676</v>
      </c>
      <c r="O283" s="2">
        <v>42733</v>
      </c>
      <c r="P283" s="1">
        <v>0.91111111111111109</v>
      </c>
      <c r="S283">
        <v>425</v>
      </c>
      <c r="T283" t="s">
        <v>183</v>
      </c>
      <c r="W283" t="s">
        <v>1</v>
      </c>
      <c r="AD283" t="s">
        <v>4900</v>
      </c>
      <c r="AM283" t="s">
        <v>2940</v>
      </c>
      <c r="AO283" t="s">
        <v>334</v>
      </c>
      <c r="BU283" t="s">
        <v>336</v>
      </c>
      <c r="BV283" t="str">
        <f t="shared" si="28"/>
        <v>gdw2-uv4h</v>
      </c>
      <c r="BW283">
        <f t="shared" si="29"/>
        <v>2016</v>
      </c>
      <c r="BX283">
        <f t="shared" si="30"/>
        <v>2016</v>
      </c>
      <c r="BY283">
        <f t="shared" si="31"/>
        <v>3</v>
      </c>
      <c r="BZ283">
        <f t="shared" si="32"/>
        <v>1</v>
      </c>
      <c r="CA283" t="s">
        <v>4723</v>
      </c>
      <c r="CB283" t="str">
        <f t="shared" si="33"/>
        <v>c</v>
      </c>
      <c r="CC283">
        <v>0.2723924130667813</v>
      </c>
      <c r="CD283">
        <f t="shared" si="34"/>
        <v>39</v>
      </c>
    </row>
    <row r="284" spans="1:82" x14ac:dyDescent="0.35">
      <c r="A284" t="s">
        <v>2367</v>
      </c>
      <c r="B284" t="s">
        <v>2368</v>
      </c>
      <c r="C284" t="b">
        <v>1</v>
      </c>
      <c r="D284" t="b">
        <v>0</v>
      </c>
      <c r="F284" t="s">
        <v>323</v>
      </c>
      <c r="G284" t="s">
        <v>15</v>
      </c>
      <c r="H284" t="s">
        <v>2369</v>
      </c>
      <c r="I284" t="s">
        <v>2370</v>
      </c>
      <c r="J284">
        <v>392</v>
      </c>
      <c r="K284" t="s">
        <v>2371</v>
      </c>
      <c r="L284" t="s">
        <v>2372</v>
      </c>
      <c r="M284" s="2">
        <v>42930</v>
      </c>
      <c r="N284" s="1">
        <v>0.79861111111111116</v>
      </c>
      <c r="O284" s="2">
        <v>42978</v>
      </c>
      <c r="P284" s="1">
        <v>0.76041666666666663</v>
      </c>
      <c r="Q284" t="s">
        <v>2373</v>
      </c>
      <c r="R284" t="s">
        <v>2374</v>
      </c>
      <c r="S284">
        <v>539</v>
      </c>
      <c r="T284" t="s">
        <v>208</v>
      </c>
      <c r="U284" t="s">
        <v>2375</v>
      </c>
      <c r="V284" t="s">
        <v>16</v>
      </c>
      <c r="W284" t="s">
        <v>1</v>
      </c>
      <c r="Z284" t="s">
        <v>131</v>
      </c>
      <c r="AA284" t="s">
        <v>2376</v>
      </c>
      <c r="AD284" t="s">
        <v>2377</v>
      </c>
      <c r="AK284" t="s">
        <v>6</v>
      </c>
      <c r="AL284" t="s">
        <v>2378</v>
      </c>
      <c r="AM284" t="s">
        <v>2379</v>
      </c>
      <c r="AO284" t="s">
        <v>334</v>
      </c>
      <c r="BT284" t="s">
        <v>2380</v>
      </c>
      <c r="BU284" t="s">
        <v>336</v>
      </c>
      <c r="BV284" t="str">
        <f t="shared" si="28"/>
        <v>37cr-k5cr</v>
      </c>
      <c r="BW284">
        <f t="shared" si="29"/>
        <v>2017</v>
      </c>
      <c r="BX284">
        <f t="shared" si="30"/>
        <v>2017</v>
      </c>
      <c r="BY284">
        <f t="shared" si="31"/>
        <v>5</v>
      </c>
      <c r="BZ284">
        <f t="shared" si="32"/>
        <v>6</v>
      </c>
      <c r="CA284" t="s">
        <v>4723</v>
      </c>
      <c r="CB284" t="str">
        <f t="shared" si="33"/>
        <v>c</v>
      </c>
      <c r="CC284">
        <v>0.27609329720018849</v>
      </c>
      <c r="CD284">
        <f t="shared" si="34"/>
        <v>40</v>
      </c>
    </row>
    <row r="285" spans="1:82" x14ac:dyDescent="0.35">
      <c r="A285" t="s">
        <v>5705</v>
      </c>
      <c r="B285" t="s">
        <v>3753</v>
      </c>
      <c r="C285" t="b">
        <v>1</v>
      </c>
      <c r="D285" t="b">
        <v>0</v>
      </c>
      <c r="F285" t="s">
        <v>323</v>
      </c>
      <c r="G285" t="s">
        <v>15</v>
      </c>
      <c r="H285" t="s">
        <v>5706</v>
      </c>
      <c r="I285" t="s">
        <v>3754</v>
      </c>
      <c r="J285">
        <v>731</v>
      </c>
      <c r="K285" t="s">
        <v>5707</v>
      </c>
      <c r="L285" t="s">
        <v>3755</v>
      </c>
      <c r="M285" s="2">
        <v>42550</v>
      </c>
      <c r="N285" s="1">
        <v>0.54999999999999993</v>
      </c>
      <c r="O285" s="2">
        <v>43118</v>
      </c>
      <c r="P285" s="1">
        <v>2.0833333333333333E-3</v>
      </c>
      <c r="Q285" t="s">
        <v>351</v>
      </c>
      <c r="R285" t="s">
        <v>3756</v>
      </c>
      <c r="S285">
        <v>398</v>
      </c>
      <c r="T285" t="s">
        <v>164</v>
      </c>
      <c r="V285" t="s">
        <v>11</v>
      </c>
      <c r="W285" t="s">
        <v>1</v>
      </c>
      <c r="Z285" t="s">
        <v>71</v>
      </c>
      <c r="AA285">
        <v>2015</v>
      </c>
      <c r="AD285" t="s">
        <v>5708</v>
      </c>
      <c r="AE285" t="s">
        <v>3758</v>
      </c>
      <c r="AF285" t="s">
        <v>3757</v>
      </c>
      <c r="AK285" t="s">
        <v>14</v>
      </c>
      <c r="AL285" t="s">
        <v>3759</v>
      </c>
      <c r="AM285" t="s">
        <v>572</v>
      </c>
      <c r="AO285" t="s">
        <v>334</v>
      </c>
      <c r="BU285" t="s">
        <v>336</v>
      </c>
      <c r="BV285" t="str">
        <f t="shared" si="28"/>
        <v>uyg8-hybx</v>
      </c>
      <c r="BW285">
        <f t="shared" si="29"/>
        <v>2016</v>
      </c>
      <c r="BX285">
        <f t="shared" si="30"/>
        <v>2018</v>
      </c>
      <c r="BY285">
        <f t="shared" si="31"/>
        <v>5</v>
      </c>
      <c r="BZ285">
        <f t="shared" si="32"/>
        <v>5</v>
      </c>
      <c r="CA285" t="s">
        <v>4723</v>
      </c>
      <c r="CB285" t="str">
        <f t="shared" si="33"/>
        <v>c</v>
      </c>
      <c r="CC285">
        <v>0.27886470401643471</v>
      </c>
      <c r="CD285">
        <f t="shared" si="34"/>
        <v>41</v>
      </c>
    </row>
    <row r="286" spans="1:82" x14ac:dyDescent="0.35">
      <c r="A286" t="s">
        <v>2021</v>
      </c>
      <c r="B286" t="s">
        <v>2022</v>
      </c>
      <c r="C286" t="b">
        <v>1</v>
      </c>
      <c r="D286" t="b">
        <v>0</v>
      </c>
      <c r="F286" t="s">
        <v>323</v>
      </c>
      <c r="G286" t="s">
        <v>15</v>
      </c>
      <c r="H286" t="s">
        <v>2023</v>
      </c>
      <c r="I286" t="s">
        <v>2024</v>
      </c>
      <c r="J286">
        <v>406</v>
      </c>
      <c r="K286" t="s">
        <v>2025</v>
      </c>
      <c r="L286" t="s">
        <v>2026</v>
      </c>
      <c r="M286" s="2">
        <v>42423</v>
      </c>
      <c r="N286" s="1">
        <v>0.7104166666666667</v>
      </c>
      <c r="O286" s="2">
        <v>42431</v>
      </c>
      <c r="P286" s="1">
        <v>0.71388888888888891</v>
      </c>
      <c r="R286" t="s">
        <v>2027</v>
      </c>
      <c r="S286" s="3">
        <v>1166</v>
      </c>
      <c r="T286" t="s">
        <v>151</v>
      </c>
      <c r="U286" t="s">
        <v>2018</v>
      </c>
      <c r="W286" t="s">
        <v>1</v>
      </c>
      <c r="AD286" t="s">
        <v>2028</v>
      </c>
      <c r="AM286" t="s">
        <v>2020</v>
      </c>
      <c r="AO286" t="s">
        <v>334</v>
      </c>
      <c r="BT286" t="s">
        <v>1890</v>
      </c>
      <c r="BU286" t="s">
        <v>336</v>
      </c>
      <c r="BV286" t="str">
        <f t="shared" si="28"/>
        <v>hsx3-pn9g</v>
      </c>
      <c r="BW286">
        <f t="shared" si="29"/>
        <v>2016</v>
      </c>
      <c r="BX286">
        <f t="shared" si="30"/>
        <v>2016</v>
      </c>
      <c r="BY286">
        <f t="shared" si="31"/>
        <v>3</v>
      </c>
      <c r="BZ286">
        <f t="shared" si="32"/>
        <v>3</v>
      </c>
      <c r="CA286" t="s">
        <v>4723</v>
      </c>
      <c r="CB286" t="str">
        <f t="shared" si="33"/>
        <v>c</v>
      </c>
      <c r="CC286">
        <v>0.28171795608515848</v>
      </c>
      <c r="CD286">
        <f t="shared" si="34"/>
        <v>42</v>
      </c>
    </row>
    <row r="287" spans="1:82" x14ac:dyDescent="0.35">
      <c r="A287" t="s">
        <v>3200</v>
      </c>
      <c r="B287" t="s">
        <v>3201</v>
      </c>
      <c r="C287" t="b">
        <v>1</v>
      </c>
      <c r="D287" t="b">
        <v>0</v>
      </c>
      <c r="F287" t="s">
        <v>323</v>
      </c>
      <c r="G287" t="s">
        <v>15</v>
      </c>
      <c r="H287" t="s">
        <v>3202</v>
      </c>
      <c r="I287" t="s">
        <v>3203</v>
      </c>
      <c r="J287">
        <v>237</v>
      </c>
      <c r="K287" t="s">
        <v>3204</v>
      </c>
      <c r="L287" t="s">
        <v>3205</v>
      </c>
      <c r="M287" s="2">
        <v>42934</v>
      </c>
      <c r="N287" s="1">
        <v>0.90416666666666667</v>
      </c>
      <c r="O287" s="2">
        <v>43363</v>
      </c>
      <c r="P287" s="1">
        <v>0.87916666666666676</v>
      </c>
      <c r="Q287" t="s">
        <v>328</v>
      </c>
      <c r="R287" t="s">
        <v>3206</v>
      </c>
      <c r="S287">
        <v>264</v>
      </c>
      <c r="T287" t="s">
        <v>199</v>
      </c>
      <c r="U287" t="s">
        <v>3207</v>
      </c>
      <c r="W287" t="s">
        <v>1</v>
      </c>
      <c r="Z287" t="s">
        <v>156</v>
      </c>
      <c r="AD287" t="s">
        <v>3208</v>
      </c>
      <c r="AE287" t="s">
        <v>1594</v>
      </c>
      <c r="AF287" t="s">
        <v>1592</v>
      </c>
      <c r="AG287" t="s">
        <v>1596</v>
      </c>
      <c r="AH287" t="s">
        <v>1595</v>
      </c>
      <c r="AM287" t="s">
        <v>1593</v>
      </c>
      <c r="AO287" t="s">
        <v>334</v>
      </c>
      <c r="BT287" t="s">
        <v>3209</v>
      </c>
      <c r="BU287" t="s">
        <v>336</v>
      </c>
      <c r="BV287" t="str">
        <f t="shared" si="28"/>
        <v>pe6s-sg9w</v>
      </c>
      <c r="BW287">
        <f t="shared" si="29"/>
        <v>2017</v>
      </c>
      <c r="BX287">
        <f t="shared" si="30"/>
        <v>2018</v>
      </c>
      <c r="BY287">
        <f t="shared" si="31"/>
        <v>4</v>
      </c>
      <c r="BZ287">
        <f t="shared" si="32"/>
        <v>5</v>
      </c>
      <c r="CA287" t="s">
        <v>4723</v>
      </c>
      <c r="CB287" t="str">
        <f t="shared" si="33"/>
        <v>c</v>
      </c>
      <c r="CC287">
        <v>0.28946648216889392</v>
      </c>
      <c r="CD287">
        <f t="shared" si="34"/>
        <v>43</v>
      </c>
    </row>
    <row r="288" spans="1:82" x14ac:dyDescent="0.35">
      <c r="A288" t="s">
        <v>5755</v>
      </c>
      <c r="B288" t="s">
        <v>5756</v>
      </c>
      <c r="C288" t="b">
        <v>1</v>
      </c>
      <c r="D288" t="b">
        <v>0</v>
      </c>
      <c r="F288" t="s">
        <v>323</v>
      </c>
      <c r="G288" t="s">
        <v>15</v>
      </c>
      <c r="H288" t="s">
        <v>5757</v>
      </c>
      <c r="I288" t="s">
        <v>5758</v>
      </c>
      <c r="J288">
        <v>158</v>
      </c>
      <c r="K288" t="s">
        <v>5759</v>
      </c>
      <c r="L288" t="s">
        <v>5760</v>
      </c>
      <c r="M288" s="2">
        <v>42821</v>
      </c>
      <c r="N288" s="1">
        <v>0.66666666666666663</v>
      </c>
      <c r="O288" s="2">
        <v>42821</v>
      </c>
      <c r="P288" s="1">
        <v>0.67152777777777783</v>
      </c>
      <c r="Q288" t="s">
        <v>359</v>
      </c>
      <c r="R288" t="s">
        <v>5761</v>
      </c>
      <c r="S288">
        <v>794</v>
      </c>
      <c r="T288" t="s">
        <v>164</v>
      </c>
      <c r="W288" t="s">
        <v>1</v>
      </c>
      <c r="Z288" t="s">
        <v>161</v>
      </c>
      <c r="AA288" t="s">
        <v>5762</v>
      </c>
      <c r="AD288" t="s">
        <v>5763</v>
      </c>
      <c r="AE288" t="s">
        <v>5764</v>
      </c>
      <c r="AK288" t="s">
        <v>51</v>
      </c>
      <c r="AL288" t="s">
        <v>5765</v>
      </c>
      <c r="AM288" t="s">
        <v>572</v>
      </c>
      <c r="AO288" t="s">
        <v>334</v>
      </c>
      <c r="BU288" t="s">
        <v>336</v>
      </c>
      <c r="BV288" t="str">
        <f t="shared" si="28"/>
        <v>wajg-ig9g</v>
      </c>
      <c r="BW288">
        <f t="shared" si="29"/>
        <v>2017</v>
      </c>
      <c r="BX288">
        <f t="shared" si="30"/>
        <v>2017</v>
      </c>
      <c r="BY288">
        <f t="shared" si="31"/>
        <v>4</v>
      </c>
      <c r="BZ288">
        <f t="shared" si="32"/>
        <v>4</v>
      </c>
      <c r="CA288" t="s">
        <v>4723</v>
      </c>
      <c r="CB288" t="str">
        <f t="shared" si="33"/>
        <v>c</v>
      </c>
      <c r="CC288">
        <v>0.29111814303718442</v>
      </c>
      <c r="CD288">
        <f t="shared" si="34"/>
        <v>44</v>
      </c>
    </row>
    <row r="289" spans="1:82" x14ac:dyDescent="0.35">
      <c r="A289" t="s">
        <v>963</v>
      </c>
      <c r="B289" t="s">
        <v>964</v>
      </c>
      <c r="C289" t="b">
        <v>1</v>
      </c>
      <c r="D289" t="b">
        <v>0</v>
      </c>
      <c r="F289" t="s">
        <v>323</v>
      </c>
      <c r="G289" t="s">
        <v>15</v>
      </c>
      <c r="H289" t="s">
        <v>965</v>
      </c>
      <c r="I289" t="s">
        <v>966</v>
      </c>
      <c r="J289">
        <v>23</v>
      </c>
      <c r="K289" t="s">
        <v>967</v>
      </c>
      <c r="L289" t="s">
        <v>968</v>
      </c>
      <c r="M289" s="2">
        <v>42745</v>
      </c>
      <c r="N289" s="1">
        <v>0.75</v>
      </c>
      <c r="O289" s="2">
        <v>42745</v>
      </c>
      <c r="P289" s="1">
        <v>0.75069444444444444</v>
      </c>
      <c r="Q289" t="s">
        <v>351</v>
      </c>
      <c r="R289" t="s">
        <v>969</v>
      </c>
      <c r="S289">
        <v>450</v>
      </c>
      <c r="T289" t="s">
        <v>78</v>
      </c>
      <c r="U289" t="s">
        <v>970</v>
      </c>
      <c r="W289" t="s">
        <v>1</v>
      </c>
      <c r="Z289" t="s">
        <v>108</v>
      </c>
      <c r="AD289" t="s">
        <v>971</v>
      </c>
      <c r="AM289" t="s">
        <v>972</v>
      </c>
      <c r="AO289" t="s">
        <v>334</v>
      </c>
      <c r="BT289" t="s">
        <v>973</v>
      </c>
      <c r="BU289" t="s">
        <v>336</v>
      </c>
      <c r="BV289" t="str">
        <f t="shared" si="28"/>
        <v>4rhj-k96j</v>
      </c>
      <c r="BW289">
        <f t="shared" si="29"/>
        <v>2017</v>
      </c>
      <c r="BX289">
        <f t="shared" si="30"/>
        <v>2017</v>
      </c>
      <c r="BY289">
        <f t="shared" si="31"/>
        <v>4</v>
      </c>
      <c r="BZ289">
        <f t="shared" si="32"/>
        <v>5</v>
      </c>
      <c r="CA289" t="s">
        <v>4723</v>
      </c>
      <c r="CB289" t="str">
        <f t="shared" si="33"/>
        <v>c</v>
      </c>
      <c r="CC289">
        <v>0.31816858152065042</v>
      </c>
      <c r="CD289">
        <f t="shared" si="34"/>
        <v>45</v>
      </c>
    </row>
    <row r="290" spans="1:82" x14ac:dyDescent="0.35">
      <c r="A290" t="s">
        <v>1414</v>
      </c>
      <c r="B290" t="s">
        <v>1415</v>
      </c>
      <c r="C290" t="b">
        <v>1</v>
      </c>
      <c r="D290" t="b">
        <v>0</v>
      </c>
      <c r="F290" t="s">
        <v>323</v>
      </c>
      <c r="G290" t="s">
        <v>15</v>
      </c>
      <c r="H290" t="s">
        <v>1416</v>
      </c>
      <c r="I290" t="s">
        <v>1417</v>
      </c>
      <c r="J290">
        <v>90</v>
      </c>
      <c r="K290" t="s">
        <v>1418</v>
      </c>
      <c r="L290" t="s">
        <v>1419</v>
      </c>
      <c r="M290" s="2">
        <v>42874</v>
      </c>
      <c r="N290" s="1">
        <v>0.88541666666666663</v>
      </c>
      <c r="O290" s="2">
        <v>42969</v>
      </c>
      <c r="P290" s="1">
        <v>0.92013888888888884</v>
      </c>
      <c r="Q290" t="s">
        <v>328</v>
      </c>
      <c r="R290" t="s">
        <v>1420</v>
      </c>
      <c r="S290" s="3">
        <v>1036</v>
      </c>
      <c r="T290" t="s">
        <v>153</v>
      </c>
      <c r="U290" t="s">
        <v>1384</v>
      </c>
      <c r="W290" t="s">
        <v>1</v>
      </c>
      <c r="Z290" t="s">
        <v>206</v>
      </c>
      <c r="AA290" t="s">
        <v>1421</v>
      </c>
      <c r="AD290" t="s">
        <v>1422</v>
      </c>
      <c r="AE290" t="s">
        <v>1385</v>
      </c>
      <c r="AF290" t="s">
        <v>1387</v>
      </c>
      <c r="AK290" t="s">
        <v>1390</v>
      </c>
      <c r="AM290" t="s">
        <v>1413</v>
      </c>
      <c r="AO290" t="s">
        <v>334</v>
      </c>
      <c r="BT290" t="s">
        <v>335</v>
      </c>
      <c r="BU290" t="s">
        <v>336</v>
      </c>
      <c r="BV290" t="str">
        <f t="shared" si="28"/>
        <v>8bsu-4aqr</v>
      </c>
      <c r="BW290">
        <f t="shared" si="29"/>
        <v>2017</v>
      </c>
      <c r="BX290">
        <f t="shared" si="30"/>
        <v>2017</v>
      </c>
      <c r="BY290">
        <f t="shared" si="31"/>
        <v>4</v>
      </c>
      <c r="BZ290">
        <f t="shared" si="32"/>
        <v>5</v>
      </c>
      <c r="CA290" t="s">
        <v>4723</v>
      </c>
      <c r="CB290" t="str">
        <f t="shared" si="33"/>
        <v>c</v>
      </c>
      <c r="CC290">
        <v>0.31930162763316294</v>
      </c>
      <c r="CD290">
        <f t="shared" si="34"/>
        <v>46</v>
      </c>
    </row>
    <row r="291" spans="1:82" x14ac:dyDescent="0.35">
      <c r="A291" t="s">
        <v>2462</v>
      </c>
      <c r="B291" t="s">
        <v>2463</v>
      </c>
      <c r="C291" t="b">
        <v>1</v>
      </c>
      <c r="D291" t="b">
        <v>0</v>
      </c>
      <c r="F291" t="s">
        <v>323</v>
      </c>
      <c r="G291" t="s">
        <v>15</v>
      </c>
      <c r="H291" t="s">
        <v>2464</v>
      </c>
      <c r="I291" t="s">
        <v>2465</v>
      </c>
      <c r="J291">
        <v>554</v>
      </c>
      <c r="K291" t="s">
        <v>2466</v>
      </c>
      <c r="L291" t="s">
        <v>2467</v>
      </c>
      <c r="M291" s="2">
        <v>43017</v>
      </c>
      <c r="N291" s="1">
        <v>0.6875</v>
      </c>
      <c r="O291" s="2">
        <v>43633</v>
      </c>
      <c r="P291" s="1">
        <v>0.96944444444444444</v>
      </c>
      <c r="Q291" t="s">
        <v>2373</v>
      </c>
      <c r="R291" t="s">
        <v>2468</v>
      </c>
      <c r="S291">
        <v>509</v>
      </c>
      <c r="T291" t="s">
        <v>208</v>
      </c>
      <c r="U291" t="s">
        <v>2375</v>
      </c>
      <c r="V291" t="s">
        <v>16</v>
      </c>
      <c r="W291" t="s">
        <v>1</v>
      </c>
      <c r="Z291" t="s">
        <v>131</v>
      </c>
      <c r="AA291" t="s">
        <v>2469</v>
      </c>
      <c r="AD291" t="s">
        <v>2470</v>
      </c>
      <c r="AK291" t="s">
        <v>28</v>
      </c>
      <c r="AL291" t="s">
        <v>2390</v>
      </c>
      <c r="AM291" t="s">
        <v>2379</v>
      </c>
      <c r="AO291" t="s">
        <v>334</v>
      </c>
      <c r="BT291" t="s">
        <v>2380</v>
      </c>
      <c r="BU291" t="s">
        <v>336</v>
      </c>
      <c r="BV291" t="str">
        <f t="shared" si="28"/>
        <v>biux-xiwe</v>
      </c>
      <c r="BW291">
        <f t="shared" si="29"/>
        <v>2017</v>
      </c>
      <c r="BX291">
        <f t="shared" si="30"/>
        <v>2019</v>
      </c>
      <c r="BY291">
        <f t="shared" si="31"/>
        <v>5</v>
      </c>
      <c r="BZ291">
        <f t="shared" si="32"/>
        <v>6</v>
      </c>
      <c r="CA291" t="s">
        <v>4723</v>
      </c>
      <c r="CB291" t="str">
        <f t="shared" si="33"/>
        <v>c</v>
      </c>
      <c r="CC291">
        <v>0.32076145519786536</v>
      </c>
      <c r="CD291">
        <f t="shared" si="34"/>
        <v>47</v>
      </c>
    </row>
    <row r="292" spans="1:82" x14ac:dyDescent="0.35">
      <c r="A292" t="s">
        <v>1207</v>
      </c>
      <c r="B292" t="s">
        <v>1208</v>
      </c>
      <c r="C292" t="b">
        <v>1</v>
      </c>
      <c r="D292" t="b">
        <v>0</v>
      </c>
      <c r="F292" t="s">
        <v>323</v>
      </c>
      <c r="G292" t="s">
        <v>15</v>
      </c>
      <c r="H292" t="s">
        <v>1209</v>
      </c>
      <c r="I292" t="s">
        <v>1210</v>
      </c>
      <c r="J292">
        <v>117</v>
      </c>
      <c r="K292" t="s">
        <v>1211</v>
      </c>
      <c r="L292" t="s">
        <v>1212</v>
      </c>
      <c r="M292" s="2">
        <v>42899</v>
      </c>
      <c r="N292" s="1">
        <v>0.85069444444444453</v>
      </c>
      <c r="O292" s="2">
        <v>43419</v>
      </c>
      <c r="P292" s="1">
        <v>0.70486111111111116</v>
      </c>
      <c r="Q292" t="s">
        <v>1005</v>
      </c>
      <c r="R292" t="s">
        <v>1213</v>
      </c>
      <c r="S292">
        <v>348</v>
      </c>
      <c r="T292" t="s">
        <v>36</v>
      </c>
      <c r="U292" t="s">
        <v>1214</v>
      </c>
      <c r="V292" t="s">
        <v>7</v>
      </c>
      <c r="W292" t="s">
        <v>1</v>
      </c>
      <c r="Z292" t="s">
        <v>236</v>
      </c>
      <c r="AD292" t="s">
        <v>1215</v>
      </c>
      <c r="AL292" t="s">
        <v>1216</v>
      </c>
      <c r="AM292" t="s">
        <v>528</v>
      </c>
      <c r="AO292" t="s">
        <v>334</v>
      </c>
      <c r="BI292" t="s">
        <v>1217</v>
      </c>
      <c r="BT292" t="s">
        <v>998</v>
      </c>
      <c r="BU292" t="s">
        <v>336</v>
      </c>
      <c r="BV292" t="str">
        <f t="shared" si="28"/>
        <v>37v3-hyq8</v>
      </c>
      <c r="BW292">
        <f t="shared" si="29"/>
        <v>2017</v>
      </c>
      <c r="BX292">
        <f t="shared" si="30"/>
        <v>2018</v>
      </c>
      <c r="BY292">
        <f t="shared" si="31"/>
        <v>5</v>
      </c>
      <c r="BZ292">
        <f t="shared" si="32"/>
        <v>6</v>
      </c>
      <c r="CA292" t="s">
        <v>4723</v>
      </c>
      <c r="CB292" t="str">
        <f t="shared" si="33"/>
        <v>c</v>
      </c>
      <c r="CC292">
        <v>0.32697272133555932</v>
      </c>
      <c r="CD292">
        <f t="shared" si="34"/>
        <v>48</v>
      </c>
    </row>
    <row r="293" spans="1:82" x14ac:dyDescent="0.35">
      <c r="A293" t="s">
        <v>1470</v>
      </c>
      <c r="B293" t="s">
        <v>1471</v>
      </c>
      <c r="C293" t="b">
        <v>1</v>
      </c>
      <c r="D293" t="b">
        <v>0</v>
      </c>
      <c r="F293" t="s">
        <v>323</v>
      </c>
      <c r="G293" t="s">
        <v>15</v>
      </c>
      <c r="H293" t="s">
        <v>1472</v>
      </c>
      <c r="I293" t="s">
        <v>1473</v>
      </c>
      <c r="J293">
        <v>48</v>
      </c>
      <c r="K293" t="s">
        <v>1474</v>
      </c>
      <c r="L293" t="s">
        <v>1474</v>
      </c>
      <c r="M293" s="2">
        <v>42870</v>
      </c>
      <c r="N293" s="1">
        <v>0.37361111111111112</v>
      </c>
      <c r="O293" s="2">
        <v>42870</v>
      </c>
      <c r="P293" s="1">
        <v>0.37361111111111112</v>
      </c>
      <c r="Q293" t="s">
        <v>328</v>
      </c>
      <c r="R293" t="s">
        <v>1383</v>
      </c>
      <c r="S293">
        <v>505</v>
      </c>
      <c r="T293" t="s">
        <v>20</v>
      </c>
      <c r="U293" t="s">
        <v>1384</v>
      </c>
      <c r="W293" t="s">
        <v>1</v>
      </c>
      <c r="Z293" t="s">
        <v>206</v>
      </c>
      <c r="AA293" t="s">
        <v>1401</v>
      </c>
      <c r="AD293" t="s">
        <v>1478</v>
      </c>
      <c r="AE293" t="s">
        <v>1385</v>
      </c>
      <c r="AF293" t="s">
        <v>1387</v>
      </c>
      <c r="AG293" t="s">
        <v>1475</v>
      </c>
      <c r="AH293" t="s">
        <v>1476</v>
      </c>
      <c r="AI293" t="s">
        <v>1479</v>
      </c>
      <c r="AJ293" t="s">
        <v>1477</v>
      </c>
      <c r="AK293" t="s">
        <v>1390</v>
      </c>
      <c r="AM293" t="s">
        <v>1392</v>
      </c>
      <c r="AO293" t="s">
        <v>334</v>
      </c>
      <c r="BT293" t="s">
        <v>335</v>
      </c>
      <c r="BU293" t="s">
        <v>336</v>
      </c>
      <c r="BV293" t="str">
        <f t="shared" si="28"/>
        <v>jbep-69s5</v>
      </c>
      <c r="BW293">
        <f t="shared" si="29"/>
        <v>2017</v>
      </c>
      <c r="BX293">
        <f t="shared" si="30"/>
        <v>2017</v>
      </c>
      <c r="BY293">
        <f t="shared" si="31"/>
        <v>4</v>
      </c>
      <c r="BZ293">
        <f t="shared" si="32"/>
        <v>5</v>
      </c>
      <c r="CA293" t="s">
        <v>4723</v>
      </c>
      <c r="CB293" t="str">
        <f t="shared" si="33"/>
        <v>c</v>
      </c>
      <c r="CC293">
        <v>0.32743681483073439</v>
      </c>
      <c r="CD293">
        <f t="shared" si="34"/>
        <v>49</v>
      </c>
    </row>
    <row r="294" spans="1:82" x14ac:dyDescent="0.35">
      <c r="A294" t="s">
        <v>885</v>
      </c>
      <c r="B294" t="s">
        <v>886</v>
      </c>
      <c r="C294" t="b">
        <v>1</v>
      </c>
      <c r="D294" t="b">
        <v>0</v>
      </c>
      <c r="F294" t="s">
        <v>323</v>
      </c>
      <c r="G294" t="s">
        <v>15</v>
      </c>
      <c r="H294" t="s">
        <v>887</v>
      </c>
      <c r="I294" t="s">
        <v>888</v>
      </c>
      <c r="J294">
        <v>198</v>
      </c>
      <c r="K294" t="s">
        <v>889</v>
      </c>
      <c r="L294" t="s">
        <v>890</v>
      </c>
      <c r="M294" s="2">
        <v>42639</v>
      </c>
      <c r="N294" s="1">
        <v>0.93333333333333324</v>
      </c>
      <c r="O294" s="2">
        <v>43228</v>
      </c>
      <c r="P294" s="1">
        <v>0.84513888888888899</v>
      </c>
      <c r="Q294" t="s">
        <v>881</v>
      </c>
      <c r="R294" t="s">
        <v>891</v>
      </c>
      <c r="S294">
        <v>214</v>
      </c>
      <c r="T294" t="s">
        <v>81</v>
      </c>
      <c r="U294" t="s">
        <v>883</v>
      </c>
      <c r="V294" t="s">
        <v>7</v>
      </c>
      <c r="W294" t="s">
        <v>1</v>
      </c>
      <c r="Z294" t="s">
        <v>144</v>
      </c>
      <c r="AD294" t="s">
        <v>892</v>
      </c>
      <c r="AM294" t="s">
        <v>893</v>
      </c>
      <c r="AO294" t="s">
        <v>334</v>
      </c>
      <c r="BT294" t="s">
        <v>884</v>
      </c>
      <c r="BU294" t="s">
        <v>336</v>
      </c>
      <c r="BV294" t="str">
        <f t="shared" si="28"/>
        <v>dq2q-43tp</v>
      </c>
      <c r="BW294">
        <f t="shared" si="29"/>
        <v>2016</v>
      </c>
      <c r="BX294">
        <f t="shared" si="30"/>
        <v>2018</v>
      </c>
      <c r="BY294">
        <f t="shared" si="31"/>
        <v>5</v>
      </c>
      <c r="BZ294">
        <f t="shared" si="32"/>
        <v>6</v>
      </c>
      <c r="CA294" t="s">
        <v>4723</v>
      </c>
      <c r="CB294" t="str">
        <f t="shared" si="33"/>
        <v>c</v>
      </c>
      <c r="CC294">
        <v>0.33757936392836918</v>
      </c>
      <c r="CD294">
        <f t="shared" si="34"/>
        <v>50</v>
      </c>
    </row>
    <row r="295" spans="1:82" x14ac:dyDescent="0.35">
      <c r="A295" t="s">
        <v>1899</v>
      </c>
      <c r="B295" t="s">
        <v>1900</v>
      </c>
      <c r="C295" t="b">
        <v>1</v>
      </c>
      <c r="D295" t="b">
        <v>0</v>
      </c>
      <c r="F295" t="s">
        <v>323</v>
      </c>
      <c r="G295" t="s">
        <v>15</v>
      </c>
      <c r="H295" t="s">
        <v>1901</v>
      </c>
      <c r="I295" t="s">
        <v>1902</v>
      </c>
      <c r="J295" s="3">
        <v>1345</v>
      </c>
      <c r="K295" t="s">
        <v>1903</v>
      </c>
      <c r="L295" t="s">
        <v>1904</v>
      </c>
      <c r="M295" s="2">
        <v>42534</v>
      </c>
      <c r="N295" s="1">
        <v>0.98888888888888893</v>
      </c>
      <c r="O295" s="2">
        <v>42649</v>
      </c>
      <c r="P295" s="1">
        <v>0.93819444444444444</v>
      </c>
      <c r="Q295" t="s">
        <v>328</v>
      </c>
      <c r="R295" t="s">
        <v>1905</v>
      </c>
      <c r="S295" s="3">
        <v>1075</v>
      </c>
      <c r="T295" t="s">
        <v>195</v>
      </c>
      <c r="U295" t="s">
        <v>1906</v>
      </c>
      <c r="W295" t="s">
        <v>1</v>
      </c>
      <c r="AD295" t="s">
        <v>1907</v>
      </c>
      <c r="AM295" t="s">
        <v>609</v>
      </c>
      <c r="AO295" t="s">
        <v>334</v>
      </c>
      <c r="BT295" t="s">
        <v>335</v>
      </c>
      <c r="BU295" t="s">
        <v>336</v>
      </c>
      <c r="BV295" t="str">
        <f t="shared" si="28"/>
        <v>a9ns-58n5</v>
      </c>
      <c r="BW295">
        <f t="shared" si="29"/>
        <v>2016</v>
      </c>
      <c r="BX295">
        <f t="shared" si="30"/>
        <v>2016</v>
      </c>
      <c r="BY295">
        <f t="shared" si="31"/>
        <v>3</v>
      </c>
      <c r="BZ295">
        <f t="shared" si="32"/>
        <v>4</v>
      </c>
      <c r="CA295" t="s">
        <v>4723</v>
      </c>
      <c r="CB295" t="str">
        <f t="shared" si="33"/>
        <v>c</v>
      </c>
      <c r="CC295">
        <v>0.3507342902560795</v>
      </c>
      <c r="CD295">
        <f t="shared" si="34"/>
        <v>51</v>
      </c>
    </row>
    <row r="296" spans="1:82" x14ac:dyDescent="0.35">
      <c r="A296" t="s">
        <v>2810</v>
      </c>
      <c r="B296" t="s">
        <v>2811</v>
      </c>
      <c r="C296" t="b">
        <v>1</v>
      </c>
      <c r="D296" t="b">
        <v>0</v>
      </c>
      <c r="F296" t="s">
        <v>323</v>
      </c>
      <c r="G296" t="s">
        <v>15</v>
      </c>
      <c r="H296" t="s">
        <v>2812</v>
      </c>
      <c r="I296" t="s">
        <v>2813</v>
      </c>
      <c r="J296">
        <v>202</v>
      </c>
      <c r="K296" t="s">
        <v>2814</v>
      </c>
      <c r="L296" t="s">
        <v>2814</v>
      </c>
      <c r="M296" s="2">
        <v>43013</v>
      </c>
      <c r="N296" s="1">
        <v>0.78125</v>
      </c>
      <c r="O296" s="2">
        <v>43013</v>
      </c>
      <c r="P296" s="1">
        <v>0.78125</v>
      </c>
      <c r="Q296" t="s">
        <v>881</v>
      </c>
      <c r="R296" t="s">
        <v>2815</v>
      </c>
      <c r="S296">
        <v>429</v>
      </c>
      <c r="T296" t="s">
        <v>143</v>
      </c>
      <c r="U296" t="s">
        <v>2816</v>
      </c>
      <c r="V296" t="s">
        <v>7</v>
      </c>
      <c r="W296" t="s">
        <v>1</v>
      </c>
      <c r="Z296" t="s">
        <v>234</v>
      </c>
      <c r="AD296" t="s">
        <v>2817</v>
      </c>
      <c r="AL296" t="s">
        <v>991</v>
      </c>
      <c r="AM296" t="s">
        <v>992</v>
      </c>
      <c r="AO296" t="s">
        <v>334</v>
      </c>
      <c r="BI296" t="s">
        <v>2818</v>
      </c>
      <c r="BT296" t="s">
        <v>915</v>
      </c>
      <c r="BU296" t="s">
        <v>336</v>
      </c>
      <c r="BV296" t="str">
        <f t="shared" si="28"/>
        <v>5s66-2kbs</v>
      </c>
      <c r="BW296">
        <f t="shared" si="29"/>
        <v>2017</v>
      </c>
      <c r="BX296">
        <f t="shared" si="30"/>
        <v>2017</v>
      </c>
      <c r="BY296">
        <f t="shared" si="31"/>
        <v>5</v>
      </c>
      <c r="BZ296">
        <f t="shared" si="32"/>
        <v>6</v>
      </c>
      <c r="CA296" t="s">
        <v>4723</v>
      </c>
      <c r="CB296" t="str">
        <f t="shared" si="33"/>
        <v>c</v>
      </c>
      <c r="CC296">
        <v>0.35261551038995653</v>
      </c>
      <c r="CD296">
        <f t="shared" si="34"/>
        <v>52</v>
      </c>
    </row>
    <row r="297" spans="1:82" x14ac:dyDescent="0.35">
      <c r="A297" t="s">
        <v>5607</v>
      </c>
      <c r="B297" t="s">
        <v>5608</v>
      </c>
      <c r="C297" t="b">
        <v>1</v>
      </c>
      <c r="D297" t="b">
        <v>0</v>
      </c>
      <c r="F297" t="s">
        <v>323</v>
      </c>
      <c r="G297" t="s">
        <v>15</v>
      </c>
      <c r="H297" t="s">
        <v>5609</v>
      </c>
      <c r="I297" t="s">
        <v>5610</v>
      </c>
      <c r="J297">
        <v>106</v>
      </c>
      <c r="K297" t="s">
        <v>5611</v>
      </c>
      <c r="L297" t="s">
        <v>5612</v>
      </c>
      <c r="M297" s="2">
        <v>43040</v>
      </c>
      <c r="N297" s="1">
        <v>0.66666666666666663</v>
      </c>
      <c r="O297" s="2">
        <v>43616</v>
      </c>
      <c r="P297" s="1">
        <v>0.87430555555555556</v>
      </c>
      <c r="Q297" t="s">
        <v>1058</v>
      </c>
      <c r="R297" t="s">
        <v>5613</v>
      </c>
      <c r="S297">
        <v>200</v>
      </c>
      <c r="T297" t="s">
        <v>175</v>
      </c>
      <c r="W297" t="s">
        <v>1</v>
      </c>
      <c r="Z297" t="s">
        <v>59</v>
      </c>
      <c r="AA297" t="s">
        <v>5614</v>
      </c>
      <c r="AD297" t="s">
        <v>5615</v>
      </c>
      <c r="AK297" t="s">
        <v>46</v>
      </c>
      <c r="AL297" t="s">
        <v>5616</v>
      </c>
      <c r="AM297" t="s">
        <v>2888</v>
      </c>
      <c r="AO297" t="s">
        <v>334</v>
      </c>
      <c r="BU297" t="s">
        <v>336</v>
      </c>
      <c r="BV297" t="str">
        <f t="shared" si="28"/>
        <v>tka4-qurb</v>
      </c>
      <c r="BW297">
        <f t="shared" si="29"/>
        <v>2017</v>
      </c>
      <c r="BX297">
        <f t="shared" si="30"/>
        <v>2019</v>
      </c>
      <c r="BY297">
        <f t="shared" si="31"/>
        <v>4</v>
      </c>
      <c r="BZ297">
        <f t="shared" si="32"/>
        <v>4</v>
      </c>
      <c r="CA297" t="s">
        <v>4723</v>
      </c>
      <c r="CB297" t="str">
        <f t="shared" si="33"/>
        <v>c</v>
      </c>
      <c r="CC297">
        <v>0.35383617405459433</v>
      </c>
      <c r="CD297">
        <f t="shared" si="34"/>
        <v>53</v>
      </c>
    </row>
    <row r="298" spans="1:82" x14ac:dyDescent="0.35">
      <c r="A298" t="s">
        <v>1225</v>
      </c>
      <c r="B298" t="s">
        <v>1226</v>
      </c>
      <c r="C298" t="b">
        <v>1</v>
      </c>
      <c r="D298" t="b">
        <v>0</v>
      </c>
      <c r="F298" t="s">
        <v>323</v>
      </c>
      <c r="G298" t="s">
        <v>15</v>
      </c>
      <c r="H298" t="s">
        <v>1227</v>
      </c>
      <c r="I298" t="s">
        <v>1228</v>
      </c>
      <c r="J298">
        <v>97</v>
      </c>
      <c r="K298" t="s">
        <v>1229</v>
      </c>
      <c r="L298" t="s">
        <v>1230</v>
      </c>
      <c r="M298" s="2">
        <v>42899</v>
      </c>
      <c r="N298" s="1">
        <v>0.87916666666666676</v>
      </c>
      <c r="O298" s="2">
        <v>43419</v>
      </c>
      <c r="P298" s="1">
        <v>0.71250000000000002</v>
      </c>
      <c r="Q298" t="s">
        <v>1005</v>
      </c>
      <c r="R298" t="s">
        <v>1213</v>
      </c>
      <c r="S298">
        <v>377</v>
      </c>
      <c r="T298" t="s">
        <v>36</v>
      </c>
      <c r="U298" t="s">
        <v>1214</v>
      </c>
      <c r="V298" t="s">
        <v>7</v>
      </c>
      <c r="W298" t="s">
        <v>1</v>
      </c>
      <c r="Z298" t="s">
        <v>236</v>
      </c>
      <c r="AD298" t="s">
        <v>1231</v>
      </c>
      <c r="AL298" t="s">
        <v>1216</v>
      </c>
      <c r="AM298" t="s">
        <v>528</v>
      </c>
      <c r="AO298" t="s">
        <v>334</v>
      </c>
      <c r="BI298" t="s">
        <v>1217</v>
      </c>
      <c r="BT298" t="s">
        <v>998</v>
      </c>
      <c r="BU298" t="s">
        <v>336</v>
      </c>
      <c r="BV298" t="str">
        <f t="shared" si="28"/>
        <v>g8jc-ah3h</v>
      </c>
      <c r="BW298">
        <f t="shared" si="29"/>
        <v>2017</v>
      </c>
      <c r="BX298">
        <f t="shared" si="30"/>
        <v>2018</v>
      </c>
      <c r="BY298">
        <f t="shared" si="31"/>
        <v>5</v>
      </c>
      <c r="BZ298">
        <f t="shared" si="32"/>
        <v>6</v>
      </c>
      <c r="CA298" t="s">
        <v>4723</v>
      </c>
      <c r="CB298" t="str">
        <f t="shared" si="33"/>
        <v>c</v>
      </c>
      <c r="CC298">
        <v>0.35677334754130996</v>
      </c>
      <c r="CD298">
        <f t="shared" si="34"/>
        <v>54</v>
      </c>
    </row>
    <row r="299" spans="1:82" x14ac:dyDescent="0.35">
      <c r="A299" t="s">
        <v>5252</v>
      </c>
      <c r="B299" t="s">
        <v>3859</v>
      </c>
      <c r="C299" t="b">
        <v>1</v>
      </c>
      <c r="D299" t="b">
        <v>0</v>
      </c>
      <c r="F299" t="s">
        <v>323</v>
      </c>
      <c r="G299" t="s">
        <v>15</v>
      </c>
      <c r="H299" t="s">
        <v>5253</v>
      </c>
      <c r="I299" t="s">
        <v>5254</v>
      </c>
      <c r="J299" s="3">
        <v>4317</v>
      </c>
      <c r="K299" t="s">
        <v>5255</v>
      </c>
      <c r="L299" t="s">
        <v>3860</v>
      </c>
      <c r="M299" s="2">
        <v>42975</v>
      </c>
      <c r="N299" s="1">
        <v>0.76874999999999993</v>
      </c>
      <c r="O299" s="2">
        <v>43469</v>
      </c>
      <c r="P299" s="1">
        <v>0.84166666666666667</v>
      </c>
      <c r="Q299" t="s">
        <v>328</v>
      </c>
      <c r="R299" t="s">
        <v>5256</v>
      </c>
      <c r="S299">
        <v>711</v>
      </c>
      <c r="T299" t="s">
        <v>214</v>
      </c>
      <c r="W299" t="s">
        <v>1</v>
      </c>
      <c r="Z299" t="s">
        <v>3861</v>
      </c>
      <c r="AA299" t="s">
        <v>3862</v>
      </c>
      <c r="AD299" t="s">
        <v>5257</v>
      </c>
      <c r="AK299" t="s">
        <v>75</v>
      </c>
      <c r="AM299" t="s">
        <v>3863</v>
      </c>
      <c r="AO299" t="s">
        <v>334</v>
      </c>
      <c r="BI299" t="s">
        <v>247</v>
      </c>
      <c r="BU299" t="s">
        <v>336</v>
      </c>
      <c r="BV299" t="str">
        <f t="shared" si="28"/>
        <v>mcp7-tcwf</v>
      </c>
      <c r="BW299">
        <f t="shared" si="29"/>
        <v>2017</v>
      </c>
      <c r="BX299">
        <f t="shared" si="30"/>
        <v>2019</v>
      </c>
      <c r="BY299">
        <f t="shared" si="31"/>
        <v>4</v>
      </c>
      <c r="BZ299">
        <f t="shared" si="32"/>
        <v>4</v>
      </c>
      <c r="CA299" t="s">
        <v>4723</v>
      </c>
      <c r="CB299" t="str">
        <f t="shared" si="33"/>
        <v>c</v>
      </c>
      <c r="CC299">
        <v>0.35961838474018448</v>
      </c>
      <c r="CD299">
        <f t="shared" si="34"/>
        <v>55</v>
      </c>
    </row>
    <row r="300" spans="1:82" x14ac:dyDescent="0.35">
      <c r="A300" t="s">
        <v>1988</v>
      </c>
      <c r="B300" t="s">
        <v>1989</v>
      </c>
      <c r="C300" t="b">
        <v>1</v>
      </c>
      <c r="D300" t="b">
        <v>0</v>
      </c>
      <c r="F300" t="s">
        <v>323</v>
      </c>
      <c r="G300" t="s">
        <v>15</v>
      </c>
      <c r="H300" t="s">
        <v>1990</v>
      </c>
      <c r="I300" t="s">
        <v>1991</v>
      </c>
      <c r="J300">
        <v>257</v>
      </c>
      <c r="K300" t="s">
        <v>1992</v>
      </c>
      <c r="L300" t="s">
        <v>1993</v>
      </c>
      <c r="M300" s="2">
        <v>43076</v>
      </c>
      <c r="N300" s="1">
        <v>0.84861111111111109</v>
      </c>
      <c r="O300" s="2">
        <v>43538</v>
      </c>
      <c r="P300" s="1">
        <v>0.69444444444444453</v>
      </c>
      <c r="R300" t="s">
        <v>1994</v>
      </c>
      <c r="S300">
        <v>132</v>
      </c>
      <c r="T300" t="s">
        <v>139</v>
      </c>
      <c r="U300" t="s">
        <v>1995</v>
      </c>
      <c r="V300" t="s">
        <v>7</v>
      </c>
      <c r="W300" t="s">
        <v>1</v>
      </c>
      <c r="Z300" t="s">
        <v>231</v>
      </c>
      <c r="AD300" t="s">
        <v>1996</v>
      </c>
      <c r="AK300" t="s">
        <v>77</v>
      </c>
      <c r="AM300" t="s">
        <v>1997</v>
      </c>
      <c r="AO300" t="s">
        <v>334</v>
      </c>
      <c r="BI300" t="s">
        <v>139</v>
      </c>
      <c r="BT300" t="s">
        <v>335</v>
      </c>
      <c r="BU300" t="s">
        <v>336</v>
      </c>
      <c r="BV300" t="str">
        <f t="shared" si="28"/>
        <v>ah6s-2fsx</v>
      </c>
      <c r="BW300">
        <f t="shared" si="29"/>
        <v>2017</v>
      </c>
      <c r="BX300">
        <f t="shared" si="30"/>
        <v>2019</v>
      </c>
      <c r="BY300">
        <f t="shared" si="31"/>
        <v>5</v>
      </c>
      <c r="BZ300">
        <f t="shared" si="32"/>
        <v>5</v>
      </c>
      <c r="CA300" t="s">
        <v>4723</v>
      </c>
      <c r="CB300" t="str">
        <f t="shared" si="33"/>
        <v>c</v>
      </c>
      <c r="CC300">
        <v>0.36116970352512601</v>
      </c>
      <c r="CD300">
        <f t="shared" si="34"/>
        <v>56</v>
      </c>
    </row>
    <row r="301" spans="1:82" x14ac:dyDescent="0.35">
      <c r="A301" t="s">
        <v>1520</v>
      </c>
      <c r="B301" t="s">
        <v>1521</v>
      </c>
      <c r="C301" t="b">
        <v>1</v>
      </c>
      <c r="D301" t="b">
        <v>0</v>
      </c>
      <c r="F301" t="s">
        <v>323</v>
      </c>
      <c r="G301" t="s">
        <v>15</v>
      </c>
      <c r="H301" t="s">
        <v>1522</v>
      </c>
      <c r="I301" t="s">
        <v>1523</v>
      </c>
      <c r="J301">
        <v>36</v>
      </c>
      <c r="K301" t="s">
        <v>1524</v>
      </c>
      <c r="L301" t="s">
        <v>1525</v>
      </c>
      <c r="M301" s="2">
        <v>42878</v>
      </c>
      <c r="N301" s="1">
        <v>3.9583333333333331E-2</v>
      </c>
      <c r="O301" s="2">
        <v>42878</v>
      </c>
      <c r="P301" s="1">
        <v>4.5138888888888888E-2</v>
      </c>
      <c r="Q301" t="s">
        <v>328</v>
      </c>
      <c r="R301" t="s">
        <v>1526</v>
      </c>
      <c r="S301">
        <v>481</v>
      </c>
      <c r="T301" t="s">
        <v>203</v>
      </c>
      <c r="U301" t="s">
        <v>1384</v>
      </c>
      <c r="W301" t="s">
        <v>1</v>
      </c>
      <c r="Z301" t="s">
        <v>206</v>
      </c>
      <c r="AA301" t="s">
        <v>1528</v>
      </c>
      <c r="AD301" t="s">
        <v>1529</v>
      </c>
      <c r="AE301" t="s">
        <v>1385</v>
      </c>
      <c r="AF301" t="s">
        <v>1387</v>
      </c>
      <c r="AG301" t="s">
        <v>1527</v>
      </c>
      <c r="AK301" t="s">
        <v>1390</v>
      </c>
      <c r="AM301" t="s">
        <v>1405</v>
      </c>
      <c r="AO301" t="s">
        <v>334</v>
      </c>
      <c r="BT301" t="s">
        <v>335</v>
      </c>
      <c r="BU301" t="s">
        <v>336</v>
      </c>
      <c r="BV301" t="str">
        <f t="shared" si="28"/>
        <v>r7u8-b8u7</v>
      </c>
      <c r="BW301">
        <f t="shared" si="29"/>
        <v>2017</v>
      </c>
      <c r="BX301">
        <f t="shared" si="30"/>
        <v>2017</v>
      </c>
      <c r="BY301">
        <f t="shared" si="31"/>
        <v>4</v>
      </c>
      <c r="BZ301">
        <f t="shared" si="32"/>
        <v>5</v>
      </c>
      <c r="CA301" t="s">
        <v>4723</v>
      </c>
      <c r="CB301" t="str">
        <f t="shared" si="33"/>
        <v>c</v>
      </c>
      <c r="CC301">
        <v>0.36586063364003185</v>
      </c>
      <c r="CD301">
        <f t="shared" si="34"/>
        <v>57</v>
      </c>
    </row>
    <row r="302" spans="1:82" x14ac:dyDescent="0.35">
      <c r="A302" t="s">
        <v>2251</v>
      </c>
      <c r="B302" t="s">
        <v>2252</v>
      </c>
      <c r="C302" t="b">
        <v>1</v>
      </c>
      <c r="D302" t="b">
        <v>0</v>
      </c>
      <c r="F302" t="s">
        <v>323</v>
      </c>
      <c r="G302" t="s">
        <v>15</v>
      </c>
      <c r="H302" t="s">
        <v>2253</v>
      </c>
      <c r="I302" t="s">
        <v>2254</v>
      </c>
      <c r="J302">
        <v>153</v>
      </c>
      <c r="K302" t="s">
        <v>2255</v>
      </c>
      <c r="L302" t="s">
        <v>2256</v>
      </c>
      <c r="M302" s="2">
        <v>42633</v>
      </c>
      <c r="N302" s="1">
        <v>0.8666666666666667</v>
      </c>
      <c r="O302" s="2">
        <v>42684</v>
      </c>
      <c r="P302" s="1">
        <v>0.7909722222222223</v>
      </c>
      <c r="Q302" t="s">
        <v>328</v>
      </c>
      <c r="R302" t="s">
        <v>2257</v>
      </c>
      <c r="S302">
        <v>398</v>
      </c>
      <c r="T302" t="s">
        <v>195</v>
      </c>
      <c r="U302" t="s">
        <v>2225</v>
      </c>
      <c r="W302" t="s">
        <v>1</v>
      </c>
      <c r="AD302" t="s">
        <v>2258</v>
      </c>
      <c r="AM302" t="s">
        <v>609</v>
      </c>
      <c r="AO302" t="s">
        <v>334</v>
      </c>
      <c r="BT302" t="s">
        <v>335</v>
      </c>
      <c r="BU302" t="s">
        <v>336</v>
      </c>
      <c r="BV302" t="str">
        <f t="shared" si="28"/>
        <v>thkm-g7yq</v>
      </c>
      <c r="BW302">
        <f t="shared" si="29"/>
        <v>2016</v>
      </c>
      <c r="BX302">
        <f t="shared" si="30"/>
        <v>2016</v>
      </c>
      <c r="BY302">
        <f t="shared" si="31"/>
        <v>3</v>
      </c>
      <c r="BZ302">
        <f t="shared" si="32"/>
        <v>4</v>
      </c>
      <c r="CA302" t="s">
        <v>4723</v>
      </c>
      <c r="CB302" t="str">
        <f t="shared" si="33"/>
        <v>c</v>
      </c>
      <c r="CC302">
        <v>0.38600595199229848</v>
      </c>
      <c r="CD302">
        <f t="shared" si="34"/>
        <v>58</v>
      </c>
    </row>
    <row r="303" spans="1:82" x14ac:dyDescent="0.35">
      <c r="A303" t="s">
        <v>2243</v>
      </c>
      <c r="B303" t="s">
        <v>2244</v>
      </c>
      <c r="C303" t="b">
        <v>1</v>
      </c>
      <c r="D303" t="b">
        <v>0</v>
      </c>
      <c r="F303" t="s">
        <v>323</v>
      </c>
      <c r="G303" t="s">
        <v>15</v>
      </c>
      <c r="H303" t="s">
        <v>2245</v>
      </c>
      <c r="I303" t="s">
        <v>2246</v>
      </c>
      <c r="J303">
        <v>407</v>
      </c>
      <c r="K303" t="s">
        <v>2247</v>
      </c>
      <c r="L303" t="s">
        <v>2248</v>
      </c>
      <c r="M303" s="2">
        <v>42860</v>
      </c>
      <c r="N303" s="1">
        <v>0.89513888888888893</v>
      </c>
      <c r="O303" s="2">
        <v>42996</v>
      </c>
      <c r="P303" s="1">
        <v>0.57638888888888895</v>
      </c>
      <c r="Q303" t="s">
        <v>328</v>
      </c>
      <c r="R303" t="s">
        <v>2249</v>
      </c>
      <c r="S303">
        <v>421</v>
      </c>
      <c r="T303" t="s">
        <v>195</v>
      </c>
      <c r="U303" t="s">
        <v>2225</v>
      </c>
      <c r="W303" t="s">
        <v>1</v>
      </c>
      <c r="AD303" t="s">
        <v>2250</v>
      </c>
      <c r="AM303" t="s">
        <v>609</v>
      </c>
      <c r="AO303" t="s">
        <v>334</v>
      </c>
      <c r="BT303" t="s">
        <v>335</v>
      </c>
      <c r="BU303" t="s">
        <v>336</v>
      </c>
      <c r="BV303" t="str">
        <f t="shared" si="28"/>
        <v>s55t-vffn</v>
      </c>
      <c r="BW303">
        <f t="shared" si="29"/>
        <v>2017</v>
      </c>
      <c r="BX303">
        <f t="shared" si="30"/>
        <v>2017</v>
      </c>
      <c r="BY303">
        <f t="shared" si="31"/>
        <v>3</v>
      </c>
      <c r="BZ303">
        <f t="shared" si="32"/>
        <v>4</v>
      </c>
      <c r="CA303" t="s">
        <v>4723</v>
      </c>
      <c r="CB303" t="str">
        <f t="shared" si="33"/>
        <v>c</v>
      </c>
      <c r="CC303">
        <v>0.41460549172288663</v>
      </c>
      <c r="CD303">
        <f t="shared" si="34"/>
        <v>59</v>
      </c>
    </row>
    <row r="304" spans="1:82" x14ac:dyDescent="0.35">
      <c r="A304" t="s">
        <v>4734</v>
      </c>
      <c r="B304" t="s">
        <v>4735</v>
      </c>
      <c r="C304" t="b">
        <v>1</v>
      </c>
      <c r="D304" t="b">
        <v>0</v>
      </c>
      <c r="F304" t="s">
        <v>323</v>
      </c>
      <c r="G304" t="s">
        <v>15</v>
      </c>
      <c r="H304" t="s">
        <v>4736</v>
      </c>
      <c r="I304" t="s">
        <v>4737</v>
      </c>
      <c r="J304">
        <v>109</v>
      </c>
      <c r="K304" t="s">
        <v>4738</v>
      </c>
      <c r="L304" t="s">
        <v>4739</v>
      </c>
      <c r="M304" s="2">
        <v>42510</v>
      </c>
      <c r="N304" s="1">
        <v>0.95138888888888884</v>
      </c>
      <c r="O304" s="2">
        <v>43360</v>
      </c>
      <c r="P304" s="1">
        <v>0.7715277777777777</v>
      </c>
      <c r="R304" t="s">
        <v>4225</v>
      </c>
      <c r="S304">
        <v>600</v>
      </c>
      <c r="T304" t="s">
        <v>164</v>
      </c>
      <c r="W304" t="s">
        <v>1</v>
      </c>
      <c r="AD304" t="s">
        <v>4740</v>
      </c>
      <c r="AM304" t="s">
        <v>572</v>
      </c>
      <c r="AO304" t="s">
        <v>334</v>
      </c>
      <c r="BU304" t="s">
        <v>336</v>
      </c>
      <c r="BV304" t="str">
        <f t="shared" si="28"/>
        <v>dx9h-3hci</v>
      </c>
      <c r="BW304">
        <f t="shared" si="29"/>
        <v>2016</v>
      </c>
      <c r="BX304">
        <f t="shared" si="30"/>
        <v>2018</v>
      </c>
      <c r="BY304">
        <f t="shared" si="31"/>
        <v>3</v>
      </c>
      <c r="BZ304">
        <f t="shared" si="32"/>
        <v>2</v>
      </c>
      <c r="CA304" t="s">
        <v>4723</v>
      </c>
      <c r="CB304" t="str">
        <f t="shared" si="33"/>
        <v>c</v>
      </c>
      <c r="CC304">
        <v>0.41879153885557951</v>
      </c>
      <c r="CD304">
        <f t="shared" si="34"/>
        <v>60</v>
      </c>
    </row>
    <row r="305" spans="1:82" x14ac:dyDescent="0.35">
      <c r="A305" t="s">
        <v>4644</v>
      </c>
      <c r="B305" t="s">
        <v>3749</v>
      </c>
      <c r="C305" t="b">
        <v>1</v>
      </c>
      <c r="D305" t="b">
        <v>0</v>
      </c>
      <c r="F305" t="s">
        <v>323</v>
      </c>
      <c r="G305" t="s">
        <v>15</v>
      </c>
      <c r="H305" t="s">
        <v>4645</v>
      </c>
      <c r="I305" t="s">
        <v>3750</v>
      </c>
      <c r="J305">
        <v>811</v>
      </c>
      <c r="K305" t="s">
        <v>4646</v>
      </c>
      <c r="L305" t="s">
        <v>3751</v>
      </c>
      <c r="M305" s="2">
        <v>42566</v>
      </c>
      <c r="N305" s="1">
        <v>0.78749999999999998</v>
      </c>
      <c r="O305" s="2">
        <v>43631</v>
      </c>
      <c r="P305" s="1">
        <v>0.34375</v>
      </c>
      <c r="Q305" t="s">
        <v>328</v>
      </c>
      <c r="R305" t="s">
        <v>3752</v>
      </c>
      <c r="S305">
        <v>757</v>
      </c>
      <c r="T305" t="s">
        <v>210</v>
      </c>
      <c r="W305" t="s">
        <v>1</v>
      </c>
      <c r="AD305" t="s">
        <v>4647</v>
      </c>
      <c r="AM305" t="s">
        <v>591</v>
      </c>
      <c r="AO305" t="s">
        <v>334</v>
      </c>
      <c r="BU305" t="s">
        <v>336</v>
      </c>
      <c r="BV305" t="str">
        <f t="shared" si="28"/>
        <v>cqra-s74n</v>
      </c>
      <c r="BW305">
        <f t="shared" si="29"/>
        <v>2016</v>
      </c>
      <c r="BX305">
        <f t="shared" si="30"/>
        <v>2019</v>
      </c>
      <c r="BY305">
        <f t="shared" si="31"/>
        <v>3</v>
      </c>
      <c r="BZ305">
        <f t="shared" si="32"/>
        <v>3</v>
      </c>
      <c r="CA305" t="s">
        <v>4723</v>
      </c>
      <c r="CB305" t="str">
        <f t="shared" si="33"/>
        <v>c</v>
      </c>
      <c r="CC305">
        <v>0.43282896513284541</v>
      </c>
      <c r="CD305">
        <f t="shared" si="34"/>
        <v>61</v>
      </c>
    </row>
    <row r="306" spans="1:82" x14ac:dyDescent="0.35">
      <c r="A306" t="s">
        <v>1850</v>
      </c>
      <c r="B306" t="s">
        <v>1851</v>
      </c>
      <c r="C306" t="b">
        <v>1</v>
      </c>
      <c r="D306" t="b">
        <v>0</v>
      </c>
      <c r="F306" t="s">
        <v>323</v>
      </c>
      <c r="G306" t="s">
        <v>15</v>
      </c>
      <c r="H306" t="s">
        <v>1852</v>
      </c>
      <c r="I306" t="s">
        <v>1853</v>
      </c>
      <c r="J306">
        <v>20</v>
      </c>
      <c r="K306" t="s">
        <v>1854</v>
      </c>
      <c r="L306" t="s">
        <v>1855</v>
      </c>
      <c r="M306" s="2">
        <v>42703</v>
      </c>
      <c r="N306" s="1">
        <v>0.63958333333333328</v>
      </c>
      <c r="O306" s="2">
        <v>43466</v>
      </c>
      <c r="P306" s="1">
        <v>4.3055555555555562E-2</v>
      </c>
      <c r="Q306" t="s">
        <v>328</v>
      </c>
      <c r="R306" t="s">
        <v>1768</v>
      </c>
      <c r="S306">
        <v>453</v>
      </c>
      <c r="T306" t="s">
        <v>123</v>
      </c>
      <c r="U306" t="s">
        <v>1758</v>
      </c>
      <c r="W306" t="s">
        <v>1</v>
      </c>
      <c r="Z306" t="s">
        <v>88</v>
      </c>
      <c r="AA306">
        <v>2018</v>
      </c>
      <c r="AD306" t="s">
        <v>1856</v>
      </c>
      <c r="AK306" t="s">
        <v>31</v>
      </c>
      <c r="AM306" t="s">
        <v>1760</v>
      </c>
      <c r="AO306" t="s">
        <v>334</v>
      </c>
      <c r="BI306" t="s">
        <v>1770</v>
      </c>
      <c r="BT306" t="s">
        <v>1761</v>
      </c>
      <c r="BU306" t="s">
        <v>336</v>
      </c>
      <c r="BV306" t="str">
        <f t="shared" si="28"/>
        <v>mvxy-4u2p</v>
      </c>
      <c r="BW306">
        <f t="shared" si="29"/>
        <v>2016</v>
      </c>
      <c r="BX306">
        <f t="shared" si="30"/>
        <v>2019</v>
      </c>
      <c r="BY306">
        <f t="shared" si="31"/>
        <v>4</v>
      </c>
      <c r="BZ306">
        <f t="shared" si="32"/>
        <v>5</v>
      </c>
      <c r="CA306" t="s">
        <v>4723</v>
      </c>
      <c r="CB306" t="str">
        <f t="shared" si="33"/>
        <v>c</v>
      </c>
      <c r="CC306">
        <v>0.43627577455761102</v>
      </c>
      <c r="CD306">
        <f t="shared" si="34"/>
        <v>62</v>
      </c>
    </row>
    <row r="307" spans="1:82" x14ac:dyDescent="0.35">
      <c r="A307" t="s">
        <v>2510</v>
      </c>
      <c r="B307" t="s">
        <v>2511</v>
      </c>
      <c r="C307" t="b">
        <v>1</v>
      </c>
      <c r="D307" t="b">
        <v>0</v>
      </c>
      <c r="F307" t="s">
        <v>323</v>
      </c>
      <c r="G307" t="s">
        <v>15</v>
      </c>
      <c r="H307" t="s">
        <v>2512</v>
      </c>
      <c r="I307" t="s">
        <v>2513</v>
      </c>
      <c r="J307">
        <v>296</v>
      </c>
      <c r="K307" t="s">
        <v>2514</v>
      </c>
      <c r="L307" t="s">
        <v>2515</v>
      </c>
      <c r="M307" s="2">
        <v>42930</v>
      </c>
      <c r="N307" s="1">
        <v>0.79236111111111107</v>
      </c>
      <c r="O307" s="2">
        <v>43199</v>
      </c>
      <c r="P307" s="1">
        <v>0.9375</v>
      </c>
      <c r="Q307" t="s">
        <v>2373</v>
      </c>
      <c r="R307" t="s">
        <v>2374</v>
      </c>
      <c r="S307">
        <v>226</v>
      </c>
      <c r="T307" t="s">
        <v>208</v>
      </c>
      <c r="U307" t="s">
        <v>2375</v>
      </c>
      <c r="V307" t="s">
        <v>16</v>
      </c>
      <c r="W307" t="s">
        <v>1</v>
      </c>
      <c r="Z307" t="s">
        <v>131</v>
      </c>
      <c r="AA307" t="s">
        <v>2376</v>
      </c>
      <c r="AD307" t="s">
        <v>2516</v>
      </c>
      <c r="AK307" t="s">
        <v>6</v>
      </c>
      <c r="AL307" t="s">
        <v>2378</v>
      </c>
      <c r="AM307" t="s">
        <v>2379</v>
      </c>
      <c r="AO307" t="s">
        <v>334</v>
      </c>
      <c r="BT307" t="s">
        <v>2380</v>
      </c>
      <c r="BU307" t="s">
        <v>336</v>
      </c>
      <c r="BV307" t="str">
        <f t="shared" si="28"/>
        <v>efcw-k4fa</v>
      </c>
      <c r="BW307">
        <f t="shared" si="29"/>
        <v>2017</v>
      </c>
      <c r="BX307">
        <f t="shared" si="30"/>
        <v>2018</v>
      </c>
      <c r="BY307">
        <f t="shared" si="31"/>
        <v>5</v>
      </c>
      <c r="BZ307">
        <f t="shared" si="32"/>
        <v>6</v>
      </c>
      <c r="CA307" t="s">
        <v>4723</v>
      </c>
      <c r="CB307" t="str">
        <f t="shared" si="33"/>
        <v>c</v>
      </c>
      <c r="CC307">
        <v>0.43999894764987912</v>
      </c>
      <c r="CD307">
        <f t="shared" si="34"/>
        <v>63</v>
      </c>
    </row>
    <row r="308" spans="1:82" x14ac:dyDescent="0.35">
      <c r="A308" t="s">
        <v>2479</v>
      </c>
      <c r="B308" t="s">
        <v>2480</v>
      </c>
      <c r="C308" t="b">
        <v>1</v>
      </c>
      <c r="D308" t="b">
        <v>0</v>
      </c>
      <c r="F308" t="s">
        <v>323</v>
      </c>
      <c r="G308" t="s">
        <v>15</v>
      </c>
      <c r="H308" t="s">
        <v>2481</v>
      </c>
      <c r="I308" t="s">
        <v>2482</v>
      </c>
      <c r="J308">
        <v>578</v>
      </c>
      <c r="K308" t="s">
        <v>2483</v>
      </c>
      <c r="L308" t="s">
        <v>2484</v>
      </c>
      <c r="M308" s="2">
        <v>43019</v>
      </c>
      <c r="N308" s="1">
        <v>0.65069444444444446</v>
      </c>
      <c r="O308" s="2">
        <v>43634</v>
      </c>
      <c r="P308" s="1">
        <v>9.7222222222222224E-2</v>
      </c>
      <c r="Q308" t="s">
        <v>2373</v>
      </c>
      <c r="R308" t="s">
        <v>2485</v>
      </c>
      <c r="S308">
        <v>573</v>
      </c>
      <c r="T308" t="s">
        <v>208</v>
      </c>
      <c r="U308" t="s">
        <v>2375</v>
      </c>
      <c r="V308" t="s">
        <v>16</v>
      </c>
      <c r="W308" t="s">
        <v>1</v>
      </c>
      <c r="Z308" t="s">
        <v>131</v>
      </c>
      <c r="AA308" t="s">
        <v>2469</v>
      </c>
      <c r="AD308" t="s">
        <v>2486</v>
      </c>
      <c r="AK308" t="s">
        <v>28</v>
      </c>
      <c r="AL308" t="s">
        <v>2390</v>
      </c>
      <c r="AM308" t="s">
        <v>2379</v>
      </c>
      <c r="AO308" t="s">
        <v>334</v>
      </c>
      <c r="BT308" t="s">
        <v>2380</v>
      </c>
      <c r="BU308" t="s">
        <v>336</v>
      </c>
      <c r="BV308" t="str">
        <f t="shared" si="28"/>
        <v>c4ag-3cmj</v>
      </c>
      <c r="BW308">
        <f t="shared" si="29"/>
        <v>2017</v>
      </c>
      <c r="BX308">
        <f t="shared" si="30"/>
        <v>2019</v>
      </c>
      <c r="BY308">
        <f t="shared" si="31"/>
        <v>5</v>
      </c>
      <c r="BZ308">
        <f t="shared" si="32"/>
        <v>6</v>
      </c>
      <c r="CA308" t="s">
        <v>4723</v>
      </c>
      <c r="CB308" t="str">
        <f t="shared" si="33"/>
        <v>c</v>
      </c>
      <c r="CC308">
        <v>0.45773204379139143</v>
      </c>
      <c r="CD308">
        <f t="shared" si="34"/>
        <v>64</v>
      </c>
    </row>
    <row r="309" spans="1:82" x14ac:dyDescent="0.35">
      <c r="A309" t="s">
        <v>2425</v>
      </c>
      <c r="B309" t="s">
        <v>2426</v>
      </c>
      <c r="C309" t="b">
        <v>1</v>
      </c>
      <c r="D309" t="b">
        <v>0</v>
      </c>
      <c r="F309" t="s">
        <v>323</v>
      </c>
      <c r="G309" t="s">
        <v>15</v>
      </c>
      <c r="H309" t="s">
        <v>2427</v>
      </c>
      <c r="I309" t="s">
        <v>2428</v>
      </c>
      <c r="J309" s="3">
        <v>2565</v>
      </c>
      <c r="K309" t="s">
        <v>2429</v>
      </c>
      <c r="L309" t="s">
        <v>2430</v>
      </c>
      <c r="M309" s="2">
        <v>42776</v>
      </c>
      <c r="N309" s="1">
        <v>0.91388888888888886</v>
      </c>
      <c r="O309" s="2">
        <v>43633</v>
      </c>
      <c r="P309" s="1">
        <v>0.96458333333333324</v>
      </c>
      <c r="Q309" t="s">
        <v>2373</v>
      </c>
      <c r="R309" t="s">
        <v>2397</v>
      </c>
      <c r="S309">
        <v>747</v>
      </c>
      <c r="T309" t="s">
        <v>208</v>
      </c>
      <c r="U309" t="s">
        <v>2375</v>
      </c>
      <c r="V309" t="s">
        <v>7</v>
      </c>
      <c r="W309" t="s">
        <v>1</v>
      </c>
      <c r="Z309" t="s">
        <v>131</v>
      </c>
      <c r="AA309" t="s">
        <v>2398</v>
      </c>
      <c r="AD309" t="s">
        <v>2431</v>
      </c>
      <c r="AE309" t="s">
        <v>2432</v>
      </c>
      <c r="AK309" t="s">
        <v>28</v>
      </c>
      <c r="AL309" t="s">
        <v>2390</v>
      </c>
      <c r="AM309" t="s">
        <v>2379</v>
      </c>
      <c r="AO309" t="s">
        <v>334</v>
      </c>
      <c r="BT309" t="s">
        <v>2380</v>
      </c>
      <c r="BU309" t="s">
        <v>336</v>
      </c>
      <c r="BV309" t="str">
        <f t="shared" si="28"/>
        <v>7qr9-q2c9</v>
      </c>
      <c r="BW309">
        <f t="shared" si="29"/>
        <v>2017</v>
      </c>
      <c r="BX309">
        <f t="shared" si="30"/>
        <v>2019</v>
      </c>
      <c r="BY309">
        <f t="shared" si="31"/>
        <v>5</v>
      </c>
      <c r="BZ309">
        <f t="shared" si="32"/>
        <v>6</v>
      </c>
      <c r="CA309" t="s">
        <v>4723</v>
      </c>
      <c r="CB309" t="str">
        <f t="shared" si="33"/>
        <v>c</v>
      </c>
      <c r="CC309">
        <v>0.45784397742024807</v>
      </c>
      <c r="CD309">
        <f t="shared" si="34"/>
        <v>65</v>
      </c>
    </row>
    <row r="310" spans="1:82" x14ac:dyDescent="0.35">
      <c r="A310" t="s">
        <v>539</v>
      </c>
      <c r="B310" t="s">
        <v>536</v>
      </c>
      <c r="C310" t="b">
        <v>1</v>
      </c>
      <c r="D310" t="b">
        <v>0</v>
      </c>
      <c r="F310" t="s">
        <v>323</v>
      </c>
      <c r="G310" t="s">
        <v>15</v>
      </c>
      <c r="H310" t="s">
        <v>540</v>
      </c>
      <c r="I310" t="s">
        <v>537</v>
      </c>
      <c r="J310">
        <v>150</v>
      </c>
      <c r="K310" t="s">
        <v>541</v>
      </c>
      <c r="L310" t="s">
        <v>538</v>
      </c>
      <c r="M310" s="2">
        <v>42898</v>
      </c>
      <c r="N310" s="1">
        <v>0.78680555555555554</v>
      </c>
      <c r="O310" s="2">
        <v>43147</v>
      </c>
      <c r="P310" s="1">
        <v>0.90972222222222221</v>
      </c>
      <c r="Q310" t="s">
        <v>351</v>
      </c>
      <c r="R310" t="s">
        <v>525</v>
      </c>
      <c r="S310">
        <v>507</v>
      </c>
      <c r="T310" t="s">
        <v>36</v>
      </c>
      <c r="U310" t="s">
        <v>526</v>
      </c>
      <c r="V310" t="s">
        <v>7</v>
      </c>
      <c r="W310" t="s">
        <v>1</v>
      </c>
      <c r="Z310" t="s">
        <v>236</v>
      </c>
      <c r="AD310" t="s">
        <v>542</v>
      </c>
      <c r="AL310" t="s">
        <v>527</v>
      </c>
      <c r="AM310" t="s">
        <v>528</v>
      </c>
      <c r="AO310" t="s">
        <v>334</v>
      </c>
      <c r="BI310" t="s">
        <v>529</v>
      </c>
      <c r="BT310" t="s">
        <v>530</v>
      </c>
      <c r="BU310" t="s">
        <v>336</v>
      </c>
      <c r="BV310" t="str">
        <f t="shared" si="28"/>
        <v>vng3-838h</v>
      </c>
      <c r="BW310">
        <f t="shared" si="29"/>
        <v>2017</v>
      </c>
      <c r="BX310">
        <f t="shared" si="30"/>
        <v>2018</v>
      </c>
      <c r="BY310">
        <f t="shared" si="31"/>
        <v>5</v>
      </c>
      <c r="BZ310">
        <f t="shared" si="32"/>
        <v>6</v>
      </c>
      <c r="CA310" t="s">
        <v>4723</v>
      </c>
      <c r="CB310" t="str">
        <f t="shared" si="33"/>
        <v>c</v>
      </c>
      <c r="CC310">
        <v>0.45890296503713657</v>
      </c>
      <c r="CD310">
        <f t="shared" si="34"/>
        <v>66</v>
      </c>
    </row>
    <row r="311" spans="1:82" x14ac:dyDescent="0.35">
      <c r="A311" t="s">
        <v>1546</v>
      </c>
      <c r="B311" t="s">
        <v>1547</v>
      </c>
      <c r="C311" t="b">
        <v>1</v>
      </c>
      <c r="D311" t="b">
        <v>0</v>
      </c>
      <c r="F311" t="s">
        <v>323</v>
      </c>
      <c r="G311" t="s">
        <v>15</v>
      </c>
      <c r="H311" t="s">
        <v>1548</v>
      </c>
      <c r="I311" t="s">
        <v>1549</v>
      </c>
      <c r="J311">
        <v>60</v>
      </c>
      <c r="K311" t="s">
        <v>1550</v>
      </c>
      <c r="L311" t="s">
        <v>1551</v>
      </c>
      <c r="M311" s="2">
        <v>42861</v>
      </c>
      <c r="N311" s="1">
        <v>0.26944444444444443</v>
      </c>
      <c r="O311" s="2">
        <v>42877</v>
      </c>
      <c r="P311" s="1">
        <v>0.86458333333333337</v>
      </c>
      <c r="Q311" t="s">
        <v>328</v>
      </c>
      <c r="R311" t="s">
        <v>1438</v>
      </c>
      <c r="S311">
        <v>382</v>
      </c>
      <c r="T311" t="s">
        <v>109</v>
      </c>
      <c r="U311" t="s">
        <v>1384</v>
      </c>
      <c r="W311" t="s">
        <v>1</v>
      </c>
      <c r="Z311" t="s">
        <v>206</v>
      </c>
      <c r="AA311" t="s">
        <v>659</v>
      </c>
      <c r="AD311" t="s">
        <v>1553</v>
      </c>
      <c r="AE311" t="s">
        <v>1385</v>
      </c>
      <c r="AF311" t="s">
        <v>1387</v>
      </c>
      <c r="AG311" t="s">
        <v>1552</v>
      </c>
      <c r="AK311" t="s">
        <v>86</v>
      </c>
      <c r="AM311" t="s">
        <v>1469</v>
      </c>
      <c r="AO311" t="s">
        <v>334</v>
      </c>
      <c r="BT311" t="s">
        <v>335</v>
      </c>
      <c r="BU311" t="s">
        <v>336</v>
      </c>
      <c r="BV311" t="str">
        <f t="shared" si="28"/>
        <v>v3fb-k8g9</v>
      </c>
      <c r="BW311">
        <f t="shared" si="29"/>
        <v>2017</v>
      </c>
      <c r="BX311">
        <f t="shared" si="30"/>
        <v>2017</v>
      </c>
      <c r="BY311">
        <f t="shared" si="31"/>
        <v>4</v>
      </c>
      <c r="BZ311">
        <f t="shared" si="32"/>
        <v>5</v>
      </c>
      <c r="CA311" t="s">
        <v>4723</v>
      </c>
      <c r="CB311" t="str">
        <f t="shared" si="33"/>
        <v>c</v>
      </c>
      <c r="CC311">
        <v>0.46366603596417677</v>
      </c>
      <c r="CD311">
        <f t="shared" si="34"/>
        <v>67</v>
      </c>
    </row>
    <row r="312" spans="1:82" x14ac:dyDescent="0.35">
      <c r="A312" t="s">
        <v>1433</v>
      </c>
      <c r="B312" t="s">
        <v>1434</v>
      </c>
      <c r="C312" t="b">
        <v>1</v>
      </c>
      <c r="D312" t="b">
        <v>0</v>
      </c>
      <c r="F312" t="s">
        <v>323</v>
      </c>
      <c r="G312" t="s">
        <v>15</v>
      </c>
      <c r="H312" t="s">
        <v>1435</v>
      </c>
      <c r="I312" t="s">
        <v>1436</v>
      </c>
      <c r="J312">
        <v>134</v>
      </c>
      <c r="K312" t="s">
        <v>1437</v>
      </c>
      <c r="L312" t="s">
        <v>1437</v>
      </c>
      <c r="M312" s="2">
        <v>42874</v>
      </c>
      <c r="N312" s="1">
        <v>0.84166666666666667</v>
      </c>
      <c r="O312" s="2">
        <v>42874</v>
      </c>
      <c r="P312" s="1">
        <v>0.84166666666666667</v>
      </c>
      <c r="Q312" t="s">
        <v>328</v>
      </c>
      <c r="R312" t="s">
        <v>1438</v>
      </c>
      <c r="S312">
        <v>685</v>
      </c>
      <c r="T312" t="s">
        <v>153</v>
      </c>
      <c r="U312" t="s">
        <v>1384</v>
      </c>
      <c r="W312" t="s">
        <v>1</v>
      </c>
      <c r="Z312" t="s">
        <v>206</v>
      </c>
      <c r="AA312" t="s">
        <v>1401</v>
      </c>
      <c r="AD312" t="s">
        <v>1439</v>
      </c>
      <c r="AE312" t="s">
        <v>1385</v>
      </c>
      <c r="AF312" t="s">
        <v>1387</v>
      </c>
      <c r="AK312" t="s">
        <v>1390</v>
      </c>
      <c r="AM312" t="s">
        <v>1413</v>
      </c>
      <c r="AO312" t="s">
        <v>334</v>
      </c>
      <c r="BT312" t="s">
        <v>335</v>
      </c>
      <c r="BU312" t="s">
        <v>336</v>
      </c>
      <c r="BV312" t="str">
        <f t="shared" si="28"/>
        <v>edta-hy5m</v>
      </c>
      <c r="BW312">
        <f t="shared" si="29"/>
        <v>2017</v>
      </c>
      <c r="BX312">
        <f t="shared" si="30"/>
        <v>2017</v>
      </c>
      <c r="BY312">
        <f t="shared" si="31"/>
        <v>4</v>
      </c>
      <c r="BZ312">
        <f t="shared" si="32"/>
        <v>5</v>
      </c>
      <c r="CA312" t="s">
        <v>4723</v>
      </c>
      <c r="CB312" t="str">
        <f t="shared" si="33"/>
        <v>c</v>
      </c>
      <c r="CC312">
        <v>0.47987081071593862</v>
      </c>
      <c r="CD312">
        <f t="shared" si="34"/>
        <v>68</v>
      </c>
    </row>
    <row r="313" spans="1:82" x14ac:dyDescent="0.35">
      <c r="A313" t="s">
        <v>2877</v>
      </c>
      <c r="B313" t="s">
        <v>2878</v>
      </c>
      <c r="C313" t="b">
        <v>1</v>
      </c>
      <c r="D313" t="b">
        <v>0</v>
      </c>
      <c r="F313" t="s">
        <v>323</v>
      </c>
      <c r="G313" t="s">
        <v>15</v>
      </c>
      <c r="H313" t="s">
        <v>2879</v>
      </c>
      <c r="I313" t="s">
        <v>2880</v>
      </c>
      <c r="J313">
        <v>165</v>
      </c>
      <c r="K313" t="s">
        <v>2881</v>
      </c>
      <c r="L313" t="s">
        <v>2882</v>
      </c>
      <c r="M313" s="2">
        <v>42963</v>
      </c>
      <c r="N313" s="1">
        <v>0.75694444444444453</v>
      </c>
      <c r="O313" s="2">
        <v>43616</v>
      </c>
      <c r="P313" s="1">
        <v>0.87083333333333324</v>
      </c>
      <c r="Q313" t="s">
        <v>1058</v>
      </c>
      <c r="R313" t="s">
        <v>2883</v>
      </c>
      <c r="S313">
        <v>242</v>
      </c>
      <c r="T313" t="s">
        <v>175</v>
      </c>
      <c r="U313" t="s">
        <v>2884</v>
      </c>
      <c r="W313" t="s">
        <v>1</v>
      </c>
      <c r="Z313" t="s">
        <v>238</v>
      </c>
      <c r="AA313" t="s">
        <v>2885</v>
      </c>
      <c r="AD313" t="s">
        <v>2886</v>
      </c>
      <c r="AK313" t="s">
        <v>46</v>
      </c>
      <c r="AL313" t="s">
        <v>2887</v>
      </c>
      <c r="AM313" t="s">
        <v>2888</v>
      </c>
      <c r="AO313" t="s">
        <v>334</v>
      </c>
      <c r="BI313" t="s">
        <v>2889</v>
      </c>
      <c r="BT313" t="s">
        <v>2890</v>
      </c>
      <c r="BU313" t="s">
        <v>336</v>
      </c>
      <c r="BV313" t="str">
        <f t="shared" si="28"/>
        <v>umug-kh7n</v>
      </c>
      <c r="BW313">
        <f t="shared" si="29"/>
        <v>2017</v>
      </c>
      <c r="BX313">
        <f t="shared" si="30"/>
        <v>2019</v>
      </c>
      <c r="BY313">
        <f t="shared" si="31"/>
        <v>4</v>
      </c>
      <c r="BZ313">
        <f t="shared" si="32"/>
        <v>5</v>
      </c>
      <c r="CA313" t="s">
        <v>4723</v>
      </c>
      <c r="CB313" t="str">
        <f t="shared" si="33"/>
        <v>c</v>
      </c>
      <c r="CC313">
        <v>0.4813890585177002</v>
      </c>
      <c r="CD313">
        <f t="shared" si="34"/>
        <v>69</v>
      </c>
    </row>
    <row r="314" spans="1:82" x14ac:dyDescent="0.35">
      <c r="A314" t="s">
        <v>1440</v>
      </c>
      <c r="B314" t="s">
        <v>1441</v>
      </c>
      <c r="C314" t="b">
        <v>1</v>
      </c>
      <c r="D314" t="b">
        <v>0</v>
      </c>
      <c r="F314" t="s">
        <v>323</v>
      </c>
      <c r="G314" t="s">
        <v>15</v>
      </c>
      <c r="H314" t="s">
        <v>1442</v>
      </c>
      <c r="I314" t="s">
        <v>1443</v>
      </c>
      <c r="J314">
        <v>33</v>
      </c>
      <c r="K314" t="s">
        <v>1444</v>
      </c>
      <c r="L314" t="s">
        <v>1444</v>
      </c>
      <c r="M314" s="2">
        <v>42884</v>
      </c>
      <c r="N314" s="1">
        <v>1.0416666666666666E-2</v>
      </c>
      <c r="O314" s="2">
        <v>42884</v>
      </c>
      <c r="P314" s="1">
        <v>1.0416666666666666E-2</v>
      </c>
      <c r="Q314" t="s">
        <v>328</v>
      </c>
      <c r="R314" t="s">
        <v>1445</v>
      </c>
      <c r="S314">
        <v>494</v>
      </c>
      <c r="T314" t="s">
        <v>153</v>
      </c>
      <c r="U314" t="s">
        <v>1384</v>
      </c>
      <c r="W314" t="s">
        <v>1</v>
      </c>
      <c r="Z314" t="s">
        <v>206</v>
      </c>
      <c r="AA314" t="s">
        <v>1446</v>
      </c>
      <c r="AD314" t="s">
        <v>1447</v>
      </c>
      <c r="AE314" t="s">
        <v>1385</v>
      </c>
      <c r="AF314" t="s">
        <v>1387</v>
      </c>
      <c r="AK314" t="s">
        <v>86</v>
      </c>
      <c r="AM314" t="s">
        <v>1413</v>
      </c>
      <c r="AO314" t="s">
        <v>334</v>
      </c>
      <c r="BT314" t="s">
        <v>335</v>
      </c>
      <c r="BU314" t="s">
        <v>336</v>
      </c>
      <c r="BV314" t="str">
        <f t="shared" si="28"/>
        <v>g88h-wy2z</v>
      </c>
      <c r="BW314">
        <f t="shared" si="29"/>
        <v>2017</v>
      </c>
      <c r="BX314">
        <f t="shared" si="30"/>
        <v>2017</v>
      </c>
      <c r="BY314">
        <f t="shared" si="31"/>
        <v>4</v>
      </c>
      <c r="BZ314">
        <f t="shared" si="32"/>
        <v>5</v>
      </c>
      <c r="CA314" t="s">
        <v>4723</v>
      </c>
      <c r="CB314" t="str">
        <f t="shared" si="33"/>
        <v>c</v>
      </c>
      <c r="CC314">
        <v>0.48558844142001323</v>
      </c>
      <c r="CD314">
        <f t="shared" si="34"/>
        <v>70</v>
      </c>
    </row>
    <row r="315" spans="1:82" x14ac:dyDescent="0.35">
      <c r="A315" t="s">
        <v>531</v>
      </c>
      <c r="B315" t="s">
        <v>523</v>
      </c>
      <c r="C315" t="b">
        <v>1</v>
      </c>
      <c r="D315" t="b">
        <v>0</v>
      </c>
      <c r="F315" t="s">
        <v>323</v>
      </c>
      <c r="G315" t="s">
        <v>15</v>
      </c>
      <c r="H315" t="s">
        <v>532</v>
      </c>
      <c r="I315" t="s">
        <v>533</v>
      </c>
      <c r="J315">
        <v>515</v>
      </c>
      <c r="K315" t="s">
        <v>534</v>
      </c>
      <c r="L315" t="s">
        <v>524</v>
      </c>
      <c r="M315" s="2">
        <v>42787</v>
      </c>
      <c r="N315" s="1">
        <v>0.70486111111111116</v>
      </c>
      <c r="O315" s="2">
        <v>43382</v>
      </c>
      <c r="P315" s="1">
        <v>0.8222222222222223</v>
      </c>
      <c r="Q315" t="s">
        <v>351</v>
      </c>
      <c r="R315" t="s">
        <v>525</v>
      </c>
      <c r="S315">
        <v>266</v>
      </c>
      <c r="T315" t="s">
        <v>36</v>
      </c>
      <c r="U315" t="s">
        <v>526</v>
      </c>
      <c r="V315" t="s">
        <v>7</v>
      </c>
      <c r="W315" t="s">
        <v>1</v>
      </c>
      <c r="Z315" t="s">
        <v>236</v>
      </c>
      <c r="AD315" t="s">
        <v>535</v>
      </c>
      <c r="AL315" t="s">
        <v>527</v>
      </c>
      <c r="AM315" t="s">
        <v>528</v>
      </c>
      <c r="AO315" t="s">
        <v>334</v>
      </c>
      <c r="BI315" t="s">
        <v>529</v>
      </c>
      <c r="BT315" t="s">
        <v>530</v>
      </c>
      <c r="BU315" t="s">
        <v>336</v>
      </c>
      <c r="BV315" t="str">
        <f t="shared" si="28"/>
        <v>r8ch-6m68</v>
      </c>
      <c r="BW315">
        <f t="shared" si="29"/>
        <v>2017</v>
      </c>
      <c r="BX315">
        <f t="shared" si="30"/>
        <v>2018</v>
      </c>
      <c r="BY315">
        <f t="shared" si="31"/>
        <v>5</v>
      </c>
      <c r="BZ315">
        <f t="shared" si="32"/>
        <v>6</v>
      </c>
      <c r="CA315" t="s">
        <v>4723</v>
      </c>
      <c r="CB315" t="str">
        <f t="shared" si="33"/>
        <v>c</v>
      </c>
      <c r="CC315">
        <v>0.48882302406359435</v>
      </c>
      <c r="CD315">
        <f t="shared" si="34"/>
        <v>71</v>
      </c>
    </row>
    <row r="316" spans="1:82" x14ac:dyDescent="0.35">
      <c r="A316" t="s">
        <v>3925</v>
      </c>
      <c r="B316" t="s">
        <v>3926</v>
      </c>
      <c r="C316" t="b">
        <v>1</v>
      </c>
      <c r="D316" t="b">
        <v>0</v>
      </c>
      <c r="F316" t="s">
        <v>323</v>
      </c>
      <c r="G316" t="s">
        <v>15</v>
      </c>
      <c r="H316" t="s">
        <v>3927</v>
      </c>
      <c r="I316" t="s">
        <v>3928</v>
      </c>
      <c r="J316" s="3">
        <v>1215</v>
      </c>
      <c r="K316" t="s">
        <v>3929</v>
      </c>
      <c r="L316" t="s">
        <v>3930</v>
      </c>
      <c r="M316" s="2">
        <v>42510</v>
      </c>
      <c r="N316" s="1">
        <v>0.93472222222222223</v>
      </c>
      <c r="O316" s="2">
        <v>42772</v>
      </c>
      <c r="P316" s="1">
        <v>0.97152777777777777</v>
      </c>
      <c r="Q316" t="s">
        <v>881</v>
      </c>
      <c r="R316" t="s">
        <v>3931</v>
      </c>
      <c r="S316">
        <v>742</v>
      </c>
      <c r="T316" t="s">
        <v>81</v>
      </c>
      <c r="W316" t="s">
        <v>1</v>
      </c>
      <c r="AD316" t="s">
        <v>3932</v>
      </c>
      <c r="AM316" t="s">
        <v>893</v>
      </c>
      <c r="AO316" t="s">
        <v>334</v>
      </c>
      <c r="BU316" t="s">
        <v>336</v>
      </c>
      <c r="BV316" t="str">
        <f t="shared" si="28"/>
        <v>3kwi-7zsj</v>
      </c>
      <c r="BW316">
        <f t="shared" si="29"/>
        <v>2016</v>
      </c>
      <c r="BX316">
        <f t="shared" si="30"/>
        <v>2017</v>
      </c>
      <c r="BY316">
        <f t="shared" si="31"/>
        <v>3</v>
      </c>
      <c r="BZ316">
        <f t="shared" si="32"/>
        <v>3</v>
      </c>
      <c r="CA316" t="s">
        <v>4723</v>
      </c>
      <c r="CB316" t="str">
        <f t="shared" si="33"/>
        <v>c</v>
      </c>
      <c r="CC316">
        <v>0.4921257310435091</v>
      </c>
      <c r="CD316">
        <f t="shared" si="34"/>
        <v>72</v>
      </c>
    </row>
    <row r="317" spans="1:82" x14ac:dyDescent="0.35">
      <c r="A317" t="s">
        <v>1510</v>
      </c>
      <c r="B317" t="s">
        <v>1511</v>
      </c>
      <c r="C317" t="b">
        <v>1</v>
      </c>
      <c r="D317" t="b">
        <v>0</v>
      </c>
      <c r="F317" t="s">
        <v>323</v>
      </c>
      <c r="G317" t="s">
        <v>15</v>
      </c>
      <c r="H317" t="s">
        <v>1512</v>
      </c>
      <c r="I317" t="s">
        <v>1513</v>
      </c>
      <c r="J317">
        <v>32</v>
      </c>
      <c r="K317" t="s">
        <v>1514</v>
      </c>
      <c r="L317" t="s">
        <v>1515</v>
      </c>
      <c r="M317" s="2">
        <v>42873</v>
      </c>
      <c r="N317" s="1">
        <v>2.5694444444444447E-2</v>
      </c>
      <c r="O317" s="2">
        <v>42878</v>
      </c>
      <c r="P317" s="1">
        <v>1.5277777777777777E-2</v>
      </c>
      <c r="Q317" t="s">
        <v>328</v>
      </c>
      <c r="R317" t="s">
        <v>1516</v>
      </c>
      <c r="S317">
        <v>278</v>
      </c>
      <c r="T317" t="s">
        <v>203</v>
      </c>
      <c r="U317" t="s">
        <v>1384</v>
      </c>
      <c r="W317" t="s">
        <v>1</v>
      </c>
      <c r="Z317" t="s">
        <v>206</v>
      </c>
      <c r="AA317" t="s">
        <v>1518</v>
      </c>
      <c r="AD317" t="s">
        <v>1519</v>
      </c>
      <c r="AE317" t="s">
        <v>1385</v>
      </c>
      <c r="AF317" t="s">
        <v>1387</v>
      </c>
      <c r="AG317" t="s">
        <v>1517</v>
      </c>
      <c r="AK317" t="s">
        <v>1390</v>
      </c>
      <c r="AM317" t="s">
        <v>1405</v>
      </c>
      <c r="AO317" t="s">
        <v>334</v>
      </c>
      <c r="BT317" t="s">
        <v>335</v>
      </c>
      <c r="BU317" t="s">
        <v>336</v>
      </c>
      <c r="BV317" t="str">
        <f t="shared" si="28"/>
        <v>qysz-i87t</v>
      </c>
      <c r="BW317">
        <f t="shared" si="29"/>
        <v>2017</v>
      </c>
      <c r="BX317">
        <f t="shared" si="30"/>
        <v>2017</v>
      </c>
      <c r="BY317">
        <f t="shared" si="31"/>
        <v>4</v>
      </c>
      <c r="BZ317">
        <f t="shared" si="32"/>
        <v>5</v>
      </c>
      <c r="CA317" t="s">
        <v>4723</v>
      </c>
      <c r="CB317" t="str">
        <f t="shared" si="33"/>
        <v>c</v>
      </c>
      <c r="CC317">
        <v>0.49397728442723332</v>
      </c>
      <c r="CD317">
        <f t="shared" si="34"/>
        <v>73</v>
      </c>
    </row>
    <row r="318" spans="1:82" x14ac:dyDescent="0.35">
      <c r="A318" t="s">
        <v>2941</v>
      </c>
      <c r="B318" t="s">
        <v>2933</v>
      </c>
      <c r="C318" t="b">
        <v>1</v>
      </c>
      <c r="D318" t="b">
        <v>0</v>
      </c>
      <c r="F318" t="s">
        <v>323</v>
      </c>
      <c r="G318" t="s">
        <v>15</v>
      </c>
      <c r="H318" t="s">
        <v>2934</v>
      </c>
      <c r="I318" t="s">
        <v>2935</v>
      </c>
      <c r="J318">
        <v>139</v>
      </c>
      <c r="K318" t="s">
        <v>2942</v>
      </c>
      <c r="L318" t="s">
        <v>2936</v>
      </c>
      <c r="M318" s="2">
        <v>42696</v>
      </c>
      <c r="N318" s="1">
        <v>0.90486111111111101</v>
      </c>
      <c r="O318" s="2">
        <v>43125</v>
      </c>
      <c r="P318" s="1">
        <v>0.82708333333333339</v>
      </c>
      <c r="R318" t="s">
        <v>2937</v>
      </c>
      <c r="S318">
        <v>712</v>
      </c>
      <c r="T318" t="s">
        <v>183</v>
      </c>
      <c r="U318" t="s">
        <v>2938</v>
      </c>
      <c r="V318" t="s">
        <v>7</v>
      </c>
      <c r="W318" t="s">
        <v>1</v>
      </c>
      <c r="Z318" t="s">
        <v>184</v>
      </c>
      <c r="AD318" t="s">
        <v>2943</v>
      </c>
      <c r="AL318" t="s">
        <v>2939</v>
      </c>
      <c r="AM318" t="s">
        <v>2940</v>
      </c>
      <c r="AO318" t="s">
        <v>334</v>
      </c>
      <c r="BT318" t="s">
        <v>1890</v>
      </c>
      <c r="BU318" t="s">
        <v>336</v>
      </c>
      <c r="BV318" t="str">
        <f t="shared" si="28"/>
        <v>j2u5-4qpk</v>
      </c>
      <c r="BW318">
        <f t="shared" si="29"/>
        <v>2016</v>
      </c>
      <c r="BX318">
        <f t="shared" si="30"/>
        <v>2018</v>
      </c>
      <c r="BY318">
        <f t="shared" si="31"/>
        <v>5</v>
      </c>
      <c r="BZ318">
        <f t="shared" si="32"/>
        <v>5</v>
      </c>
      <c r="CA318" t="s">
        <v>4723</v>
      </c>
      <c r="CB318" t="str">
        <f t="shared" si="33"/>
        <v>c</v>
      </c>
      <c r="CC318">
        <v>0.51756428787882647</v>
      </c>
      <c r="CD318">
        <f t="shared" si="34"/>
        <v>74</v>
      </c>
    </row>
    <row r="319" spans="1:82" x14ac:dyDescent="0.35">
      <c r="A319" t="s">
        <v>1878</v>
      </c>
      <c r="B319" t="s">
        <v>1879</v>
      </c>
      <c r="C319" t="b">
        <v>1</v>
      </c>
      <c r="D319" t="b">
        <v>0</v>
      </c>
      <c r="F319" t="s">
        <v>323</v>
      </c>
      <c r="G319" t="s">
        <v>15</v>
      </c>
      <c r="H319" t="s">
        <v>1880</v>
      </c>
      <c r="I319" t="s">
        <v>1881</v>
      </c>
      <c r="J319">
        <v>43</v>
      </c>
      <c r="K319" t="s">
        <v>1882</v>
      </c>
      <c r="L319" t="s">
        <v>1883</v>
      </c>
      <c r="M319" s="2">
        <v>42703</v>
      </c>
      <c r="N319" s="1">
        <v>0.62708333333333333</v>
      </c>
      <c r="O319" s="2">
        <v>43466</v>
      </c>
      <c r="P319" s="1">
        <v>2.9166666666666664E-2</v>
      </c>
      <c r="Q319" t="s">
        <v>328</v>
      </c>
      <c r="R319" t="s">
        <v>1768</v>
      </c>
      <c r="S319">
        <v>510</v>
      </c>
      <c r="T319" t="s">
        <v>123</v>
      </c>
      <c r="U319" t="s">
        <v>1758</v>
      </c>
      <c r="W319" t="s">
        <v>1</v>
      </c>
      <c r="Z319" t="s">
        <v>88</v>
      </c>
      <c r="AA319">
        <v>2018</v>
      </c>
      <c r="AD319" t="s">
        <v>1884</v>
      </c>
      <c r="AK319" t="s">
        <v>31</v>
      </c>
      <c r="AM319" t="s">
        <v>1760</v>
      </c>
      <c r="AO319" t="s">
        <v>334</v>
      </c>
      <c r="BI319" t="s">
        <v>1770</v>
      </c>
      <c r="BT319" t="s">
        <v>1761</v>
      </c>
      <c r="BU319" t="s">
        <v>336</v>
      </c>
      <c r="BV319" t="str">
        <f t="shared" si="28"/>
        <v>y3ue-qzsv</v>
      </c>
      <c r="BW319">
        <f t="shared" si="29"/>
        <v>2016</v>
      </c>
      <c r="BX319">
        <f t="shared" si="30"/>
        <v>2019</v>
      </c>
      <c r="BY319">
        <f t="shared" si="31"/>
        <v>4</v>
      </c>
      <c r="BZ319">
        <f t="shared" si="32"/>
        <v>5</v>
      </c>
      <c r="CA319" t="s">
        <v>4723</v>
      </c>
      <c r="CB319" t="str">
        <f t="shared" si="33"/>
        <v>c</v>
      </c>
      <c r="CC319">
        <v>0.52783748680957077</v>
      </c>
      <c r="CD319">
        <f t="shared" si="34"/>
        <v>75</v>
      </c>
    </row>
    <row r="320" spans="1:82" x14ac:dyDescent="0.35">
      <c r="A320" t="s">
        <v>1827</v>
      </c>
      <c r="B320" t="s">
        <v>1828</v>
      </c>
      <c r="C320" t="b">
        <v>1</v>
      </c>
      <c r="D320" t="b">
        <v>0</v>
      </c>
      <c r="F320" t="s">
        <v>323</v>
      </c>
      <c r="G320" t="s">
        <v>15</v>
      </c>
      <c r="H320" t="s">
        <v>1829</v>
      </c>
      <c r="I320" t="s">
        <v>1830</v>
      </c>
      <c r="J320">
        <v>14</v>
      </c>
      <c r="K320" t="s">
        <v>1831</v>
      </c>
      <c r="L320" t="s">
        <v>1831</v>
      </c>
      <c r="M320" s="2">
        <v>42715</v>
      </c>
      <c r="N320" s="1">
        <v>0.86319444444444438</v>
      </c>
      <c r="O320" s="2">
        <v>42715</v>
      </c>
      <c r="P320" s="1">
        <v>0.86319444444444438</v>
      </c>
      <c r="Q320" t="s">
        <v>328</v>
      </c>
      <c r="R320" t="s">
        <v>1832</v>
      </c>
      <c r="S320">
        <v>363</v>
      </c>
      <c r="T320" t="s">
        <v>123</v>
      </c>
      <c r="U320" t="s">
        <v>1802</v>
      </c>
      <c r="V320" t="s">
        <v>7</v>
      </c>
      <c r="W320" t="s">
        <v>1</v>
      </c>
      <c r="AD320" t="s">
        <v>1833</v>
      </c>
      <c r="AM320" t="s">
        <v>1760</v>
      </c>
      <c r="AO320" t="s">
        <v>334</v>
      </c>
      <c r="BT320" t="s">
        <v>1761</v>
      </c>
      <c r="BU320" t="s">
        <v>336</v>
      </c>
      <c r="BV320" t="str">
        <f t="shared" si="28"/>
        <v>cmeq-2rq9</v>
      </c>
      <c r="BW320">
        <f t="shared" si="29"/>
        <v>2016</v>
      </c>
      <c r="BX320">
        <f t="shared" si="30"/>
        <v>2016</v>
      </c>
      <c r="BY320">
        <f t="shared" si="31"/>
        <v>4</v>
      </c>
      <c r="BZ320">
        <f t="shared" si="32"/>
        <v>5</v>
      </c>
      <c r="CA320" t="s">
        <v>4723</v>
      </c>
      <c r="CB320" t="str">
        <f t="shared" si="33"/>
        <v>c</v>
      </c>
      <c r="CC320">
        <v>0.53814989875423214</v>
      </c>
      <c r="CD320">
        <f t="shared" si="34"/>
        <v>76</v>
      </c>
    </row>
    <row r="321" spans="1:82" x14ac:dyDescent="0.35">
      <c r="A321" t="s">
        <v>5145</v>
      </c>
      <c r="B321" t="s">
        <v>5146</v>
      </c>
      <c r="C321" t="b">
        <v>1</v>
      </c>
      <c r="D321" t="b">
        <v>0</v>
      </c>
      <c r="F321" t="s">
        <v>323</v>
      </c>
      <c r="G321" t="s">
        <v>15</v>
      </c>
      <c r="H321" t="s">
        <v>5147</v>
      </c>
      <c r="J321">
        <v>393</v>
      </c>
      <c r="K321" t="s">
        <v>5148</v>
      </c>
      <c r="L321" t="s">
        <v>5149</v>
      </c>
      <c r="M321" s="2">
        <v>42493</v>
      </c>
      <c r="N321" s="1">
        <v>0.87361111111111101</v>
      </c>
      <c r="O321" s="2">
        <v>42493</v>
      </c>
      <c r="P321" s="1">
        <v>0.9590277777777777</v>
      </c>
      <c r="S321">
        <v>727</v>
      </c>
      <c r="T321" t="s">
        <v>130</v>
      </c>
      <c r="W321" t="s">
        <v>1</v>
      </c>
      <c r="AD321" t="s">
        <v>5150</v>
      </c>
      <c r="AM321" t="s">
        <v>1665</v>
      </c>
      <c r="AO321" t="s">
        <v>334</v>
      </c>
      <c r="BU321" t="s">
        <v>336</v>
      </c>
      <c r="BV321" t="str">
        <f t="shared" si="28"/>
        <v>js5f-3yhb</v>
      </c>
      <c r="BW321">
        <f t="shared" si="29"/>
        <v>2016</v>
      </c>
      <c r="BX321">
        <f t="shared" si="30"/>
        <v>2016</v>
      </c>
      <c r="BY321">
        <f t="shared" si="31"/>
        <v>3</v>
      </c>
      <c r="BZ321">
        <f t="shared" si="32"/>
        <v>0</v>
      </c>
      <c r="CA321" t="s">
        <v>4723</v>
      </c>
      <c r="CB321" t="str">
        <f t="shared" si="33"/>
        <v>c</v>
      </c>
      <c r="CC321">
        <v>0.54692243732305101</v>
      </c>
      <c r="CD321">
        <f t="shared" si="34"/>
        <v>77</v>
      </c>
    </row>
    <row r="322" spans="1:82" x14ac:dyDescent="0.35">
      <c r="A322" t="s">
        <v>1490</v>
      </c>
      <c r="B322" t="s">
        <v>1491</v>
      </c>
      <c r="C322" t="b">
        <v>1</v>
      </c>
      <c r="D322" t="b">
        <v>0</v>
      </c>
      <c r="F322" t="s">
        <v>323</v>
      </c>
      <c r="G322" t="s">
        <v>15</v>
      </c>
      <c r="H322" t="s">
        <v>1492</v>
      </c>
      <c r="I322" t="s">
        <v>1493</v>
      </c>
      <c r="J322">
        <v>151</v>
      </c>
      <c r="K322" t="s">
        <v>1494</v>
      </c>
      <c r="L322" t="s">
        <v>1495</v>
      </c>
      <c r="M322" s="2">
        <v>42851</v>
      </c>
      <c r="N322" s="1">
        <v>0.94861111111111107</v>
      </c>
      <c r="O322" s="2">
        <v>42858</v>
      </c>
      <c r="P322" s="1">
        <v>0.67499999999999993</v>
      </c>
      <c r="Q322" t="s">
        <v>328</v>
      </c>
      <c r="R322" t="s">
        <v>1496</v>
      </c>
      <c r="S322" s="3">
        <v>1368</v>
      </c>
      <c r="T322" t="s">
        <v>109</v>
      </c>
      <c r="U322" t="s">
        <v>1384</v>
      </c>
      <c r="W322" t="s">
        <v>1</v>
      </c>
      <c r="Z322" t="s">
        <v>206</v>
      </c>
      <c r="AA322" t="s">
        <v>1498</v>
      </c>
      <c r="AD322" t="s">
        <v>1499</v>
      </c>
      <c r="AE322" t="s">
        <v>1385</v>
      </c>
      <c r="AF322" t="s">
        <v>1387</v>
      </c>
      <c r="AG322" t="s">
        <v>1497</v>
      </c>
      <c r="AK322" t="s">
        <v>1390</v>
      </c>
      <c r="AM322" t="s">
        <v>1469</v>
      </c>
      <c r="AO322" t="s">
        <v>334</v>
      </c>
      <c r="BT322" t="s">
        <v>335</v>
      </c>
      <c r="BU322" t="s">
        <v>336</v>
      </c>
      <c r="BV322" t="str">
        <f t="shared" ref="BV322:BV385" si="35">IF(E322="",B322,E322)</f>
        <v>mve5-ycx7</v>
      </c>
      <c r="BW322">
        <f t="shared" ref="BW322:BW385" si="36">YEAR(M322)</f>
        <v>2017</v>
      </c>
      <c r="BX322">
        <f t="shared" ref="BX322:BX385" si="37">YEAR(O322)</f>
        <v>2017</v>
      </c>
      <c r="BY322">
        <f t="shared" ref="BY322:BY385" si="38">COUNTA(K322,L322,T322,V322,Z322)</f>
        <v>4</v>
      </c>
      <c r="BZ322">
        <f t="shared" ref="BZ322:BZ385" si="39">COUNTA(I322,Q322,R322,U322,V322,Z322)</f>
        <v>5</v>
      </c>
      <c r="CA322" t="s">
        <v>4723</v>
      </c>
      <c r="CB322" t="str">
        <f t="shared" ref="CB322:CB385" si="40">IF(BW322&lt;2014,"a",IF(BW322&gt;2017,"d",IF(BW322&lt;2016,"b","c")))</f>
        <v>c</v>
      </c>
      <c r="CC322">
        <v>0.55903563841172255</v>
      </c>
      <c r="CD322">
        <f t="shared" si="34"/>
        <v>78</v>
      </c>
    </row>
    <row r="323" spans="1:82" x14ac:dyDescent="0.35">
      <c r="A323" t="s">
        <v>5682</v>
      </c>
      <c r="B323" t="s">
        <v>4764</v>
      </c>
      <c r="C323" t="b">
        <v>1</v>
      </c>
      <c r="D323" t="b">
        <v>0</v>
      </c>
      <c r="F323" t="s">
        <v>323</v>
      </c>
      <c r="G323" t="s">
        <v>15</v>
      </c>
      <c r="H323" t="s">
        <v>5683</v>
      </c>
      <c r="I323" t="s">
        <v>5684</v>
      </c>
      <c r="J323">
        <v>668</v>
      </c>
      <c r="K323" t="s">
        <v>5685</v>
      </c>
      <c r="L323" t="s">
        <v>4765</v>
      </c>
      <c r="M323" s="2">
        <v>42508</v>
      </c>
      <c r="N323" s="1">
        <v>0.95416666666666661</v>
      </c>
      <c r="O323" s="2">
        <v>43255</v>
      </c>
      <c r="P323" s="1">
        <v>0.79999999999999993</v>
      </c>
      <c r="Q323" t="s">
        <v>881</v>
      </c>
      <c r="R323" t="s">
        <v>4766</v>
      </c>
      <c r="S323">
        <v>981</v>
      </c>
      <c r="T323" t="s">
        <v>164</v>
      </c>
      <c r="W323" t="s">
        <v>1</v>
      </c>
      <c r="Z323" t="s">
        <v>122</v>
      </c>
      <c r="AA323" t="s">
        <v>4768</v>
      </c>
      <c r="AD323" t="s">
        <v>5686</v>
      </c>
      <c r="AE323" t="s">
        <v>4772</v>
      </c>
      <c r="AF323" t="s">
        <v>4771</v>
      </c>
      <c r="AG323" t="s">
        <v>4767</v>
      </c>
      <c r="AH323" t="s">
        <v>4769</v>
      </c>
      <c r="AI323" t="s">
        <v>4770</v>
      </c>
      <c r="AK323" t="s">
        <v>14</v>
      </c>
      <c r="AL323" t="s">
        <v>4773</v>
      </c>
      <c r="AM323" t="s">
        <v>572</v>
      </c>
      <c r="AO323" t="s">
        <v>334</v>
      </c>
      <c r="BU323" t="s">
        <v>336</v>
      </c>
      <c r="BV323" t="str">
        <f t="shared" si="35"/>
        <v>uie2-nw4g</v>
      </c>
      <c r="BW323">
        <f t="shared" si="36"/>
        <v>2016</v>
      </c>
      <c r="BX323">
        <f t="shared" si="37"/>
        <v>2018</v>
      </c>
      <c r="BY323">
        <f t="shared" si="38"/>
        <v>4</v>
      </c>
      <c r="BZ323">
        <f t="shared" si="39"/>
        <v>4</v>
      </c>
      <c r="CA323" t="s">
        <v>4723</v>
      </c>
      <c r="CB323" t="str">
        <f t="shared" si="40"/>
        <v>c</v>
      </c>
      <c r="CC323">
        <v>0.56085837407450079</v>
      </c>
      <c r="CD323">
        <f t="shared" si="34"/>
        <v>79</v>
      </c>
    </row>
    <row r="324" spans="1:82" x14ac:dyDescent="0.35">
      <c r="A324" t="s">
        <v>2215</v>
      </c>
      <c r="B324" t="s">
        <v>2172</v>
      </c>
      <c r="C324" t="b">
        <v>1</v>
      </c>
      <c r="D324" t="b">
        <v>0</v>
      </c>
      <c r="F324" t="s">
        <v>323</v>
      </c>
      <c r="G324" t="s">
        <v>15</v>
      </c>
      <c r="H324" t="s">
        <v>2216</v>
      </c>
      <c r="J324">
        <v>122</v>
      </c>
      <c r="K324" t="s">
        <v>2173</v>
      </c>
      <c r="L324" t="s">
        <v>2173</v>
      </c>
      <c r="M324" s="2">
        <v>42663</v>
      </c>
      <c r="N324" s="1">
        <v>0.79791666666666661</v>
      </c>
      <c r="O324" s="2">
        <v>42663</v>
      </c>
      <c r="P324" s="1">
        <v>0.79791666666666661</v>
      </c>
      <c r="Q324" t="s">
        <v>328</v>
      </c>
      <c r="R324" t="s">
        <v>2174</v>
      </c>
      <c r="S324">
        <v>481</v>
      </c>
      <c r="T324" t="s">
        <v>147</v>
      </c>
      <c r="U324" t="s">
        <v>2134</v>
      </c>
      <c r="W324" t="s">
        <v>1</v>
      </c>
      <c r="Z324" t="s">
        <v>2146</v>
      </c>
      <c r="AD324" t="s">
        <v>2217</v>
      </c>
      <c r="AL324" t="s">
        <v>2175</v>
      </c>
      <c r="AM324" t="s">
        <v>2136</v>
      </c>
      <c r="AO324" t="s">
        <v>334</v>
      </c>
      <c r="BT324" t="s">
        <v>335</v>
      </c>
      <c r="BU324" t="s">
        <v>336</v>
      </c>
      <c r="BV324" t="str">
        <f t="shared" si="35"/>
        <v>u9d5-kb9m</v>
      </c>
      <c r="BW324">
        <f t="shared" si="36"/>
        <v>2016</v>
      </c>
      <c r="BX324">
        <f t="shared" si="37"/>
        <v>2016</v>
      </c>
      <c r="BY324">
        <f t="shared" si="38"/>
        <v>4</v>
      </c>
      <c r="BZ324">
        <f t="shared" si="39"/>
        <v>4</v>
      </c>
      <c r="CA324" t="s">
        <v>4723</v>
      </c>
      <c r="CB324" t="str">
        <f t="shared" si="40"/>
        <v>c</v>
      </c>
      <c r="CC324">
        <v>0.57183281754266302</v>
      </c>
      <c r="CD324">
        <f t="shared" ref="CD324:CD387" si="41">IF(CA324&amp;CB324=CA323&amp;CB323,CD323+1,1)</f>
        <v>80</v>
      </c>
    </row>
    <row r="325" spans="1:82" x14ac:dyDescent="0.35">
      <c r="A325" t="s">
        <v>2455</v>
      </c>
      <c r="B325" t="s">
        <v>2456</v>
      </c>
      <c r="C325" t="b">
        <v>1</v>
      </c>
      <c r="D325" t="b">
        <v>0</v>
      </c>
      <c r="F325" t="s">
        <v>323</v>
      </c>
      <c r="G325" t="s">
        <v>15</v>
      </c>
      <c r="H325" t="s">
        <v>2457</v>
      </c>
      <c r="I325" t="s">
        <v>2458</v>
      </c>
      <c r="J325" s="3">
        <v>173308</v>
      </c>
      <c r="K325" t="s">
        <v>2459</v>
      </c>
      <c r="L325" t="s">
        <v>2460</v>
      </c>
      <c r="M325" s="2">
        <v>42741</v>
      </c>
      <c r="N325" s="1">
        <v>0.88541666666666663</v>
      </c>
      <c r="O325" s="2">
        <v>43633</v>
      </c>
      <c r="P325" s="1">
        <v>0.74097222222222225</v>
      </c>
      <c r="Q325" t="s">
        <v>2373</v>
      </c>
      <c r="R325" t="s">
        <v>2436</v>
      </c>
      <c r="S325" s="3">
        <v>1364</v>
      </c>
      <c r="T325" t="s">
        <v>208</v>
      </c>
      <c r="U325" t="s">
        <v>2375</v>
      </c>
      <c r="V325" t="s">
        <v>7</v>
      </c>
      <c r="W325" t="s">
        <v>1</v>
      </c>
      <c r="Z325" t="s">
        <v>131</v>
      </c>
      <c r="AA325" t="s">
        <v>2398</v>
      </c>
      <c r="AD325" t="s">
        <v>2461</v>
      </c>
      <c r="AK325" t="s">
        <v>28</v>
      </c>
      <c r="AL325" t="s">
        <v>2390</v>
      </c>
      <c r="AM325" t="s">
        <v>2379</v>
      </c>
      <c r="AO325" t="s">
        <v>334</v>
      </c>
      <c r="BT325" t="s">
        <v>2380</v>
      </c>
      <c r="BU325" t="s">
        <v>336</v>
      </c>
      <c r="BV325" t="str">
        <f t="shared" si="35"/>
        <v>9nnw-c693</v>
      </c>
      <c r="BW325">
        <f t="shared" si="36"/>
        <v>2017</v>
      </c>
      <c r="BX325">
        <f t="shared" si="37"/>
        <v>2019</v>
      </c>
      <c r="BY325">
        <f t="shared" si="38"/>
        <v>5</v>
      </c>
      <c r="BZ325">
        <f t="shared" si="39"/>
        <v>6</v>
      </c>
      <c r="CA325" t="s">
        <v>4723</v>
      </c>
      <c r="CB325" t="str">
        <f t="shared" si="40"/>
        <v>c</v>
      </c>
      <c r="CC325">
        <v>0.5901583613138951</v>
      </c>
      <c r="CD325">
        <f t="shared" si="41"/>
        <v>81</v>
      </c>
    </row>
    <row r="326" spans="1:82" x14ac:dyDescent="0.35">
      <c r="A326" t="s">
        <v>600</v>
      </c>
      <c r="B326" t="s">
        <v>601</v>
      </c>
      <c r="C326" t="b">
        <v>1</v>
      </c>
      <c r="D326" t="b">
        <v>0</v>
      </c>
      <c r="F326" t="s">
        <v>323</v>
      </c>
      <c r="G326" t="s">
        <v>15</v>
      </c>
      <c r="H326" t="s">
        <v>602</v>
      </c>
      <c r="I326" t="s">
        <v>603</v>
      </c>
      <c r="J326">
        <v>108</v>
      </c>
      <c r="K326" t="s">
        <v>604</v>
      </c>
      <c r="L326" t="s">
        <v>605</v>
      </c>
      <c r="M326" s="2">
        <v>42747</v>
      </c>
      <c r="N326" s="1">
        <v>0.95138888888888884</v>
      </c>
      <c r="O326" s="2">
        <v>42791</v>
      </c>
      <c r="P326" s="1">
        <v>0.73819444444444438</v>
      </c>
      <c r="Q326" t="s">
        <v>328</v>
      </c>
      <c r="R326" t="s">
        <v>606</v>
      </c>
      <c r="S326">
        <v>527</v>
      </c>
      <c r="T326" t="s">
        <v>195</v>
      </c>
      <c r="U326" t="s">
        <v>607</v>
      </c>
      <c r="W326" t="s">
        <v>1</v>
      </c>
      <c r="AD326" t="s">
        <v>608</v>
      </c>
      <c r="AM326" t="s">
        <v>609</v>
      </c>
      <c r="AO326" t="s">
        <v>334</v>
      </c>
      <c r="BT326" t="s">
        <v>335</v>
      </c>
      <c r="BU326" t="s">
        <v>336</v>
      </c>
      <c r="BV326" t="str">
        <f t="shared" si="35"/>
        <v>ferj-zqte</v>
      </c>
      <c r="BW326">
        <f t="shared" si="36"/>
        <v>2017</v>
      </c>
      <c r="BX326">
        <f t="shared" si="37"/>
        <v>2017</v>
      </c>
      <c r="BY326">
        <f t="shared" si="38"/>
        <v>3</v>
      </c>
      <c r="BZ326">
        <f t="shared" si="39"/>
        <v>4</v>
      </c>
      <c r="CA326" t="s">
        <v>4723</v>
      </c>
      <c r="CB326" t="str">
        <f t="shared" si="40"/>
        <v>c</v>
      </c>
      <c r="CC326">
        <v>0.60235947896678199</v>
      </c>
      <c r="CD326">
        <f t="shared" si="41"/>
        <v>82</v>
      </c>
    </row>
    <row r="327" spans="1:82" x14ac:dyDescent="0.35">
      <c r="A327" t="s">
        <v>1460</v>
      </c>
      <c r="B327" t="s">
        <v>1461</v>
      </c>
      <c r="C327" t="b">
        <v>1</v>
      </c>
      <c r="D327" t="b">
        <v>0</v>
      </c>
      <c r="F327" t="s">
        <v>323</v>
      </c>
      <c r="G327" t="s">
        <v>15</v>
      </c>
      <c r="H327" t="s">
        <v>1462</v>
      </c>
      <c r="I327" t="s">
        <v>1463</v>
      </c>
      <c r="J327">
        <v>123</v>
      </c>
      <c r="K327" t="s">
        <v>1464</v>
      </c>
      <c r="L327" t="s">
        <v>1465</v>
      </c>
      <c r="M327" s="2">
        <v>42857</v>
      </c>
      <c r="N327" s="1">
        <v>0.74583333333333324</v>
      </c>
      <c r="O327" s="2">
        <v>42858</v>
      </c>
      <c r="P327" s="1">
        <v>0.68680555555555556</v>
      </c>
      <c r="Q327" t="s">
        <v>328</v>
      </c>
      <c r="R327" t="s">
        <v>1466</v>
      </c>
      <c r="S327">
        <v>644</v>
      </c>
      <c r="T327" t="s">
        <v>109</v>
      </c>
      <c r="U327" t="s">
        <v>1384</v>
      </c>
      <c r="W327" t="s">
        <v>1</v>
      </c>
      <c r="Z327" t="s">
        <v>206</v>
      </c>
      <c r="AA327" t="s">
        <v>1467</v>
      </c>
      <c r="AD327" t="s">
        <v>1468</v>
      </c>
      <c r="AE327" t="s">
        <v>1385</v>
      </c>
      <c r="AF327" t="s">
        <v>1387</v>
      </c>
      <c r="AK327" t="s">
        <v>1390</v>
      </c>
      <c r="AM327" t="s">
        <v>1469</v>
      </c>
      <c r="AO327" t="s">
        <v>334</v>
      </c>
      <c r="BT327" t="s">
        <v>335</v>
      </c>
      <c r="BU327" t="s">
        <v>336</v>
      </c>
      <c r="BV327" t="str">
        <f t="shared" si="35"/>
        <v>iz32-gmjg</v>
      </c>
      <c r="BW327">
        <f t="shared" si="36"/>
        <v>2017</v>
      </c>
      <c r="BX327">
        <f t="shared" si="37"/>
        <v>2017</v>
      </c>
      <c r="BY327">
        <f t="shared" si="38"/>
        <v>4</v>
      </c>
      <c r="BZ327">
        <f t="shared" si="39"/>
        <v>5</v>
      </c>
      <c r="CA327" t="s">
        <v>4723</v>
      </c>
      <c r="CB327" t="str">
        <f t="shared" si="40"/>
        <v>c</v>
      </c>
      <c r="CC327">
        <v>0.60726120699057828</v>
      </c>
      <c r="CD327">
        <f t="shared" si="41"/>
        <v>83</v>
      </c>
    </row>
    <row r="328" spans="1:82" x14ac:dyDescent="0.35">
      <c r="A328" t="s">
        <v>1795</v>
      </c>
      <c r="B328" t="s">
        <v>1796</v>
      </c>
      <c r="C328" t="b">
        <v>1</v>
      </c>
      <c r="D328" t="b">
        <v>0</v>
      </c>
      <c r="F328" t="s">
        <v>323</v>
      </c>
      <c r="G328" t="s">
        <v>15</v>
      </c>
      <c r="H328" t="s">
        <v>1797</v>
      </c>
      <c r="I328" t="s">
        <v>1798</v>
      </c>
      <c r="J328">
        <v>54</v>
      </c>
      <c r="K328" t="s">
        <v>1799</v>
      </c>
      <c r="L328" t="s">
        <v>1800</v>
      </c>
      <c r="M328" s="2">
        <v>42703</v>
      </c>
      <c r="N328" s="1">
        <v>0.90694444444444444</v>
      </c>
      <c r="O328" s="2">
        <v>42703</v>
      </c>
      <c r="P328" s="1">
        <v>0.92083333333333339</v>
      </c>
      <c r="Q328" t="s">
        <v>328</v>
      </c>
      <c r="R328" t="s">
        <v>1801</v>
      </c>
      <c r="S328">
        <v>418</v>
      </c>
      <c r="T328" t="s">
        <v>123</v>
      </c>
      <c r="U328" t="s">
        <v>1802</v>
      </c>
      <c r="W328" t="s">
        <v>1</v>
      </c>
      <c r="AD328" t="s">
        <v>1803</v>
      </c>
      <c r="AM328" t="s">
        <v>1760</v>
      </c>
      <c r="AO328" t="s">
        <v>334</v>
      </c>
      <c r="BT328" t="s">
        <v>1761</v>
      </c>
      <c r="BU328" t="s">
        <v>336</v>
      </c>
      <c r="BV328" t="str">
        <f t="shared" si="35"/>
        <v>9aqx-raft</v>
      </c>
      <c r="BW328">
        <f t="shared" si="36"/>
        <v>2016</v>
      </c>
      <c r="BX328">
        <f t="shared" si="37"/>
        <v>2016</v>
      </c>
      <c r="BY328">
        <f t="shared" si="38"/>
        <v>3</v>
      </c>
      <c r="BZ328">
        <f t="shared" si="39"/>
        <v>4</v>
      </c>
      <c r="CA328" t="s">
        <v>4723</v>
      </c>
      <c r="CB328" t="str">
        <f t="shared" si="40"/>
        <v>c</v>
      </c>
      <c r="CC328">
        <v>0.61097915191243546</v>
      </c>
      <c r="CD328">
        <f t="shared" si="41"/>
        <v>84</v>
      </c>
    </row>
    <row r="329" spans="1:82" x14ac:dyDescent="0.35">
      <c r="A329" t="s">
        <v>2037</v>
      </c>
      <c r="B329" t="s">
        <v>2038</v>
      </c>
      <c r="C329" t="b">
        <v>1</v>
      </c>
      <c r="D329" t="b">
        <v>0</v>
      </c>
      <c r="F329" t="s">
        <v>323</v>
      </c>
      <c r="G329" t="s">
        <v>15</v>
      </c>
      <c r="H329" t="s">
        <v>2039</v>
      </c>
      <c r="I329" t="s">
        <v>2040</v>
      </c>
      <c r="J329">
        <v>169</v>
      </c>
      <c r="K329" t="s">
        <v>2041</v>
      </c>
      <c r="L329" t="s">
        <v>2042</v>
      </c>
      <c r="M329" s="2">
        <v>42590</v>
      </c>
      <c r="N329" s="1">
        <v>0.89583333333333337</v>
      </c>
      <c r="O329" s="2">
        <v>42590</v>
      </c>
      <c r="P329" s="1">
        <v>0.92499999999999993</v>
      </c>
      <c r="Q329" t="s">
        <v>995</v>
      </c>
      <c r="R329" t="s">
        <v>2043</v>
      </c>
      <c r="S329">
        <v>438</v>
      </c>
      <c r="T329" t="s">
        <v>151</v>
      </c>
      <c r="U329" t="s">
        <v>2018</v>
      </c>
      <c r="V329" t="s">
        <v>7</v>
      </c>
      <c r="W329" t="s">
        <v>1</v>
      </c>
      <c r="AD329" t="s">
        <v>2044</v>
      </c>
      <c r="AM329" t="s">
        <v>2020</v>
      </c>
      <c r="AO329" t="s">
        <v>334</v>
      </c>
      <c r="BT329" t="s">
        <v>1890</v>
      </c>
      <c r="BU329" t="s">
        <v>336</v>
      </c>
      <c r="BV329" t="str">
        <f t="shared" si="35"/>
        <v>qrkg-wkjp</v>
      </c>
      <c r="BW329">
        <f t="shared" si="36"/>
        <v>2016</v>
      </c>
      <c r="BX329">
        <f t="shared" si="37"/>
        <v>2016</v>
      </c>
      <c r="BY329">
        <f t="shared" si="38"/>
        <v>4</v>
      </c>
      <c r="BZ329">
        <f t="shared" si="39"/>
        <v>5</v>
      </c>
      <c r="CA329" t="s">
        <v>4723</v>
      </c>
      <c r="CB329" t="str">
        <f t="shared" si="40"/>
        <v>c</v>
      </c>
      <c r="CC329">
        <v>0.61742467398454015</v>
      </c>
      <c r="CD329">
        <f t="shared" si="41"/>
        <v>85</v>
      </c>
    </row>
    <row r="330" spans="1:82" x14ac:dyDescent="0.35">
      <c r="A330" t="s">
        <v>1762</v>
      </c>
      <c r="B330" t="s">
        <v>1763</v>
      </c>
      <c r="C330" t="b">
        <v>1</v>
      </c>
      <c r="D330" t="b">
        <v>0</v>
      </c>
      <c r="F330" t="s">
        <v>323</v>
      </c>
      <c r="G330" t="s">
        <v>15</v>
      </c>
      <c r="H330" t="s">
        <v>1764</v>
      </c>
      <c r="I330" t="s">
        <v>1765</v>
      </c>
      <c r="J330">
        <v>44</v>
      </c>
      <c r="K330" t="s">
        <v>1766</v>
      </c>
      <c r="L330" t="s">
        <v>1767</v>
      </c>
      <c r="M330" s="2">
        <v>42703</v>
      </c>
      <c r="N330" s="1">
        <v>0.6381944444444444</v>
      </c>
      <c r="O330" s="2">
        <v>43472</v>
      </c>
      <c r="P330" s="1">
        <v>0.71111111111111114</v>
      </c>
      <c r="Q330" t="s">
        <v>328</v>
      </c>
      <c r="R330" t="s">
        <v>1768</v>
      </c>
      <c r="S330">
        <v>477</v>
      </c>
      <c r="T330" t="s">
        <v>123</v>
      </c>
      <c r="U330" t="s">
        <v>1758</v>
      </c>
      <c r="W330" t="s">
        <v>1</v>
      </c>
      <c r="Z330" t="s">
        <v>88</v>
      </c>
      <c r="AA330">
        <v>2018</v>
      </c>
      <c r="AD330" t="s">
        <v>1769</v>
      </c>
      <c r="AK330" t="s">
        <v>31</v>
      </c>
      <c r="AM330" t="s">
        <v>1760</v>
      </c>
      <c r="AO330" t="s">
        <v>334</v>
      </c>
      <c r="BI330" t="s">
        <v>1770</v>
      </c>
      <c r="BT330" t="s">
        <v>1761</v>
      </c>
      <c r="BU330" t="s">
        <v>336</v>
      </c>
      <c r="BV330" t="str">
        <f t="shared" si="35"/>
        <v>67b3-yqfv</v>
      </c>
      <c r="BW330">
        <f t="shared" si="36"/>
        <v>2016</v>
      </c>
      <c r="BX330">
        <f t="shared" si="37"/>
        <v>2019</v>
      </c>
      <c r="BY330">
        <f t="shared" si="38"/>
        <v>4</v>
      </c>
      <c r="BZ330">
        <f t="shared" si="39"/>
        <v>5</v>
      </c>
      <c r="CA330" t="s">
        <v>4723</v>
      </c>
      <c r="CB330" t="str">
        <f t="shared" si="40"/>
        <v>c</v>
      </c>
      <c r="CC330">
        <v>0.62186429394767395</v>
      </c>
      <c r="CD330">
        <f t="shared" si="41"/>
        <v>86</v>
      </c>
    </row>
    <row r="331" spans="1:82" x14ac:dyDescent="0.35">
      <c r="A331" t="s">
        <v>1232</v>
      </c>
      <c r="B331" t="s">
        <v>1233</v>
      </c>
      <c r="C331" t="b">
        <v>1</v>
      </c>
      <c r="D331" t="b">
        <v>0</v>
      </c>
      <c r="F331" t="s">
        <v>323</v>
      </c>
      <c r="G331" t="s">
        <v>15</v>
      </c>
      <c r="H331" t="s">
        <v>1234</v>
      </c>
      <c r="I331" t="s">
        <v>1235</v>
      </c>
      <c r="J331">
        <v>16</v>
      </c>
      <c r="K331" t="s">
        <v>1236</v>
      </c>
      <c r="L331" t="s">
        <v>1237</v>
      </c>
      <c r="M331" s="2">
        <v>42853</v>
      </c>
      <c r="N331" s="1">
        <v>0.71736111111111101</v>
      </c>
      <c r="O331" s="2">
        <v>42853</v>
      </c>
      <c r="P331" s="1">
        <v>0.73125000000000007</v>
      </c>
      <c r="Q331" t="s">
        <v>359</v>
      </c>
      <c r="R331" t="s">
        <v>1238</v>
      </c>
      <c r="S331">
        <v>410</v>
      </c>
      <c r="T331" t="s">
        <v>107</v>
      </c>
      <c r="U331" t="s">
        <v>1239</v>
      </c>
      <c r="V331" t="s">
        <v>7</v>
      </c>
      <c r="W331" t="s">
        <v>1</v>
      </c>
      <c r="Z331" t="s">
        <v>140</v>
      </c>
      <c r="AD331" t="s">
        <v>1240</v>
      </c>
      <c r="AM331" t="s">
        <v>1241</v>
      </c>
      <c r="AO331" t="s">
        <v>334</v>
      </c>
      <c r="BT331" t="s">
        <v>1242</v>
      </c>
      <c r="BU331" t="s">
        <v>336</v>
      </c>
      <c r="BV331" t="str">
        <f t="shared" si="35"/>
        <v>kw82-bcav</v>
      </c>
      <c r="BW331">
        <f t="shared" si="36"/>
        <v>2017</v>
      </c>
      <c r="BX331">
        <f t="shared" si="37"/>
        <v>2017</v>
      </c>
      <c r="BY331">
        <f t="shared" si="38"/>
        <v>5</v>
      </c>
      <c r="BZ331">
        <f t="shared" si="39"/>
        <v>6</v>
      </c>
      <c r="CA331" t="s">
        <v>4723</v>
      </c>
      <c r="CB331" t="str">
        <f t="shared" si="40"/>
        <v>c</v>
      </c>
      <c r="CC331">
        <v>0.64403148139575805</v>
      </c>
      <c r="CD331">
        <f t="shared" si="41"/>
        <v>87</v>
      </c>
    </row>
    <row r="332" spans="1:82" x14ac:dyDescent="0.35">
      <c r="A332" t="s">
        <v>4219</v>
      </c>
      <c r="B332" t="s">
        <v>4220</v>
      </c>
      <c r="C332" t="b">
        <v>1</v>
      </c>
      <c r="D332" t="b">
        <v>0</v>
      </c>
      <c r="F332" t="s">
        <v>323</v>
      </c>
      <c r="G332" t="s">
        <v>15</v>
      </c>
      <c r="H332" t="s">
        <v>4221</v>
      </c>
      <c r="I332" t="s">
        <v>4222</v>
      </c>
      <c r="J332">
        <v>85</v>
      </c>
      <c r="K332" t="s">
        <v>4223</v>
      </c>
      <c r="L332" t="s">
        <v>4224</v>
      </c>
      <c r="M332" s="2">
        <v>42510</v>
      </c>
      <c r="N332" s="1">
        <v>0.95694444444444438</v>
      </c>
      <c r="O332" s="2">
        <v>42510</v>
      </c>
      <c r="P332" s="1">
        <v>0.95763888888888893</v>
      </c>
      <c r="R332" t="s">
        <v>4225</v>
      </c>
      <c r="S332">
        <v>581</v>
      </c>
      <c r="T332" t="s">
        <v>164</v>
      </c>
      <c r="W332" t="s">
        <v>1</v>
      </c>
      <c r="AD332" t="s">
        <v>4226</v>
      </c>
      <c r="AM332" t="s">
        <v>572</v>
      </c>
      <c r="AO332" t="s">
        <v>334</v>
      </c>
      <c r="BU332" t="s">
        <v>336</v>
      </c>
      <c r="BV332" t="str">
        <f t="shared" si="35"/>
        <v>6bpk-s36s</v>
      </c>
      <c r="BW332">
        <f t="shared" si="36"/>
        <v>2016</v>
      </c>
      <c r="BX332">
        <f t="shared" si="37"/>
        <v>2016</v>
      </c>
      <c r="BY332">
        <f t="shared" si="38"/>
        <v>3</v>
      </c>
      <c r="BZ332">
        <f t="shared" si="39"/>
        <v>2</v>
      </c>
      <c r="CA332" t="s">
        <v>4723</v>
      </c>
      <c r="CB332" t="str">
        <f t="shared" si="40"/>
        <v>c</v>
      </c>
      <c r="CC332">
        <v>0.65310606479535294</v>
      </c>
      <c r="CD332">
        <f t="shared" si="41"/>
        <v>88</v>
      </c>
    </row>
    <row r="333" spans="1:82" x14ac:dyDescent="0.35">
      <c r="A333" t="s">
        <v>2417</v>
      </c>
      <c r="B333" t="s">
        <v>2418</v>
      </c>
      <c r="C333" t="b">
        <v>1</v>
      </c>
      <c r="D333" t="b">
        <v>0</v>
      </c>
      <c r="F333" t="s">
        <v>323</v>
      </c>
      <c r="G333" t="s">
        <v>15</v>
      </c>
      <c r="H333" t="s">
        <v>2419</v>
      </c>
      <c r="I333" t="s">
        <v>2420</v>
      </c>
      <c r="J333" s="3">
        <v>1025</v>
      </c>
      <c r="K333" t="s">
        <v>2421</v>
      </c>
      <c r="L333" t="s">
        <v>2422</v>
      </c>
      <c r="M333" s="2">
        <v>42761</v>
      </c>
      <c r="N333" s="1">
        <v>0.68611111111111101</v>
      </c>
      <c r="O333" s="2">
        <v>43627</v>
      </c>
      <c r="P333" s="1">
        <v>0.31875000000000003</v>
      </c>
      <c r="Q333" t="s">
        <v>2373</v>
      </c>
      <c r="S333">
        <v>472</v>
      </c>
      <c r="T333" t="s">
        <v>208</v>
      </c>
      <c r="U333" t="s">
        <v>2375</v>
      </c>
      <c r="V333" t="s">
        <v>7</v>
      </c>
      <c r="W333" t="s">
        <v>1</v>
      </c>
      <c r="Z333" t="s">
        <v>241</v>
      </c>
      <c r="AD333" t="s">
        <v>2423</v>
      </c>
      <c r="AL333" t="s">
        <v>2424</v>
      </c>
      <c r="AM333" t="s">
        <v>2379</v>
      </c>
      <c r="AO333" t="s">
        <v>334</v>
      </c>
      <c r="BT333" t="s">
        <v>2380</v>
      </c>
      <c r="BU333" t="s">
        <v>336</v>
      </c>
      <c r="BV333" t="str">
        <f t="shared" si="35"/>
        <v>67cp-h962</v>
      </c>
      <c r="BW333">
        <f t="shared" si="36"/>
        <v>2017</v>
      </c>
      <c r="BX333">
        <f t="shared" si="37"/>
        <v>2019</v>
      </c>
      <c r="BY333">
        <f t="shared" si="38"/>
        <v>5</v>
      </c>
      <c r="BZ333">
        <f t="shared" si="39"/>
        <v>5</v>
      </c>
      <c r="CA333" t="s">
        <v>4723</v>
      </c>
      <c r="CB333" t="str">
        <f t="shared" si="40"/>
        <v>c</v>
      </c>
      <c r="CC333">
        <v>0.66611027581968374</v>
      </c>
      <c r="CD333">
        <f t="shared" si="41"/>
        <v>89</v>
      </c>
    </row>
    <row r="334" spans="1:82" x14ac:dyDescent="0.35">
      <c r="A334" t="s">
        <v>2517</v>
      </c>
      <c r="B334" t="s">
        <v>2433</v>
      </c>
      <c r="C334" t="b">
        <v>1</v>
      </c>
      <c r="D334" t="b">
        <v>0</v>
      </c>
      <c r="F334" t="s">
        <v>323</v>
      </c>
      <c r="G334" t="s">
        <v>15</v>
      </c>
      <c r="H334" t="s">
        <v>2518</v>
      </c>
      <c r="I334" t="s">
        <v>2434</v>
      </c>
      <c r="J334" s="3">
        <v>3593</v>
      </c>
      <c r="K334" t="s">
        <v>2519</v>
      </c>
      <c r="L334" t="s">
        <v>2435</v>
      </c>
      <c r="M334" s="2">
        <v>42745</v>
      </c>
      <c r="N334" s="1">
        <v>0.76041666666666663</v>
      </c>
      <c r="O334" s="2">
        <v>43633</v>
      </c>
      <c r="P334" s="1">
        <v>0.96736111111111101</v>
      </c>
      <c r="Q334" t="s">
        <v>2373</v>
      </c>
      <c r="R334" t="s">
        <v>2436</v>
      </c>
      <c r="S334">
        <v>529</v>
      </c>
      <c r="T334" t="s">
        <v>208</v>
      </c>
      <c r="U334" t="s">
        <v>2375</v>
      </c>
      <c r="V334" t="s">
        <v>7</v>
      </c>
      <c r="W334" t="s">
        <v>1</v>
      </c>
      <c r="Z334" t="s">
        <v>241</v>
      </c>
      <c r="AA334" t="s">
        <v>2398</v>
      </c>
      <c r="AD334" t="s">
        <v>2520</v>
      </c>
      <c r="AK334" t="s">
        <v>28</v>
      </c>
      <c r="AL334" t="s">
        <v>2390</v>
      </c>
      <c r="AM334" t="s">
        <v>2379</v>
      </c>
      <c r="AO334" t="s">
        <v>334</v>
      </c>
      <c r="BT334" t="s">
        <v>2380</v>
      </c>
      <c r="BU334" t="s">
        <v>336</v>
      </c>
      <c r="BV334" t="str">
        <f t="shared" si="35"/>
        <v>j78t-andi</v>
      </c>
      <c r="BW334">
        <f t="shared" si="36"/>
        <v>2017</v>
      </c>
      <c r="BX334">
        <f t="shared" si="37"/>
        <v>2019</v>
      </c>
      <c r="BY334">
        <f t="shared" si="38"/>
        <v>5</v>
      </c>
      <c r="BZ334">
        <f t="shared" si="39"/>
        <v>6</v>
      </c>
      <c r="CA334" t="s">
        <v>4723</v>
      </c>
      <c r="CB334" t="str">
        <f t="shared" si="40"/>
        <v>c</v>
      </c>
      <c r="CC334">
        <v>0.67920006072153072</v>
      </c>
      <c r="CD334">
        <f t="shared" si="41"/>
        <v>90</v>
      </c>
    </row>
    <row r="335" spans="1:82" x14ac:dyDescent="0.35">
      <c r="A335" t="s">
        <v>5791</v>
      </c>
      <c r="B335" t="s">
        <v>5405</v>
      </c>
      <c r="C335" t="b">
        <v>1</v>
      </c>
      <c r="D335" t="b">
        <v>0</v>
      </c>
      <c r="F335" t="s">
        <v>323</v>
      </c>
      <c r="G335" t="s">
        <v>15</v>
      </c>
      <c r="H335" t="s">
        <v>5406</v>
      </c>
      <c r="I335" t="s">
        <v>5407</v>
      </c>
      <c r="J335">
        <v>27</v>
      </c>
      <c r="K335" t="s">
        <v>5792</v>
      </c>
      <c r="L335" t="s">
        <v>5408</v>
      </c>
      <c r="M335" s="2">
        <v>43082</v>
      </c>
      <c r="N335" s="1">
        <v>0.93611111111111101</v>
      </c>
      <c r="O335" s="2">
        <v>43082</v>
      </c>
      <c r="P335" s="1">
        <v>0.93888888888888899</v>
      </c>
      <c r="Q335" t="s">
        <v>328</v>
      </c>
      <c r="R335" t="s">
        <v>5409</v>
      </c>
      <c r="S335">
        <v>509</v>
      </c>
      <c r="T335" t="s">
        <v>103</v>
      </c>
      <c r="V335" t="s">
        <v>7</v>
      </c>
      <c r="W335" t="s">
        <v>1</v>
      </c>
      <c r="Z335" t="s">
        <v>231</v>
      </c>
      <c r="AA335">
        <v>2017</v>
      </c>
      <c r="AD335" t="s">
        <v>5793</v>
      </c>
      <c r="AK335" t="s">
        <v>57</v>
      </c>
      <c r="AM335" t="s">
        <v>333</v>
      </c>
      <c r="AO335" t="s">
        <v>334</v>
      </c>
      <c r="BU335" t="s">
        <v>336</v>
      </c>
      <c r="BV335" t="str">
        <f t="shared" si="35"/>
        <v>x2zm-eba9</v>
      </c>
      <c r="BW335">
        <f t="shared" si="36"/>
        <v>2017</v>
      </c>
      <c r="BX335">
        <f t="shared" si="37"/>
        <v>2017</v>
      </c>
      <c r="BY335">
        <f t="shared" si="38"/>
        <v>5</v>
      </c>
      <c r="BZ335">
        <f t="shared" si="39"/>
        <v>5</v>
      </c>
      <c r="CA335" t="s">
        <v>4723</v>
      </c>
      <c r="CB335" t="str">
        <f t="shared" si="40"/>
        <v>c</v>
      </c>
      <c r="CC335">
        <v>0.68601200273735596</v>
      </c>
      <c r="CD335">
        <f t="shared" si="41"/>
        <v>91</v>
      </c>
    </row>
    <row r="336" spans="1:82" x14ac:dyDescent="0.35">
      <c r="A336" t="s">
        <v>2533</v>
      </c>
      <c r="B336" t="s">
        <v>2534</v>
      </c>
      <c r="C336" t="b">
        <v>1</v>
      </c>
      <c r="D336" t="b">
        <v>0</v>
      </c>
      <c r="F336" t="s">
        <v>323</v>
      </c>
      <c r="G336" t="s">
        <v>15</v>
      </c>
      <c r="H336" t="s">
        <v>2535</v>
      </c>
      <c r="I336" t="s">
        <v>2536</v>
      </c>
      <c r="J336">
        <v>382</v>
      </c>
      <c r="K336" t="s">
        <v>2537</v>
      </c>
      <c r="L336" t="s">
        <v>2386</v>
      </c>
      <c r="M336" s="2">
        <v>43026</v>
      </c>
      <c r="N336" s="1">
        <v>0.94374999999999998</v>
      </c>
      <c r="O336" s="2">
        <v>43633</v>
      </c>
      <c r="P336" s="1">
        <v>0.96666666666666667</v>
      </c>
      <c r="Q336" t="s">
        <v>2373</v>
      </c>
      <c r="R336" t="s">
        <v>2538</v>
      </c>
      <c r="S336">
        <v>762</v>
      </c>
      <c r="T336" t="s">
        <v>208</v>
      </c>
      <c r="U336" t="s">
        <v>2375</v>
      </c>
      <c r="V336" t="s">
        <v>16</v>
      </c>
      <c r="W336" t="s">
        <v>1</v>
      </c>
      <c r="Z336" t="s">
        <v>131</v>
      </c>
      <c r="AA336" t="s">
        <v>2539</v>
      </c>
      <c r="AD336" t="s">
        <v>2540</v>
      </c>
      <c r="AK336" t="s">
        <v>28</v>
      </c>
      <c r="AL336" t="s">
        <v>2390</v>
      </c>
      <c r="AM336" t="s">
        <v>2379</v>
      </c>
      <c r="AO336" t="s">
        <v>334</v>
      </c>
      <c r="BT336" t="s">
        <v>2380</v>
      </c>
      <c r="BU336" t="s">
        <v>336</v>
      </c>
      <c r="BV336" t="str">
        <f t="shared" si="35"/>
        <v>mjwb-szba</v>
      </c>
      <c r="BW336">
        <f t="shared" si="36"/>
        <v>2017</v>
      </c>
      <c r="BX336">
        <f t="shared" si="37"/>
        <v>2019</v>
      </c>
      <c r="BY336">
        <f t="shared" si="38"/>
        <v>5</v>
      </c>
      <c r="BZ336">
        <f t="shared" si="39"/>
        <v>6</v>
      </c>
      <c r="CA336" t="s">
        <v>4723</v>
      </c>
      <c r="CB336" t="str">
        <f t="shared" si="40"/>
        <v>c</v>
      </c>
      <c r="CC336">
        <v>0.71815985317672082</v>
      </c>
      <c r="CD336">
        <f t="shared" si="41"/>
        <v>92</v>
      </c>
    </row>
    <row r="337" spans="1:82" x14ac:dyDescent="0.35">
      <c r="A337" t="s">
        <v>2541</v>
      </c>
      <c r="B337" t="s">
        <v>2542</v>
      </c>
      <c r="C337" t="b">
        <v>1</v>
      </c>
      <c r="D337" t="b">
        <v>0</v>
      </c>
      <c r="F337" t="s">
        <v>323</v>
      </c>
      <c r="G337" t="s">
        <v>15</v>
      </c>
      <c r="H337" t="s">
        <v>2543</v>
      </c>
      <c r="I337" t="s">
        <v>2544</v>
      </c>
      <c r="J337">
        <v>887</v>
      </c>
      <c r="K337" t="s">
        <v>2545</v>
      </c>
      <c r="L337" t="s">
        <v>2430</v>
      </c>
      <c r="M337" s="2">
        <v>42905</v>
      </c>
      <c r="N337" s="1">
        <v>0.80138888888888893</v>
      </c>
      <c r="O337" s="2">
        <v>43633</v>
      </c>
      <c r="P337" s="1">
        <v>0.96458333333333324</v>
      </c>
      <c r="Q337" t="s">
        <v>2373</v>
      </c>
      <c r="R337" t="s">
        <v>2397</v>
      </c>
      <c r="S337">
        <v>571</v>
      </c>
      <c r="T337" t="s">
        <v>208</v>
      </c>
      <c r="U337" t="s">
        <v>2375</v>
      </c>
      <c r="V337" t="s">
        <v>7</v>
      </c>
      <c r="W337" t="s">
        <v>1</v>
      </c>
      <c r="Z337" t="s">
        <v>131</v>
      </c>
      <c r="AA337" t="s">
        <v>2398</v>
      </c>
      <c r="AD337" t="s">
        <v>2546</v>
      </c>
      <c r="AK337" t="s">
        <v>28</v>
      </c>
      <c r="AL337" t="s">
        <v>2390</v>
      </c>
      <c r="AM337" t="s">
        <v>2379</v>
      </c>
      <c r="AO337" t="s">
        <v>334</v>
      </c>
      <c r="BT337" t="s">
        <v>2380</v>
      </c>
      <c r="BU337" t="s">
        <v>336</v>
      </c>
      <c r="BV337" t="str">
        <f t="shared" si="35"/>
        <v>muj8-5iym</v>
      </c>
      <c r="BW337">
        <f t="shared" si="36"/>
        <v>2017</v>
      </c>
      <c r="BX337">
        <f t="shared" si="37"/>
        <v>2019</v>
      </c>
      <c r="BY337">
        <f t="shared" si="38"/>
        <v>5</v>
      </c>
      <c r="BZ337">
        <f t="shared" si="39"/>
        <v>6</v>
      </c>
      <c r="CA337" t="s">
        <v>4723</v>
      </c>
      <c r="CB337" t="str">
        <f t="shared" si="40"/>
        <v>c</v>
      </c>
      <c r="CC337">
        <v>0.73365496864915936</v>
      </c>
      <c r="CD337">
        <f t="shared" si="41"/>
        <v>93</v>
      </c>
    </row>
    <row r="338" spans="1:82" x14ac:dyDescent="0.35">
      <c r="A338" t="s">
        <v>2235</v>
      </c>
      <c r="B338" t="s">
        <v>2236</v>
      </c>
      <c r="C338" t="b">
        <v>1</v>
      </c>
      <c r="D338" t="b">
        <v>0</v>
      </c>
      <c r="F338" t="s">
        <v>323</v>
      </c>
      <c r="G338" t="s">
        <v>15</v>
      </c>
      <c r="H338" t="s">
        <v>2237</v>
      </c>
      <c r="I338" t="s">
        <v>2238</v>
      </c>
      <c r="J338">
        <v>57</v>
      </c>
      <c r="K338" t="s">
        <v>2239</v>
      </c>
      <c r="L338" t="s">
        <v>2240</v>
      </c>
      <c r="M338" s="2">
        <v>42846</v>
      </c>
      <c r="N338" s="1">
        <v>0.63402777777777775</v>
      </c>
      <c r="O338" s="2">
        <v>42874</v>
      </c>
      <c r="P338" s="1">
        <v>0.96527777777777779</v>
      </c>
      <c r="Q338" t="s">
        <v>328</v>
      </c>
      <c r="R338" t="s">
        <v>2241</v>
      </c>
      <c r="S338">
        <v>375</v>
      </c>
      <c r="T338" t="s">
        <v>195</v>
      </c>
      <c r="U338" t="s">
        <v>2225</v>
      </c>
      <c r="W338" t="s">
        <v>1</v>
      </c>
      <c r="AD338" t="s">
        <v>2242</v>
      </c>
      <c r="AM338" t="s">
        <v>609</v>
      </c>
      <c r="AO338" t="s">
        <v>334</v>
      </c>
      <c r="BT338" t="s">
        <v>335</v>
      </c>
      <c r="BU338" t="s">
        <v>336</v>
      </c>
      <c r="BV338" t="str">
        <f t="shared" si="35"/>
        <v>i8tx-8zyj</v>
      </c>
      <c r="BW338">
        <f t="shared" si="36"/>
        <v>2017</v>
      </c>
      <c r="BX338">
        <f t="shared" si="37"/>
        <v>2017</v>
      </c>
      <c r="BY338">
        <f t="shared" si="38"/>
        <v>3</v>
      </c>
      <c r="BZ338">
        <f t="shared" si="39"/>
        <v>4</v>
      </c>
      <c r="CA338" t="s">
        <v>4723</v>
      </c>
      <c r="CB338" t="str">
        <f t="shared" si="40"/>
        <v>c</v>
      </c>
      <c r="CC338">
        <v>0.7492734526827628</v>
      </c>
      <c r="CD338">
        <f t="shared" si="41"/>
        <v>94</v>
      </c>
    </row>
    <row r="339" spans="1:82" x14ac:dyDescent="0.35">
      <c r="A339" t="s">
        <v>4613</v>
      </c>
      <c r="B339" t="s">
        <v>4614</v>
      </c>
      <c r="C339" t="b">
        <v>1</v>
      </c>
      <c r="D339" t="b">
        <v>0</v>
      </c>
      <c r="F339" t="s">
        <v>323</v>
      </c>
      <c r="G339" t="s">
        <v>15</v>
      </c>
      <c r="H339" t="s">
        <v>4615</v>
      </c>
      <c r="I339" t="s">
        <v>4616</v>
      </c>
      <c r="J339">
        <v>141</v>
      </c>
      <c r="K339" t="s">
        <v>4617</v>
      </c>
      <c r="L339" t="s">
        <v>4618</v>
      </c>
      <c r="M339" s="2">
        <v>42701</v>
      </c>
      <c r="N339" s="1">
        <v>0.91805555555555562</v>
      </c>
      <c r="O339" s="2">
        <v>42758</v>
      </c>
      <c r="P339" s="1">
        <v>0.75624999999999998</v>
      </c>
      <c r="R339" t="s">
        <v>4619</v>
      </c>
      <c r="S339">
        <v>527</v>
      </c>
      <c r="T339" t="s">
        <v>164</v>
      </c>
      <c r="W339" t="s">
        <v>1</v>
      </c>
      <c r="AA339" t="s">
        <v>949</v>
      </c>
      <c r="AD339" t="s">
        <v>4620</v>
      </c>
      <c r="AK339" t="s">
        <v>4003</v>
      </c>
      <c r="AM339" t="s">
        <v>572</v>
      </c>
      <c r="AO339" t="s">
        <v>334</v>
      </c>
      <c r="BU339" t="s">
        <v>336</v>
      </c>
      <c r="BV339" t="str">
        <f t="shared" si="35"/>
        <v>btuj-66g2</v>
      </c>
      <c r="BW339">
        <f t="shared" si="36"/>
        <v>2016</v>
      </c>
      <c r="BX339">
        <f t="shared" si="37"/>
        <v>2017</v>
      </c>
      <c r="BY339">
        <f t="shared" si="38"/>
        <v>3</v>
      </c>
      <c r="BZ339">
        <f t="shared" si="39"/>
        <v>2</v>
      </c>
      <c r="CA339" t="s">
        <v>4723</v>
      </c>
      <c r="CB339" t="str">
        <f t="shared" si="40"/>
        <v>c</v>
      </c>
      <c r="CC339">
        <v>0.75609718047079799</v>
      </c>
      <c r="CD339">
        <f t="shared" si="41"/>
        <v>95</v>
      </c>
    </row>
    <row r="340" spans="1:82" x14ac:dyDescent="0.35">
      <c r="A340" t="s">
        <v>4229</v>
      </c>
      <c r="B340" t="s">
        <v>4024</v>
      </c>
      <c r="C340" t="b">
        <v>1</v>
      </c>
      <c r="D340" t="b">
        <v>0</v>
      </c>
      <c r="F340" t="s">
        <v>323</v>
      </c>
      <c r="G340" t="s">
        <v>15</v>
      </c>
      <c r="H340" t="s">
        <v>4230</v>
      </c>
      <c r="I340" t="s">
        <v>4231</v>
      </c>
      <c r="J340" s="3">
        <v>4724</v>
      </c>
      <c r="K340" t="s">
        <v>4232</v>
      </c>
      <c r="L340" t="s">
        <v>4025</v>
      </c>
      <c r="M340" s="2">
        <v>43020</v>
      </c>
      <c r="N340" s="1">
        <v>0.7680555555555556</v>
      </c>
      <c r="O340" s="2">
        <v>43630</v>
      </c>
      <c r="P340" s="1">
        <v>0.64444444444444449</v>
      </c>
      <c r="Q340" t="s">
        <v>2002</v>
      </c>
      <c r="R340" t="s">
        <v>4233</v>
      </c>
      <c r="S340" s="3">
        <v>1180</v>
      </c>
      <c r="T340" t="s">
        <v>164</v>
      </c>
      <c r="V340" t="s">
        <v>7</v>
      </c>
      <c r="W340" t="s">
        <v>1</v>
      </c>
      <c r="Z340" t="s">
        <v>200</v>
      </c>
      <c r="AA340" t="s">
        <v>4234</v>
      </c>
      <c r="AD340" t="s">
        <v>4235</v>
      </c>
      <c r="AK340" t="s">
        <v>77</v>
      </c>
      <c r="AL340" t="s">
        <v>3922</v>
      </c>
      <c r="AM340" t="s">
        <v>572</v>
      </c>
      <c r="AO340" t="s">
        <v>334</v>
      </c>
      <c r="BI340" t="s">
        <v>200</v>
      </c>
      <c r="BJ340" t="s">
        <v>723</v>
      </c>
      <c r="BU340" t="s">
        <v>336</v>
      </c>
      <c r="BV340" t="str">
        <f t="shared" si="35"/>
        <v>6du3-3h9e</v>
      </c>
      <c r="BW340">
        <f t="shared" si="36"/>
        <v>2017</v>
      </c>
      <c r="BX340">
        <f t="shared" si="37"/>
        <v>2019</v>
      </c>
      <c r="BY340">
        <f t="shared" si="38"/>
        <v>5</v>
      </c>
      <c r="BZ340">
        <f t="shared" si="39"/>
        <v>5</v>
      </c>
      <c r="CA340" t="s">
        <v>4723</v>
      </c>
      <c r="CB340" t="str">
        <f t="shared" si="40"/>
        <v>c</v>
      </c>
      <c r="CC340">
        <v>0.77570352851371549</v>
      </c>
      <c r="CD340">
        <f t="shared" si="41"/>
        <v>96</v>
      </c>
    </row>
    <row r="341" spans="1:82" x14ac:dyDescent="0.35">
      <c r="A341" t="s">
        <v>3078</v>
      </c>
      <c r="B341" t="s">
        <v>3060</v>
      </c>
      <c r="C341" t="b">
        <v>1</v>
      </c>
      <c r="D341" t="b">
        <v>0</v>
      </c>
      <c r="F341" t="s">
        <v>323</v>
      </c>
      <c r="G341" t="s">
        <v>15</v>
      </c>
      <c r="H341" t="s">
        <v>3079</v>
      </c>
      <c r="I341" t="s">
        <v>3061</v>
      </c>
      <c r="J341">
        <v>262</v>
      </c>
      <c r="K341" t="s">
        <v>3080</v>
      </c>
      <c r="L341" t="s">
        <v>3062</v>
      </c>
      <c r="M341" s="2">
        <v>42568</v>
      </c>
      <c r="N341" s="1">
        <v>0.69652777777777775</v>
      </c>
      <c r="O341" s="2">
        <v>43180</v>
      </c>
      <c r="P341" s="1">
        <v>0.85902777777777783</v>
      </c>
      <c r="S341">
        <v>542</v>
      </c>
      <c r="T341" t="s">
        <v>185</v>
      </c>
      <c r="U341" t="s">
        <v>3036</v>
      </c>
      <c r="W341" t="s">
        <v>1</v>
      </c>
      <c r="Z341" t="s">
        <v>196</v>
      </c>
      <c r="AD341" t="s">
        <v>3081</v>
      </c>
      <c r="AM341" t="s">
        <v>1198</v>
      </c>
      <c r="AO341" t="s">
        <v>334</v>
      </c>
      <c r="BT341" t="s">
        <v>3037</v>
      </c>
      <c r="BU341" t="s">
        <v>336</v>
      </c>
      <c r="BV341" t="str">
        <f t="shared" si="35"/>
        <v>knvg-qm85</v>
      </c>
      <c r="BW341">
        <f t="shared" si="36"/>
        <v>2016</v>
      </c>
      <c r="BX341">
        <f t="shared" si="37"/>
        <v>2018</v>
      </c>
      <c r="BY341">
        <f t="shared" si="38"/>
        <v>4</v>
      </c>
      <c r="BZ341">
        <f t="shared" si="39"/>
        <v>3</v>
      </c>
      <c r="CA341" t="s">
        <v>4723</v>
      </c>
      <c r="CB341" t="str">
        <f t="shared" si="40"/>
        <v>c</v>
      </c>
      <c r="CC341">
        <v>0.77673340116220257</v>
      </c>
      <c r="CD341">
        <f t="shared" si="41"/>
        <v>97</v>
      </c>
    </row>
    <row r="342" spans="1:82" x14ac:dyDescent="0.35">
      <c r="A342" t="s">
        <v>2606</v>
      </c>
      <c r="B342" t="s">
        <v>2591</v>
      </c>
      <c r="C342" t="b">
        <v>1</v>
      </c>
      <c r="D342" t="b">
        <v>0</v>
      </c>
      <c r="F342" t="s">
        <v>323</v>
      </c>
      <c r="G342" t="s">
        <v>15</v>
      </c>
      <c r="H342" t="s">
        <v>2607</v>
      </c>
      <c r="I342" t="s">
        <v>2592</v>
      </c>
      <c r="J342">
        <v>145</v>
      </c>
      <c r="K342" t="s">
        <v>2608</v>
      </c>
      <c r="L342" t="s">
        <v>2593</v>
      </c>
      <c r="M342" s="2">
        <v>42527</v>
      </c>
      <c r="N342" s="1">
        <v>0.76388888888888884</v>
      </c>
      <c r="O342" s="2">
        <v>42844</v>
      </c>
      <c r="P342" s="1">
        <v>4.9305555555555554E-2</v>
      </c>
      <c r="Q342" t="s">
        <v>328</v>
      </c>
      <c r="R342" t="s">
        <v>2594</v>
      </c>
      <c r="S342">
        <v>815</v>
      </c>
      <c r="T342" t="s">
        <v>127</v>
      </c>
      <c r="U342" t="s">
        <v>2595</v>
      </c>
      <c r="W342" t="s">
        <v>1</v>
      </c>
      <c r="Z342" t="s">
        <v>194</v>
      </c>
      <c r="AD342" t="s">
        <v>2609</v>
      </c>
      <c r="AL342" t="s">
        <v>1301</v>
      </c>
      <c r="AM342" t="s">
        <v>2366</v>
      </c>
      <c r="AO342" t="s">
        <v>334</v>
      </c>
      <c r="BT342" t="s">
        <v>335</v>
      </c>
      <c r="BU342" t="s">
        <v>336</v>
      </c>
      <c r="BV342" t="str">
        <f t="shared" si="35"/>
        <v>aw3j-6k75</v>
      </c>
      <c r="BW342">
        <f t="shared" si="36"/>
        <v>2016</v>
      </c>
      <c r="BX342">
        <f t="shared" si="37"/>
        <v>2017</v>
      </c>
      <c r="BY342">
        <f t="shared" si="38"/>
        <v>4</v>
      </c>
      <c r="BZ342">
        <f t="shared" si="39"/>
        <v>5</v>
      </c>
      <c r="CA342" t="s">
        <v>4723</v>
      </c>
      <c r="CB342" t="str">
        <f t="shared" si="40"/>
        <v>c</v>
      </c>
      <c r="CC342">
        <v>0.77801311281603747</v>
      </c>
      <c r="CD342">
        <f t="shared" si="41"/>
        <v>98</v>
      </c>
    </row>
    <row r="343" spans="1:82" x14ac:dyDescent="0.35">
      <c r="A343" t="s">
        <v>2562</v>
      </c>
      <c r="B343" t="s">
        <v>2563</v>
      </c>
      <c r="C343" t="b">
        <v>1</v>
      </c>
      <c r="D343" t="b">
        <v>0</v>
      </c>
      <c r="F343" t="s">
        <v>323</v>
      </c>
      <c r="G343" t="s">
        <v>15</v>
      </c>
      <c r="H343" t="s">
        <v>2564</v>
      </c>
      <c r="I343" t="s">
        <v>2565</v>
      </c>
      <c r="J343">
        <v>304</v>
      </c>
      <c r="K343" t="s">
        <v>2566</v>
      </c>
      <c r="L343" t="s">
        <v>2567</v>
      </c>
      <c r="M343" s="2">
        <v>42766</v>
      </c>
      <c r="N343" s="1">
        <v>0.9902777777777777</v>
      </c>
      <c r="O343" s="2">
        <v>42790</v>
      </c>
      <c r="P343" s="1">
        <v>0.65694444444444444</v>
      </c>
      <c r="Q343" t="s">
        <v>2373</v>
      </c>
      <c r="R343" t="s">
        <v>2436</v>
      </c>
      <c r="S343">
        <v>761</v>
      </c>
      <c r="T343" t="s">
        <v>208</v>
      </c>
      <c r="U343" t="s">
        <v>2375</v>
      </c>
      <c r="V343" t="s">
        <v>7</v>
      </c>
      <c r="W343" t="s">
        <v>1</v>
      </c>
      <c r="Z343" t="s">
        <v>241</v>
      </c>
      <c r="AD343" t="s">
        <v>2568</v>
      </c>
      <c r="AL343" t="s">
        <v>2390</v>
      </c>
      <c r="AM343" t="s">
        <v>2379</v>
      </c>
      <c r="AO343" t="s">
        <v>334</v>
      </c>
      <c r="BT343" t="s">
        <v>2380</v>
      </c>
      <c r="BU343" t="s">
        <v>336</v>
      </c>
      <c r="BV343" t="str">
        <f t="shared" si="35"/>
        <v>x2x6-7bd8</v>
      </c>
      <c r="BW343">
        <f t="shared" si="36"/>
        <v>2017</v>
      </c>
      <c r="BX343">
        <f t="shared" si="37"/>
        <v>2017</v>
      </c>
      <c r="BY343">
        <f t="shared" si="38"/>
        <v>5</v>
      </c>
      <c r="BZ343">
        <f t="shared" si="39"/>
        <v>6</v>
      </c>
      <c r="CA343" t="s">
        <v>4723</v>
      </c>
      <c r="CB343" t="str">
        <f t="shared" si="40"/>
        <v>c</v>
      </c>
      <c r="CC343">
        <v>0.80486829464675969</v>
      </c>
      <c r="CD343">
        <f t="shared" si="41"/>
        <v>99</v>
      </c>
    </row>
    <row r="344" spans="1:82" x14ac:dyDescent="0.35">
      <c r="A344" t="s">
        <v>1530</v>
      </c>
      <c r="B344" t="s">
        <v>1531</v>
      </c>
      <c r="C344" t="b">
        <v>1</v>
      </c>
      <c r="D344" t="b">
        <v>0</v>
      </c>
      <c r="F344" t="s">
        <v>323</v>
      </c>
      <c r="G344" t="s">
        <v>15</v>
      </c>
      <c r="H344" t="s">
        <v>1532</v>
      </c>
      <c r="I344" t="s">
        <v>1533</v>
      </c>
      <c r="J344">
        <v>60</v>
      </c>
      <c r="K344" t="s">
        <v>1534</v>
      </c>
      <c r="L344" t="s">
        <v>1534</v>
      </c>
      <c r="M344" s="2">
        <v>42884</v>
      </c>
      <c r="N344" s="1">
        <v>0.14444444444444446</v>
      </c>
      <c r="O344" s="2">
        <v>42884</v>
      </c>
      <c r="P344" s="1">
        <v>0.14444444444444446</v>
      </c>
      <c r="Q344" t="s">
        <v>328</v>
      </c>
      <c r="R344" t="s">
        <v>1383</v>
      </c>
      <c r="S344">
        <v>285</v>
      </c>
      <c r="T344" t="s">
        <v>153</v>
      </c>
      <c r="U344" t="s">
        <v>1384</v>
      </c>
      <c r="W344" t="s">
        <v>1</v>
      </c>
      <c r="Z344" t="s">
        <v>206</v>
      </c>
      <c r="AA344" t="s">
        <v>1536</v>
      </c>
      <c r="AD344" t="s">
        <v>1537</v>
      </c>
      <c r="AE344" t="s">
        <v>1539</v>
      </c>
      <c r="AF344" t="s">
        <v>1538</v>
      </c>
      <c r="AG344" t="s">
        <v>1535</v>
      </c>
      <c r="AK344" t="s">
        <v>1390</v>
      </c>
      <c r="AM344" t="s">
        <v>1413</v>
      </c>
      <c r="AO344" t="s">
        <v>334</v>
      </c>
      <c r="BT344" t="s">
        <v>335</v>
      </c>
      <c r="BU344" t="s">
        <v>336</v>
      </c>
      <c r="BV344" t="str">
        <f t="shared" si="35"/>
        <v>rkrj-dht4</v>
      </c>
      <c r="BW344">
        <f t="shared" si="36"/>
        <v>2017</v>
      </c>
      <c r="BX344">
        <f t="shared" si="37"/>
        <v>2017</v>
      </c>
      <c r="BY344">
        <f t="shared" si="38"/>
        <v>4</v>
      </c>
      <c r="BZ344">
        <f t="shared" si="39"/>
        <v>5</v>
      </c>
      <c r="CA344" t="s">
        <v>4723</v>
      </c>
      <c r="CB344" t="str">
        <f t="shared" si="40"/>
        <v>c</v>
      </c>
      <c r="CC344">
        <v>0.81183437231007471</v>
      </c>
      <c r="CD344">
        <f t="shared" si="41"/>
        <v>100</v>
      </c>
    </row>
    <row r="345" spans="1:82" x14ac:dyDescent="0.35">
      <c r="A345" t="s">
        <v>2323</v>
      </c>
      <c r="B345" t="s">
        <v>2324</v>
      </c>
      <c r="C345" t="b">
        <v>1</v>
      </c>
      <c r="D345" t="b">
        <v>0</v>
      </c>
      <c r="F345" t="s">
        <v>323</v>
      </c>
      <c r="G345" t="s">
        <v>15</v>
      </c>
      <c r="H345" t="s">
        <v>2325</v>
      </c>
      <c r="I345" t="s">
        <v>2326</v>
      </c>
      <c r="J345">
        <v>75</v>
      </c>
      <c r="K345" t="s">
        <v>2327</v>
      </c>
      <c r="L345" t="s">
        <v>2328</v>
      </c>
      <c r="M345" s="2">
        <v>42863</v>
      </c>
      <c r="N345" s="1">
        <v>0.69027777777777777</v>
      </c>
      <c r="O345" s="2">
        <v>42863</v>
      </c>
      <c r="P345" s="1">
        <v>0.69097222222222221</v>
      </c>
      <c r="Q345" t="s">
        <v>913</v>
      </c>
      <c r="R345" t="s">
        <v>2329</v>
      </c>
      <c r="S345" s="3">
        <v>1328</v>
      </c>
      <c r="T345" t="s">
        <v>93</v>
      </c>
      <c r="U345" t="s">
        <v>2296</v>
      </c>
      <c r="V345" t="s">
        <v>7</v>
      </c>
      <c r="W345" t="s">
        <v>1</v>
      </c>
      <c r="Z345" t="s">
        <v>114</v>
      </c>
      <c r="AA345" t="s">
        <v>2319</v>
      </c>
      <c r="AD345" t="s">
        <v>2330</v>
      </c>
      <c r="AE345" t="s">
        <v>2332</v>
      </c>
      <c r="AF345" t="s">
        <v>2331</v>
      </c>
      <c r="AK345" t="s">
        <v>6</v>
      </c>
      <c r="AL345" t="s">
        <v>2312</v>
      </c>
      <c r="AM345" t="s">
        <v>2301</v>
      </c>
      <c r="AO345" t="s">
        <v>334</v>
      </c>
      <c r="BT345" t="s">
        <v>915</v>
      </c>
      <c r="BU345" t="s">
        <v>336</v>
      </c>
      <c r="BV345" t="str">
        <f t="shared" si="35"/>
        <v>emhz-m99x</v>
      </c>
      <c r="BW345">
        <f t="shared" si="36"/>
        <v>2017</v>
      </c>
      <c r="BX345">
        <f t="shared" si="37"/>
        <v>2017</v>
      </c>
      <c r="BY345">
        <f t="shared" si="38"/>
        <v>5</v>
      </c>
      <c r="BZ345">
        <f t="shared" si="39"/>
        <v>6</v>
      </c>
      <c r="CA345" t="s">
        <v>4723</v>
      </c>
      <c r="CB345" t="str">
        <f t="shared" si="40"/>
        <v>c</v>
      </c>
      <c r="CC345">
        <v>0.81943415316702073</v>
      </c>
      <c r="CD345">
        <f t="shared" si="41"/>
        <v>101</v>
      </c>
    </row>
    <row r="346" spans="1:82" x14ac:dyDescent="0.35">
      <c r="A346" t="s">
        <v>2437</v>
      </c>
      <c r="B346" t="s">
        <v>2438</v>
      </c>
      <c r="C346" t="b">
        <v>1</v>
      </c>
      <c r="D346" t="b">
        <v>0</v>
      </c>
      <c r="F346" t="s">
        <v>323</v>
      </c>
      <c r="G346" t="s">
        <v>15</v>
      </c>
      <c r="H346" t="s">
        <v>2439</v>
      </c>
      <c r="I346" t="s">
        <v>2440</v>
      </c>
      <c r="J346">
        <v>968</v>
      </c>
      <c r="K346" t="s">
        <v>2441</v>
      </c>
      <c r="L346" t="s">
        <v>2442</v>
      </c>
      <c r="M346" s="2">
        <v>42789</v>
      </c>
      <c r="N346" s="1">
        <v>0.6743055555555556</v>
      </c>
      <c r="O346" s="2">
        <v>43630</v>
      </c>
      <c r="P346" s="1">
        <v>0.96250000000000002</v>
      </c>
      <c r="Q346" t="s">
        <v>2373</v>
      </c>
      <c r="R346" t="s">
        <v>2436</v>
      </c>
      <c r="S346">
        <v>837</v>
      </c>
      <c r="T346" t="s">
        <v>208</v>
      </c>
      <c r="U346" t="s">
        <v>2375</v>
      </c>
      <c r="V346" t="s">
        <v>7</v>
      </c>
      <c r="W346" t="s">
        <v>1</v>
      </c>
      <c r="Z346" t="s">
        <v>241</v>
      </c>
      <c r="AD346" t="s">
        <v>2443</v>
      </c>
      <c r="AL346" t="s">
        <v>2390</v>
      </c>
      <c r="AM346" t="s">
        <v>2379</v>
      </c>
      <c r="AO346" t="s">
        <v>334</v>
      </c>
      <c r="BT346" t="s">
        <v>2380</v>
      </c>
      <c r="BU346" t="s">
        <v>336</v>
      </c>
      <c r="BV346" t="str">
        <f t="shared" si="35"/>
        <v>8bva-rkeb</v>
      </c>
      <c r="BW346">
        <f t="shared" si="36"/>
        <v>2017</v>
      </c>
      <c r="BX346">
        <f t="shared" si="37"/>
        <v>2019</v>
      </c>
      <c r="BY346">
        <f t="shared" si="38"/>
        <v>5</v>
      </c>
      <c r="BZ346">
        <f t="shared" si="39"/>
        <v>6</v>
      </c>
      <c r="CA346" t="s">
        <v>4723</v>
      </c>
      <c r="CB346" t="str">
        <f t="shared" si="40"/>
        <v>c</v>
      </c>
      <c r="CC346">
        <v>0.83608546976464804</v>
      </c>
      <c r="CD346">
        <f t="shared" si="41"/>
        <v>102</v>
      </c>
    </row>
    <row r="347" spans="1:82" x14ac:dyDescent="0.35">
      <c r="A347" t="s">
        <v>5627</v>
      </c>
      <c r="B347" t="s">
        <v>4807</v>
      </c>
      <c r="C347" t="b">
        <v>1</v>
      </c>
      <c r="D347" t="b">
        <v>0</v>
      </c>
      <c r="F347" t="s">
        <v>323</v>
      </c>
      <c r="G347" t="s">
        <v>15</v>
      </c>
      <c r="H347" t="s">
        <v>5628</v>
      </c>
      <c r="I347" t="s">
        <v>4808</v>
      </c>
      <c r="J347">
        <v>34</v>
      </c>
      <c r="K347" t="s">
        <v>4809</v>
      </c>
      <c r="L347" t="s">
        <v>4809</v>
      </c>
      <c r="M347" s="2">
        <v>43097</v>
      </c>
      <c r="N347" s="1">
        <v>0.71666666666666667</v>
      </c>
      <c r="O347" s="2">
        <v>43097</v>
      </c>
      <c r="P347" s="1">
        <v>0.71666666666666667</v>
      </c>
      <c r="Q347" t="s">
        <v>328</v>
      </c>
      <c r="R347" t="s">
        <v>4810</v>
      </c>
      <c r="S347">
        <v>467</v>
      </c>
      <c r="T347" t="s">
        <v>103</v>
      </c>
      <c r="V347" t="s">
        <v>7</v>
      </c>
      <c r="W347" t="s">
        <v>1</v>
      </c>
      <c r="Z347" t="s">
        <v>24</v>
      </c>
      <c r="AD347" t="s">
        <v>5629</v>
      </c>
      <c r="AM347" t="s">
        <v>333</v>
      </c>
      <c r="AO347" t="s">
        <v>334</v>
      </c>
      <c r="BU347" t="s">
        <v>336</v>
      </c>
      <c r="BV347" t="str">
        <f t="shared" si="35"/>
        <v>tt5v-gg3d</v>
      </c>
      <c r="BW347">
        <f t="shared" si="36"/>
        <v>2017</v>
      </c>
      <c r="BX347">
        <f t="shared" si="37"/>
        <v>2017</v>
      </c>
      <c r="BY347">
        <f t="shared" si="38"/>
        <v>5</v>
      </c>
      <c r="BZ347">
        <f t="shared" si="39"/>
        <v>5</v>
      </c>
      <c r="CA347" t="s">
        <v>4723</v>
      </c>
      <c r="CB347" t="str">
        <f t="shared" si="40"/>
        <v>c</v>
      </c>
      <c r="CC347">
        <v>0.83960752916906956</v>
      </c>
      <c r="CD347">
        <f t="shared" si="41"/>
        <v>103</v>
      </c>
    </row>
    <row r="348" spans="1:82" x14ac:dyDescent="0.35">
      <c r="A348" t="s">
        <v>3049</v>
      </c>
      <c r="B348" t="s">
        <v>3038</v>
      </c>
      <c r="C348" t="b">
        <v>1</v>
      </c>
      <c r="D348" t="b">
        <v>0</v>
      </c>
      <c r="F348" t="s">
        <v>323</v>
      </c>
      <c r="G348" t="s">
        <v>15</v>
      </c>
      <c r="H348" t="s">
        <v>3050</v>
      </c>
      <c r="I348" t="s">
        <v>3051</v>
      </c>
      <c r="J348">
        <v>367</v>
      </c>
      <c r="K348" t="s">
        <v>3052</v>
      </c>
      <c r="L348" t="s">
        <v>3040</v>
      </c>
      <c r="M348" s="2">
        <v>43048</v>
      </c>
      <c r="N348" s="1">
        <v>0.85416666666666663</v>
      </c>
      <c r="O348" s="2">
        <v>43546</v>
      </c>
      <c r="P348" s="1">
        <v>0.97569444444444453</v>
      </c>
      <c r="S348">
        <v>392</v>
      </c>
      <c r="T348" t="s">
        <v>185</v>
      </c>
      <c r="U348" t="s">
        <v>3036</v>
      </c>
      <c r="W348" t="s">
        <v>1</v>
      </c>
      <c r="AD348" t="s">
        <v>3053</v>
      </c>
      <c r="AM348" t="s">
        <v>1198</v>
      </c>
      <c r="AO348" t="s">
        <v>334</v>
      </c>
      <c r="BT348" t="s">
        <v>3037</v>
      </c>
      <c r="BU348" t="s">
        <v>336</v>
      </c>
      <c r="BV348" t="str">
        <f t="shared" si="35"/>
        <v>4m5j-xuvx</v>
      </c>
      <c r="BW348">
        <f t="shared" si="36"/>
        <v>2017</v>
      </c>
      <c r="BX348">
        <f t="shared" si="37"/>
        <v>2019</v>
      </c>
      <c r="BY348">
        <f t="shared" si="38"/>
        <v>3</v>
      </c>
      <c r="BZ348">
        <f t="shared" si="39"/>
        <v>2</v>
      </c>
      <c r="CA348" t="s">
        <v>4723</v>
      </c>
      <c r="CB348" t="str">
        <f t="shared" si="40"/>
        <v>c</v>
      </c>
      <c r="CC348">
        <v>0.85636681863913078</v>
      </c>
      <c r="CD348">
        <f t="shared" si="41"/>
        <v>104</v>
      </c>
    </row>
    <row r="349" spans="1:82" x14ac:dyDescent="0.35">
      <c r="A349" t="s">
        <v>1922</v>
      </c>
      <c r="B349" t="s">
        <v>1915</v>
      </c>
      <c r="C349" t="b">
        <v>1</v>
      </c>
      <c r="D349" t="b">
        <v>0</v>
      </c>
      <c r="F349" t="s">
        <v>323</v>
      </c>
      <c r="G349" t="s">
        <v>15</v>
      </c>
      <c r="H349" t="s">
        <v>1916</v>
      </c>
      <c r="I349" t="s">
        <v>1917</v>
      </c>
      <c r="J349" s="3">
        <v>158168</v>
      </c>
      <c r="K349" t="s">
        <v>1923</v>
      </c>
      <c r="L349" t="s">
        <v>1918</v>
      </c>
      <c r="M349" s="2">
        <v>42398</v>
      </c>
      <c r="N349" s="1">
        <v>0.99097222222222225</v>
      </c>
      <c r="O349" s="2">
        <v>42412</v>
      </c>
      <c r="P349" s="1">
        <v>0.76180555555555562</v>
      </c>
      <c r="Q349" t="s">
        <v>328</v>
      </c>
      <c r="R349" t="s">
        <v>1919</v>
      </c>
      <c r="S349" s="3">
        <v>1120</v>
      </c>
      <c r="T349" t="s">
        <v>181</v>
      </c>
      <c r="U349" t="s">
        <v>1920</v>
      </c>
      <c r="W349" t="s">
        <v>1</v>
      </c>
      <c r="AD349" t="s">
        <v>1924</v>
      </c>
      <c r="AM349" t="s">
        <v>1921</v>
      </c>
      <c r="AO349" t="s">
        <v>334</v>
      </c>
      <c r="BT349" t="s">
        <v>335</v>
      </c>
      <c r="BU349" t="s">
        <v>336</v>
      </c>
      <c r="BV349" t="str">
        <f t="shared" si="35"/>
        <v>we9k-a58y</v>
      </c>
      <c r="BW349">
        <f t="shared" si="36"/>
        <v>2016</v>
      </c>
      <c r="BX349">
        <f t="shared" si="37"/>
        <v>2016</v>
      </c>
      <c r="BY349">
        <f t="shared" si="38"/>
        <v>3</v>
      </c>
      <c r="BZ349">
        <f t="shared" si="39"/>
        <v>4</v>
      </c>
      <c r="CA349" t="s">
        <v>4723</v>
      </c>
      <c r="CB349" t="str">
        <f t="shared" si="40"/>
        <v>c</v>
      </c>
      <c r="CC349">
        <v>0.86490398959016845</v>
      </c>
      <c r="CD349">
        <f t="shared" si="41"/>
        <v>105</v>
      </c>
    </row>
    <row r="350" spans="1:82" x14ac:dyDescent="0.35">
      <c r="A350" t="s">
        <v>3107</v>
      </c>
      <c r="B350" t="s">
        <v>3108</v>
      </c>
      <c r="C350" t="b">
        <v>1</v>
      </c>
      <c r="D350" t="b">
        <v>0</v>
      </c>
      <c r="F350" t="s">
        <v>323</v>
      </c>
      <c r="G350" t="s">
        <v>15</v>
      </c>
      <c r="H350" t="s">
        <v>3109</v>
      </c>
      <c r="I350" t="s">
        <v>3110</v>
      </c>
      <c r="J350" s="3">
        <v>1543</v>
      </c>
      <c r="K350" t="s">
        <v>3111</v>
      </c>
      <c r="L350" t="s">
        <v>3112</v>
      </c>
      <c r="M350" s="2">
        <v>42488</v>
      </c>
      <c r="N350" s="1">
        <v>0.61875000000000002</v>
      </c>
      <c r="O350" s="2">
        <v>43634</v>
      </c>
      <c r="P350" s="1">
        <v>9.375E-2</v>
      </c>
      <c r="Q350" t="s">
        <v>2002</v>
      </c>
      <c r="R350" t="s">
        <v>3113</v>
      </c>
      <c r="S350" s="3">
        <v>1455</v>
      </c>
      <c r="T350" t="s">
        <v>222</v>
      </c>
      <c r="U350" t="s">
        <v>3114</v>
      </c>
      <c r="W350" t="s">
        <v>1</v>
      </c>
      <c r="Z350" t="s">
        <v>225</v>
      </c>
      <c r="AD350" t="s">
        <v>3115</v>
      </c>
      <c r="AM350" t="s">
        <v>3116</v>
      </c>
      <c r="AO350" t="s">
        <v>334</v>
      </c>
      <c r="BT350" t="s">
        <v>3117</v>
      </c>
      <c r="BU350" t="s">
        <v>336</v>
      </c>
      <c r="BV350" t="str">
        <f t="shared" si="35"/>
        <v>fvrz-yz45</v>
      </c>
      <c r="BW350">
        <f t="shared" si="36"/>
        <v>2016</v>
      </c>
      <c r="BX350">
        <f t="shared" si="37"/>
        <v>2019</v>
      </c>
      <c r="BY350">
        <f t="shared" si="38"/>
        <v>4</v>
      </c>
      <c r="BZ350">
        <f t="shared" si="39"/>
        <v>5</v>
      </c>
      <c r="CA350" t="s">
        <v>4723</v>
      </c>
      <c r="CB350" t="str">
        <f t="shared" si="40"/>
        <v>c</v>
      </c>
      <c r="CC350">
        <v>0.86688624234741729</v>
      </c>
      <c r="CD350">
        <f t="shared" si="41"/>
        <v>106</v>
      </c>
    </row>
    <row r="351" spans="1:82" x14ac:dyDescent="0.35">
      <c r="A351" t="s">
        <v>1031</v>
      </c>
      <c r="B351" t="s">
        <v>1032</v>
      </c>
      <c r="C351" t="b">
        <v>1</v>
      </c>
      <c r="D351" t="b">
        <v>0</v>
      </c>
      <c r="F351" t="s">
        <v>323</v>
      </c>
      <c r="G351" t="s">
        <v>15</v>
      </c>
      <c r="H351" t="s">
        <v>1033</v>
      </c>
      <c r="I351" t="s">
        <v>1034</v>
      </c>
      <c r="J351">
        <v>483</v>
      </c>
      <c r="K351" t="s">
        <v>1035</v>
      </c>
      <c r="L351" t="s">
        <v>1036</v>
      </c>
      <c r="M351" s="2">
        <v>43000</v>
      </c>
      <c r="N351" s="1">
        <v>7.5694444444444439E-2</v>
      </c>
      <c r="O351" s="2">
        <v>43066</v>
      </c>
      <c r="P351" s="1">
        <v>0.95208333333333339</v>
      </c>
      <c r="Q351" t="s">
        <v>351</v>
      </c>
      <c r="R351" t="s">
        <v>1037</v>
      </c>
      <c r="S351">
        <v>538</v>
      </c>
      <c r="T351" t="s">
        <v>99</v>
      </c>
      <c r="U351" t="s">
        <v>1038</v>
      </c>
      <c r="V351" t="s">
        <v>7</v>
      </c>
      <c r="W351" t="s">
        <v>1</v>
      </c>
      <c r="AD351" t="s">
        <v>1039</v>
      </c>
      <c r="AE351" t="s">
        <v>1040</v>
      </c>
      <c r="AM351" t="s">
        <v>1041</v>
      </c>
      <c r="AO351" t="s">
        <v>334</v>
      </c>
      <c r="BI351" t="s">
        <v>1042</v>
      </c>
      <c r="BT351" t="s">
        <v>335</v>
      </c>
      <c r="BU351" t="s">
        <v>336</v>
      </c>
      <c r="BV351" t="str">
        <f t="shared" si="35"/>
        <v>sibs-5k6j</v>
      </c>
      <c r="BW351">
        <f t="shared" si="36"/>
        <v>2017</v>
      </c>
      <c r="BX351">
        <f t="shared" si="37"/>
        <v>2017</v>
      </c>
      <c r="BY351">
        <f t="shared" si="38"/>
        <v>4</v>
      </c>
      <c r="BZ351">
        <f t="shared" si="39"/>
        <v>5</v>
      </c>
      <c r="CA351" t="s">
        <v>4723</v>
      </c>
      <c r="CB351" t="str">
        <f t="shared" si="40"/>
        <v>c</v>
      </c>
      <c r="CC351">
        <v>0.87892243087286481</v>
      </c>
      <c r="CD351">
        <f t="shared" si="41"/>
        <v>107</v>
      </c>
    </row>
    <row r="352" spans="1:82" x14ac:dyDescent="0.35">
      <c r="A352" t="s">
        <v>4332</v>
      </c>
      <c r="B352" t="s">
        <v>4333</v>
      </c>
      <c r="C352" t="b">
        <v>1</v>
      </c>
      <c r="D352" t="b">
        <v>0</v>
      </c>
      <c r="F352" t="s">
        <v>323</v>
      </c>
      <c r="G352" t="s">
        <v>15</v>
      </c>
      <c r="H352" t="s">
        <v>4334</v>
      </c>
      <c r="I352" t="s">
        <v>4335</v>
      </c>
      <c r="J352">
        <v>127</v>
      </c>
      <c r="K352" t="s">
        <v>4336</v>
      </c>
      <c r="L352" t="s">
        <v>4336</v>
      </c>
      <c r="M352" s="2">
        <v>42507</v>
      </c>
      <c r="N352" s="1">
        <v>0.65972222222222221</v>
      </c>
      <c r="O352" s="2">
        <v>42507</v>
      </c>
      <c r="P352" s="1">
        <v>0.65972222222222221</v>
      </c>
      <c r="R352" t="s">
        <v>4337</v>
      </c>
      <c r="S352">
        <v>715</v>
      </c>
      <c r="T352" t="s">
        <v>107</v>
      </c>
      <c r="W352" t="s">
        <v>1</v>
      </c>
      <c r="AD352" t="s">
        <v>4338</v>
      </c>
      <c r="AM352" t="s">
        <v>1241</v>
      </c>
      <c r="AO352" t="s">
        <v>334</v>
      </c>
      <c r="BU352" t="s">
        <v>336</v>
      </c>
      <c r="BV352" t="str">
        <f t="shared" si="35"/>
        <v>7ipt-eqqd</v>
      </c>
      <c r="BW352">
        <f t="shared" si="36"/>
        <v>2016</v>
      </c>
      <c r="BX352">
        <f t="shared" si="37"/>
        <v>2016</v>
      </c>
      <c r="BY352">
        <f t="shared" si="38"/>
        <v>3</v>
      </c>
      <c r="BZ352">
        <f t="shared" si="39"/>
        <v>2</v>
      </c>
      <c r="CA352" t="s">
        <v>4723</v>
      </c>
      <c r="CB352" t="str">
        <f t="shared" si="40"/>
        <v>c</v>
      </c>
      <c r="CC352">
        <v>0.88804802132627148</v>
      </c>
      <c r="CD352">
        <f t="shared" si="41"/>
        <v>108</v>
      </c>
    </row>
    <row r="353" spans="1:82" x14ac:dyDescent="0.35">
      <c r="A353" t="s">
        <v>2029</v>
      </c>
      <c r="B353" t="s">
        <v>2030</v>
      </c>
      <c r="C353" t="b">
        <v>1</v>
      </c>
      <c r="D353" t="b">
        <v>0</v>
      </c>
      <c r="F353" t="s">
        <v>323</v>
      </c>
      <c r="G353" t="s">
        <v>15</v>
      </c>
      <c r="H353" t="s">
        <v>2031</v>
      </c>
      <c r="I353" t="s">
        <v>2032</v>
      </c>
      <c r="J353">
        <v>117</v>
      </c>
      <c r="K353" t="s">
        <v>2033</v>
      </c>
      <c r="L353" t="s">
        <v>2034</v>
      </c>
      <c r="M353" s="2">
        <v>42590</v>
      </c>
      <c r="N353" s="1">
        <v>0.90347222222222223</v>
      </c>
      <c r="O353" s="2">
        <v>42590</v>
      </c>
      <c r="P353" s="1">
        <v>0.9194444444444444</v>
      </c>
      <c r="Q353" t="s">
        <v>995</v>
      </c>
      <c r="R353" t="s">
        <v>2035</v>
      </c>
      <c r="S353">
        <v>561</v>
      </c>
      <c r="T353" t="s">
        <v>151</v>
      </c>
      <c r="U353" t="s">
        <v>2018</v>
      </c>
      <c r="V353" t="s">
        <v>7</v>
      </c>
      <c r="W353" t="s">
        <v>1</v>
      </c>
      <c r="AD353" t="s">
        <v>2036</v>
      </c>
      <c r="AM353" t="s">
        <v>2020</v>
      </c>
      <c r="AO353" t="s">
        <v>334</v>
      </c>
      <c r="BT353" t="s">
        <v>1890</v>
      </c>
      <c r="BU353" t="s">
        <v>336</v>
      </c>
      <c r="BV353" t="str">
        <f t="shared" si="35"/>
        <v>qjnp-3r9c</v>
      </c>
      <c r="BW353">
        <f t="shared" si="36"/>
        <v>2016</v>
      </c>
      <c r="BX353">
        <f t="shared" si="37"/>
        <v>2016</v>
      </c>
      <c r="BY353">
        <f t="shared" si="38"/>
        <v>4</v>
      </c>
      <c r="BZ353">
        <f t="shared" si="39"/>
        <v>5</v>
      </c>
      <c r="CA353" t="s">
        <v>4723</v>
      </c>
      <c r="CB353" t="str">
        <f t="shared" si="40"/>
        <v>c</v>
      </c>
      <c r="CC353">
        <v>0.90476930596904315</v>
      </c>
      <c r="CD353">
        <f t="shared" si="41"/>
        <v>109</v>
      </c>
    </row>
    <row r="354" spans="1:82" x14ac:dyDescent="0.35">
      <c r="A354" t="s">
        <v>4563</v>
      </c>
      <c r="B354" t="s">
        <v>4564</v>
      </c>
      <c r="C354" t="b">
        <v>1</v>
      </c>
      <c r="D354" t="b">
        <v>0</v>
      </c>
      <c r="F354" t="s">
        <v>323</v>
      </c>
      <c r="G354" t="s">
        <v>15</v>
      </c>
      <c r="H354" t="s">
        <v>4565</v>
      </c>
      <c r="I354" t="s">
        <v>4566</v>
      </c>
      <c r="J354">
        <v>114</v>
      </c>
      <c r="K354" t="s">
        <v>4567</v>
      </c>
      <c r="L354" t="s">
        <v>4568</v>
      </c>
      <c r="M354" s="2">
        <v>43035</v>
      </c>
      <c r="N354" s="1">
        <v>0.7284722222222223</v>
      </c>
      <c r="O354" s="2">
        <v>43616</v>
      </c>
      <c r="P354" s="1">
        <v>0.86805555555555547</v>
      </c>
      <c r="Q354" t="s">
        <v>1058</v>
      </c>
      <c r="R354" t="s">
        <v>4569</v>
      </c>
      <c r="S354">
        <v>577</v>
      </c>
      <c r="T354" t="s">
        <v>175</v>
      </c>
      <c r="W354" t="s">
        <v>1</v>
      </c>
      <c r="Z354" t="s">
        <v>62</v>
      </c>
      <c r="AD354" t="s">
        <v>4570</v>
      </c>
      <c r="AL354" t="s">
        <v>4571</v>
      </c>
      <c r="AM354" t="s">
        <v>2888</v>
      </c>
      <c r="AO354" t="s">
        <v>334</v>
      </c>
      <c r="BU354" t="s">
        <v>336</v>
      </c>
      <c r="BV354" t="str">
        <f t="shared" si="35"/>
        <v>az4y-4v7j</v>
      </c>
      <c r="BW354">
        <f t="shared" si="36"/>
        <v>2017</v>
      </c>
      <c r="BX354">
        <f t="shared" si="37"/>
        <v>2019</v>
      </c>
      <c r="BY354">
        <f t="shared" si="38"/>
        <v>4</v>
      </c>
      <c r="BZ354">
        <f t="shared" si="39"/>
        <v>4</v>
      </c>
      <c r="CA354" t="s">
        <v>4723</v>
      </c>
      <c r="CB354" t="str">
        <f t="shared" si="40"/>
        <v>c</v>
      </c>
      <c r="CC354">
        <v>0.90796669608135794</v>
      </c>
      <c r="CD354">
        <f t="shared" si="41"/>
        <v>110</v>
      </c>
    </row>
    <row r="355" spans="1:82" x14ac:dyDescent="0.35">
      <c r="A355" t="s">
        <v>1834</v>
      </c>
      <c r="B355" t="s">
        <v>1835</v>
      </c>
      <c r="C355" t="b">
        <v>1</v>
      </c>
      <c r="D355" t="b">
        <v>0</v>
      </c>
      <c r="F355" t="s">
        <v>323</v>
      </c>
      <c r="G355" t="s">
        <v>15</v>
      </c>
      <c r="H355" t="s">
        <v>1836</v>
      </c>
      <c r="I355" t="s">
        <v>1837</v>
      </c>
      <c r="J355">
        <v>53</v>
      </c>
      <c r="K355" t="s">
        <v>1838</v>
      </c>
      <c r="L355" t="s">
        <v>1839</v>
      </c>
      <c r="M355" s="2">
        <v>42703</v>
      </c>
      <c r="N355" s="1">
        <v>0.63402777777777775</v>
      </c>
      <c r="O355" s="2">
        <v>43464</v>
      </c>
      <c r="P355" s="1">
        <v>0.76527777777777783</v>
      </c>
      <c r="Q355" t="s">
        <v>328</v>
      </c>
      <c r="R355" t="s">
        <v>1768</v>
      </c>
      <c r="S355">
        <v>400</v>
      </c>
      <c r="T355" t="s">
        <v>123</v>
      </c>
      <c r="U355" t="s">
        <v>1758</v>
      </c>
      <c r="W355" t="s">
        <v>1</v>
      </c>
      <c r="Z355" t="s">
        <v>88</v>
      </c>
      <c r="AA355">
        <v>2018</v>
      </c>
      <c r="AD355" t="s">
        <v>1840</v>
      </c>
      <c r="AK355" t="s">
        <v>31</v>
      </c>
      <c r="AM355" t="s">
        <v>1760</v>
      </c>
      <c r="AO355" t="s">
        <v>334</v>
      </c>
      <c r="BI355" t="s">
        <v>1770</v>
      </c>
      <c r="BT355" t="s">
        <v>1761</v>
      </c>
      <c r="BU355" t="s">
        <v>336</v>
      </c>
      <c r="BV355" t="str">
        <f t="shared" si="35"/>
        <v>hwpd-vvc3</v>
      </c>
      <c r="BW355">
        <f t="shared" si="36"/>
        <v>2016</v>
      </c>
      <c r="BX355">
        <f t="shared" si="37"/>
        <v>2018</v>
      </c>
      <c r="BY355">
        <f t="shared" si="38"/>
        <v>4</v>
      </c>
      <c r="BZ355">
        <f t="shared" si="39"/>
        <v>5</v>
      </c>
      <c r="CA355" t="s">
        <v>4723</v>
      </c>
      <c r="CB355" t="str">
        <f t="shared" si="40"/>
        <v>c</v>
      </c>
      <c r="CC355">
        <v>0.9090787275233071</v>
      </c>
      <c r="CD355">
        <f t="shared" si="41"/>
        <v>111</v>
      </c>
    </row>
    <row r="356" spans="1:82" x14ac:dyDescent="0.35">
      <c r="A356" t="s">
        <v>1137</v>
      </c>
      <c r="B356" t="s">
        <v>1138</v>
      </c>
      <c r="C356" t="b">
        <v>1</v>
      </c>
      <c r="D356" t="b">
        <v>0</v>
      </c>
      <c r="F356" t="s">
        <v>323</v>
      </c>
      <c r="G356" t="s">
        <v>15</v>
      </c>
      <c r="H356" t="s">
        <v>1139</v>
      </c>
      <c r="I356" t="s">
        <v>1140</v>
      </c>
      <c r="J356">
        <v>507</v>
      </c>
      <c r="K356" t="s">
        <v>1141</v>
      </c>
      <c r="L356" t="s">
        <v>1142</v>
      </c>
      <c r="M356" s="2">
        <v>42706</v>
      </c>
      <c r="N356" s="1">
        <v>0.77916666666666667</v>
      </c>
      <c r="O356" s="2">
        <v>43634</v>
      </c>
      <c r="P356" s="1">
        <v>2.361111111111111E-2</v>
      </c>
      <c r="Q356" t="s">
        <v>1130</v>
      </c>
      <c r="R356" t="s">
        <v>1143</v>
      </c>
      <c r="S356" s="3">
        <v>1270</v>
      </c>
      <c r="T356" t="s">
        <v>64</v>
      </c>
      <c r="U356" t="s">
        <v>1132</v>
      </c>
      <c r="W356" t="s">
        <v>1</v>
      </c>
      <c r="Z356" t="s">
        <v>96</v>
      </c>
      <c r="AD356" t="s">
        <v>1144</v>
      </c>
      <c r="AK356" t="s">
        <v>43</v>
      </c>
      <c r="AL356" t="s">
        <v>1145</v>
      </c>
      <c r="AM356" t="s">
        <v>1135</v>
      </c>
      <c r="AO356" t="s">
        <v>334</v>
      </c>
      <c r="BT356" t="s">
        <v>1136</v>
      </c>
      <c r="BU356" t="s">
        <v>336</v>
      </c>
      <c r="BV356" t="str">
        <f t="shared" si="35"/>
        <v>bzff-4fmt</v>
      </c>
      <c r="BW356">
        <f t="shared" si="36"/>
        <v>2016</v>
      </c>
      <c r="BX356">
        <f t="shared" si="37"/>
        <v>2019</v>
      </c>
      <c r="BY356">
        <f t="shared" si="38"/>
        <v>4</v>
      </c>
      <c r="BZ356">
        <f t="shared" si="39"/>
        <v>5</v>
      </c>
      <c r="CA356" t="s">
        <v>4723</v>
      </c>
      <c r="CB356" t="str">
        <f t="shared" si="40"/>
        <v>c</v>
      </c>
      <c r="CC356">
        <v>0.91075333135494008</v>
      </c>
      <c r="CD356">
        <f t="shared" si="41"/>
        <v>112</v>
      </c>
    </row>
    <row r="357" spans="1:82" x14ac:dyDescent="0.35">
      <c r="A357" t="s">
        <v>5039</v>
      </c>
      <c r="B357" t="s">
        <v>5040</v>
      </c>
      <c r="C357" t="b">
        <v>1</v>
      </c>
      <c r="D357" t="b">
        <v>0</v>
      </c>
      <c r="F357" t="s">
        <v>323</v>
      </c>
      <c r="G357" t="s">
        <v>15</v>
      </c>
      <c r="H357" t="s">
        <v>5041</v>
      </c>
      <c r="I357" t="s">
        <v>5042</v>
      </c>
      <c r="J357">
        <v>451</v>
      </c>
      <c r="K357" t="s">
        <v>5043</v>
      </c>
      <c r="L357" t="s">
        <v>5044</v>
      </c>
      <c r="M357" s="2">
        <v>43040</v>
      </c>
      <c r="N357" s="1">
        <v>0.74722222222222223</v>
      </c>
      <c r="O357" s="2">
        <v>43375</v>
      </c>
      <c r="P357" s="1">
        <v>0.8027777777777777</v>
      </c>
      <c r="Q357" t="s">
        <v>1058</v>
      </c>
      <c r="R357" t="s">
        <v>5045</v>
      </c>
      <c r="S357">
        <v>881</v>
      </c>
      <c r="T357" t="s">
        <v>175</v>
      </c>
      <c r="W357" t="s">
        <v>1</v>
      </c>
      <c r="Z357" t="s">
        <v>65</v>
      </c>
      <c r="AA357">
        <v>2017</v>
      </c>
      <c r="AD357" t="s">
        <v>5046</v>
      </c>
      <c r="AK357" t="s">
        <v>3227</v>
      </c>
      <c r="AL357" t="s">
        <v>5047</v>
      </c>
      <c r="AM357" t="s">
        <v>2888</v>
      </c>
      <c r="AO357" t="s">
        <v>334</v>
      </c>
      <c r="BU357" t="s">
        <v>336</v>
      </c>
      <c r="BV357" t="str">
        <f t="shared" si="35"/>
        <v>icqj-j27g</v>
      </c>
      <c r="BW357">
        <f t="shared" si="36"/>
        <v>2017</v>
      </c>
      <c r="BX357">
        <f t="shared" si="37"/>
        <v>2018</v>
      </c>
      <c r="BY357">
        <f t="shared" si="38"/>
        <v>4</v>
      </c>
      <c r="BZ357">
        <f t="shared" si="39"/>
        <v>4</v>
      </c>
      <c r="CA357" t="s">
        <v>4723</v>
      </c>
      <c r="CB357" t="str">
        <f t="shared" si="40"/>
        <v>c</v>
      </c>
      <c r="CC357">
        <v>0.91609578893869792</v>
      </c>
      <c r="CD357">
        <f t="shared" si="41"/>
        <v>113</v>
      </c>
    </row>
    <row r="358" spans="1:82" x14ac:dyDescent="0.35">
      <c r="A358" t="s">
        <v>2619</v>
      </c>
      <c r="B358" t="s">
        <v>2596</v>
      </c>
      <c r="C358" t="b">
        <v>1</v>
      </c>
      <c r="D358" t="b">
        <v>0</v>
      </c>
      <c r="F358" t="s">
        <v>323</v>
      </c>
      <c r="G358" t="s">
        <v>15</v>
      </c>
      <c r="H358" t="s">
        <v>2620</v>
      </c>
      <c r="I358" t="s">
        <v>2597</v>
      </c>
      <c r="J358">
        <v>80</v>
      </c>
      <c r="K358" t="s">
        <v>2598</v>
      </c>
      <c r="L358" t="s">
        <v>2598</v>
      </c>
      <c r="M358" s="2">
        <v>42940</v>
      </c>
      <c r="N358" s="1">
        <v>0.87638888888888899</v>
      </c>
      <c r="O358" s="2">
        <v>42940</v>
      </c>
      <c r="P358" s="1">
        <v>0.87638888888888899</v>
      </c>
      <c r="Q358" t="s">
        <v>328</v>
      </c>
      <c r="R358" t="s">
        <v>2594</v>
      </c>
      <c r="S358">
        <v>440</v>
      </c>
      <c r="T358" t="s">
        <v>127</v>
      </c>
      <c r="U358" t="s">
        <v>2595</v>
      </c>
      <c r="W358" t="s">
        <v>1</v>
      </c>
      <c r="Z358" t="s">
        <v>194</v>
      </c>
      <c r="AD358" t="s">
        <v>2621</v>
      </c>
      <c r="AL358" t="s">
        <v>1301</v>
      </c>
      <c r="AM358" t="s">
        <v>2366</v>
      </c>
      <c r="AO358" t="s">
        <v>334</v>
      </c>
      <c r="BT358" t="s">
        <v>335</v>
      </c>
      <c r="BU358" t="s">
        <v>336</v>
      </c>
      <c r="BV358" t="str">
        <f t="shared" si="35"/>
        <v>k328-cdkz</v>
      </c>
      <c r="BW358">
        <f t="shared" si="36"/>
        <v>2017</v>
      </c>
      <c r="BX358">
        <f t="shared" si="37"/>
        <v>2017</v>
      </c>
      <c r="BY358">
        <f t="shared" si="38"/>
        <v>4</v>
      </c>
      <c r="BZ358">
        <f t="shared" si="39"/>
        <v>5</v>
      </c>
      <c r="CA358" t="s">
        <v>4723</v>
      </c>
      <c r="CB358" t="str">
        <f t="shared" si="40"/>
        <v>c</v>
      </c>
      <c r="CC358">
        <v>0.9228399862343255</v>
      </c>
      <c r="CD358">
        <f t="shared" si="41"/>
        <v>114</v>
      </c>
    </row>
    <row r="359" spans="1:82" x14ac:dyDescent="0.35">
      <c r="A359" t="s">
        <v>2012</v>
      </c>
      <c r="B359" t="s">
        <v>2013</v>
      </c>
      <c r="C359" t="b">
        <v>1</v>
      </c>
      <c r="D359" t="b">
        <v>0</v>
      </c>
      <c r="F359" t="s">
        <v>323</v>
      </c>
      <c r="G359" t="s">
        <v>15</v>
      </c>
      <c r="H359" t="s">
        <v>2014</v>
      </c>
      <c r="I359" t="s">
        <v>2015</v>
      </c>
      <c r="J359">
        <v>39</v>
      </c>
      <c r="K359" t="s">
        <v>2016</v>
      </c>
      <c r="L359" t="s">
        <v>2017</v>
      </c>
      <c r="M359" s="2">
        <v>42590</v>
      </c>
      <c r="N359" s="1">
        <v>0.85972222222222217</v>
      </c>
      <c r="O359" s="2">
        <v>42590</v>
      </c>
      <c r="P359" s="1">
        <v>0.9243055555555556</v>
      </c>
      <c r="S359">
        <v>363</v>
      </c>
      <c r="T359" t="s">
        <v>151</v>
      </c>
      <c r="U359" t="s">
        <v>2018</v>
      </c>
      <c r="W359" t="s">
        <v>1</v>
      </c>
      <c r="AD359" t="s">
        <v>2019</v>
      </c>
      <c r="AM359" t="s">
        <v>2020</v>
      </c>
      <c r="AO359" t="s">
        <v>334</v>
      </c>
      <c r="BT359" t="s">
        <v>1890</v>
      </c>
      <c r="BU359" t="s">
        <v>336</v>
      </c>
      <c r="BV359" t="str">
        <f t="shared" si="35"/>
        <v>9weh-kphq</v>
      </c>
      <c r="BW359">
        <f t="shared" si="36"/>
        <v>2016</v>
      </c>
      <c r="BX359">
        <f t="shared" si="37"/>
        <v>2016</v>
      </c>
      <c r="BY359">
        <f t="shared" si="38"/>
        <v>3</v>
      </c>
      <c r="BZ359">
        <f t="shared" si="39"/>
        <v>2</v>
      </c>
      <c r="CA359" t="s">
        <v>4723</v>
      </c>
      <c r="CB359" t="str">
        <f t="shared" si="40"/>
        <v>c</v>
      </c>
      <c r="CC359">
        <v>0.93170068883100865</v>
      </c>
      <c r="CD359">
        <f t="shared" si="41"/>
        <v>115</v>
      </c>
    </row>
    <row r="360" spans="1:82" x14ac:dyDescent="0.35">
      <c r="A360" t="s">
        <v>4724</v>
      </c>
      <c r="B360" t="s">
        <v>4725</v>
      </c>
      <c r="C360" t="b">
        <v>1</v>
      </c>
      <c r="D360" t="b">
        <v>0</v>
      </c>
      <c r="F360" t="s">
        <v>323</v>
      </c>
      <c r="G360" t="s">
        <v>15</v>
      </c>
      <c r="H360" t="s">
        <v>4726</v>
      </c>
      <c r="J360">
        <v>103</v>
      </c>
      <c r="K360" t="s">
        <v>4727</v>
      </c>
      <c r="L360" t="s">
        <v>4727</v>
      </c>
      <c r="M360" s="2">
        <v>42871</v>
      </c>
      <c r="N360" s="1">
        <v>0.13472222222222222</v>
      </c>
      <c r="O360" s="2">
        <v>42871</v>
      </c>
      <c r="P360" s="1">
        <v>0.13472222222222222</v>
      </c>
      <c r="Q360" t="s">
        <v>328</v>
      </c>
      <c r="R360" t="s">
        <v>4728</v>
      </c>
      <c r="S360">
        <v>930</v>
      </c>
      <c r="T360" t="s">
        <v>153</v>
      </c>
      <c r="W360" t="s">
        <v>1</v>
      </c>
      <c r="AD360" t="s">
        <v>4729</v>
      </c>
      <c r="AM360" t="s">
        <v>1413</v>
      </c>
      <c r="AO360" t="s">
        <v>334</v>
      </c>
      <c r="BU360" t="s">
        <v>336</v>
      </c>
      <c r="BV360" t="str">
        <f t="shared" si="35"/>
        <v>dvqh-gsxk</v>
      </c>
      <c r="BW360">
        <f t="shared" si="36"/>
        <v>2017</v>
      </c>
      <c r="BX360">
        <f t="shared" si="37"/>
        <v>2017</v>
      </c>
      <c r="BY360">
        <f t="shared" si="38"/>
        <v>3</v>
      </c>
      <c r="BZ360">
        <f t="shared" si="39"/>
        <v>2</v>
      </c>
      <c r="CA360" t="s">
        <v>4723</v>
      </c>
      <c r="CB360" t="str">
        <f t="shared" si="40"/>
        <v>c</v>
      </c>
      <c r="CC360">
        <v>0.9335040886327971</v>
      </c>
      <c r="CD360">
        <f t="shared" si="41"/>
        <v>116</v>
      </c>
    </row>
    <row r="361" spans="1:82" x14ac:dyDescent="0.35">
      <c r="A361" t="s">
        <v>1448</v>
      </c>
      <c r="B361" t="s">
        <v>1449</v>
      </c>
      <c r="C361" t="b">
        <v>1</v>
      </c>
      <c r="D361" t="b">
        <v>0</v>
      </c>
      <c r="F361" t="s">
        <v>323</v>
      </c>
      <c r="G361" t="s">
        <v>15</v>
      </c>
      <c r="H361" t="s">
        <v>1450</v>
      </c>
      <c r="I361" t="s">
        <v>1451</v>
      </c>
      <c r="J361">
        <v>81</v>
      </c>
      <c r="K361" t="s">
        <v>1452</v>
      </c>
      <c r="L361" t="s">
        <v>1453</v>
      </c>
      <c r="M361" s="2">
        <v>42871</v>
      </c>
      <c r="N361" s="1">
        <v>0.31805555555555554</v>
      </c>
      <c r="O361" s="2">
        <v>42885</v>
      </c>
      <c r="P361" s="1">
        <v>8.6805555555555566E-2</v>
      </c>
      <c r="Q361" t="s">
        <v>328</v>
      </c>
      <c r="R361" t="s">
        <v>1454</v>
      </c>
      <c r="S361" s="3">
        <v>1278</v>
      </c>
      <c r="T361" t="s">
        <v>20</v>
      </c>
      <c r="U361" t="s">
        <v>1384</v>
      </c>
      <c r="W361" t="s">
        <v>1</v>
      </c>
      <c r="Z361" t="s">
        <v>206</v>
      </c>
      <c r="AA361" t="s">
        <v>1429</v>
      </c>
      <c r="AD361" t="s">
        <v>1458</v>
      </c>
      <c r="AE361" t="s">
        <v>1385</v>
      </c>
      <c r="AF361" t="s">
        <v>1387</v>
      </c>
      <c r="AG361" t="s">
        <v>1455</v>
      </c>
      <c r="AH361" t="s">
        <v>1456</v>
      </c>
      <c r="AI361" t="s">
        <v>1459</v>
      </c>
      <c r="AJ361" t="s">
        <v>1457</v>
      </c>
      <c r="AK361" t="s">
        <v>1390</v>
      </c>
      <c r="AM361" t="s">
        <v>1392</v>
      </c>
      <c r="AO361" t="s">
        <v>334</v>
      </c>
      <c r="BT361" t="s">
        <v>335</v>
      </c>
      <c r="BU361" t="s">
        <v>336</v>
      </c>
      <c r="BV361" t="str">
        <f t="shared" si="35"/>
        <v>iax8-x84c</v>
      </c>
      <c r="BW361">
        <f t="shared" si="36"/>
        <v>2017</v>
      </c>
      <c r="BX361">
        <f t="shared" si="37"/>
        <v>2017</v>
      </c>
      <c r="BY361">
        <f t="shared" si="38"/>
        <v>4</v>
      </c>
      <c r="BZ361">
        <f t="shared" si="39"/>
        <v>5</v>
      </c>
      <c r="CA361" t="s">
        <v>4723</v>
      </c>
      <c r="CB361" t="str">
        <f t="shared" si="40"/>
        <v>c</v>
      </c>
      <c r="CC361">
        <v>0.94377229446633026</v>
      </c>
      <c r="CD361">
        <f t="shared" si="41"/>
        <v>117</v>
      </c>
    </row>
    <row r="362" spans="1:82" x14ac:dyDescent="0.35">
      <c r="A362" t="s">
        <v>789</v>
      </c>
      <c r="B362" t="s">
        <v>790</v>
      </c>
      <c r="C362" t="b">
        <v>1</v>
      </c>
      <c r="D362" t="b">
        <v>0</v>
      </c>
      <c r="F362" t="s">
        <v>323</v>
      </c>
      <c r="G362" t="s">
        <v>15</v>
      </c>
      <c r="H362" t="s">
        <v>791</v>
      </c>
      <c r="I362" t="s">
        <v>792</v>
      </c>
      <c r="J362">
        <v>79</v>
      </c>
      <c r="K362" t="s">
        <v>793</v>
      </c>
      <c r="L362" t="s">
        <v>793</v>
      </c>
      <c r="M362" s="2">
        <v>42444</v>
      </c>
      <c r="N362" s="1">
        <v>0.73333333333333339</v>
      </c>
      <c r="O362" s="2">
        <v>42444</v>
      </c>
      <c r="P362" s="1">
        <v>0.73333333333333339</v>
      </c>
      <c r="Q362" t="s">
        <v>351</v>
      </c>
      <c r="R362" t="s">
        <v>768</v>
      </c>
      <c r="S362">
        <v>862</v>
      </c>
      <c r="T362" t="s">
        <v>155</v>
      </c>
      <c r="U362" t="s">
        <v>769</v>
      </c>
      <c r="V362" t="s">
        <v>7</v>
      </c>
      <c r="W362" t="s">
        <v>1</v>
      </c>
      <c r="Z362" t="s">
        <v>18</v>
      </c>
      <c r="AD362" t="s">
        <v>794</v>
      </c>
      <c r="AL362" t="s">
        <v>771</v>
      </c>
      <c r="AM362" t="s">
        <v>772</v>
      </c>
      <c r="AO362" t="s">
        <v>334</v>
      </c>
      <c r="BT362" t="s">
        <v>773</v>
      </c>
      <c r="BU362" t="s">
        <v>336</v>
      </c>
      <c r="BV362" t="str">
        <f t="shared" si="35"/>
        <v>e573-w2te</v>
      </c>
      <c r="BW362">
        <f t="shared" si="36"/>
        <v>2016</v>
      </c>
      <c r="BX362">
        <f t="shared" si="37"/>
        <v>2016</v>
      </c>
      <c r="BY362">
        <f t="shared" si="38"/>
        <v>5</v>
      </c>
      <c r="BZ362">
        <f t="shared" si="39"/>
        <v>6</v>
      </c>
      <c r="CA362" t="s">
        <v>4723</v>
      </c>
      <c r="CB362" t="str">
        <f t="shared" si="40"/>
        <v>c</v>
      </c>
      <c r="CC362">
        <v>0.94689598808940734</v>
      </c>
      <c r="CD362">
        <f t="shared" si="41"/>
        <v>118</v>
      </c>
    </row>
    <row r="363" spans="1:82" x14ac:dyDescent="0.35">
      <c r="A363" t="s">
        <v>4448</v>
      </c>
      <c r="B363" t="s">
        <v>4137</v>
      </c>
      <c r="C363" t="b">
        <v>1</v>
      </c>
      <c r="D363" t="b">
        <v>0</v>
      </c>
      <c r="F363" t="s">
        <v>323</v>
      </c>
      <c r="G363" t="s">
        <v>15</v>
      </c>
      <c r="H363" t="s">
        <v>4449</v>
      </c>
      <c r="I363" t="s">
        <v>4138</v>
      </c>
      <c r="J363">
        <v>428</v>
      </c>
      <c r="K363" t="s">
        <v>4450</v>
      </c>
      <c r="L363" t="s">
        <v>4139</v>
      </c>
      <c r="M363" s="2">
        <v>42593</v>
      </c>
      <c r="N363" s="1">
        <v>0.64722222222222225</v>
      </c>
      <c r="O363" s="2">
        <v>43536</v>
      </c>
      <c r="P363" s="1">
        <v>0.87222222222222223</v>
      </c>
      <c r="R363" t="s">
        <v>4140</v>
      </c>
      <c r="S363">
        <v>637</v>
      </c>
      <c r="T363" t="s">
        <v>164</v>
      </c>
      <c r="W363" t="s">
        <v>1</v>
      </c>
      <c r="Z363" t="s">
        <v>108</v>
      </c>
      <c r="AA363" t="s">
        <v>949</v>
      </c>
      <c r="AD363" t="s">
        <v>4451</v>
      </c>
      <c r="AK363" t="s">
        <v>66</v>
      </c>
      <c r="AM363" t="s">
        <v>572</v>
      </c>
      <c r="AO363" t="s">
        <v>334</v>
      </c>
      <c r="BU363" t="s">
        <v>336</v>
      </c>
      <c r="BV363" t="str">
        <f t="shared" si="35"/>
        <v>9f5q-vk4q</v>
      </c>
      <c r="BW363">
        <f t="shared" si="36"/>
        <v>2016</v>
      </c>
      <c r="BX363">
        <f t="shared" si="37"/>
        <v>2019</v>
      </c>
      <c r="BY363">
        <f t="shared" si="38"/>
        <v>4</v>
      </c>
      <c r="BZ363">
        <f t="shared" si="39"/>
        <v>3</v>
      </c>
      <c r="CA363" t="s">
        <v>4723</v>
      </c>
      <c r="CB363" t="str">
        <f t="shared" si="40"/>
        <v>c</v>
      </c>
      <c r="CC363">
        <v>0.9535460444554712</v>
      </c>
      <c r="CD363">
        <f t="shared" si="41"/>
        <v>119</v>
      </c>
    </row>
    <row r="364" spans="1:82" x14ac:dyDescent="0.35">
      <c r="A364" t="s">
        <v>1423</v>
      </c>
      <c r="B364" t="s">
        <v>1424</v>
      </c>
      <c r="C364" t="b">
        <v>1</v>
      </c>
      <c r="D364" t="b">
        <v>0</v>
      </c>
      <c r="F364" t="s">
        <v>323</v>
      </c>
      <c r="G364" t="s">
        <v>15</v>
      </c>
      <c r="H364" t="s">
        <v>1425</v>
      </c>
      <c r="I364" t="s">
        <v>1426</v>
      </c>
      <c r="J364">
        <v>111</v>
      </c>
      <c r="K364" t="s">
        <v>1427</v>
      </c>
      <c r="L364" t="s">
        <v>1427</v>
      </c>
      <c r="M364" s="2">
        <v>42870</v>
      </c>
      <c r="N364" s="1">
        <v>0.13402777777777777</v>
      </c>
      <c r="O364" s="2">
        <v>42870</v>
      </c>
      <c r="P364" s="1">
        <v>0.13402777777777777</v>
      </c>
      <c r="Q364" t="s">
        <v>328</v>
      </c>
      <c r="R364" t="s">
        <v>1428</v>
      </c>
      <c r="S364">
        <v>520</v>
      </c>
      <c r="T364" t="s">
        <v>20</v>
      </c>
      <c r="U364" t="s">
        <v>1384</v>
      </c>
      <c r="W364" t="s">
        <v>1</v>
      </c>
      <c r="Z364" t="s">
        <v>206</v>
      </c>
      <c r="AA364" t="s">
        <v>1429</v>
      </c>
      <c r="AD364" t="s">
        <v>1430</v>
      </c>
      <c r="AE364" t="s">
        <v>1432</v>
      </c>
      <c r="AF364" t="s">
        <v>1431</v>
      </c>
      <c r="AG364" t="s">
        <v>1385</v>
      </c>
      <c r="AH364" t="s">
        <v>1387</v>
      </c>
      <c r="AK364" t="s">
        <v>1390</v>
      </c>
      <c r="AM364" t="s">
        <v>1392</v>
      </c>
      <c r="AO364" t="s">
        <v>334</v>
      </c>
      <c r="BT364" t="s">
        <v>335</v>
      </c>
      <c r="BU364" t="s">
        <v>336</v>
      </c>
      <c r="BV364" t="str">
        <f t="shared" si="35"/>
        <v>eces-6bin</v>
      </c>
      <c r="BW364">
        <f t="shared" si="36"/>
        <v>2017</v>
      </c>
      <c r="BX364">
        <f t="shared" si="37"/>
        <v>2017</v>
      </c>
      <c r="BY364">
        <f t="shared" si="38"/>
        <v>4</v>
      </c>
      <c r="BZ364">
        <f t="shared" si="39"/>
        <v>5</v>
      </c>
      <c r="CA364" t="s">
        <v>4723</v>
      </c>
      <c r="CB364" t="str">
        <f t="shared" si="40"/>
        <v>c</v>
      </c>
      <c r="CC364">
        <v>0.97897916020634901</v>
      </c>
      <c r="CD364">
        <f t="shared" si="41"/>
        <v>120</v>
      </c>
    </row>
    <row r="365" spans="1:82" x14ac:dyDescent="0.35">
      <c r="A365" t="s">
        <v>5090</v>
      </c>
      <c r="B365" t="s">
        <v>4881</v>
      </c>
      <c r="C365" t="b">
        <v>1</v>
      </c>
      <c r="D365" t="b">
        <v>0</v>
      </c>
      <c r="F365" t="s">
        <v>323</v>
      </c>
      <c r="G365" t="s">
        <v>15</v>
      </c>
      <c r="H365" t="s">
        <v>5091</v>
      </c>
      <c r="J365">
        <v>87</v>
      </c>
      <c r="K365" t="s">
        <v>5092</v>
      </c>
      <c r="L365" t="s">
        <v>4882</v>
      </c>
      <c r="M365" s="2">
        <v>42632</v>
      </c>
      <c r="N365" s="1">
        <v>0.93958333333333333</v>
      </c>
      <c r="O365" s="2">
        <v>42632</v>
      </c>
      <c r="P365" s="1">
        <v>0.94097222222222221</v>
      </c>
      <c r="S365">
        <v>602</v>
      </c>
      <c r="T365" t="s">
        <v>123</v>
      </c>
      <c r="W365" t="s">
        <v>1</v>
      </c>
      <c r="AD365" t="s">
        <v>5093</v>
      </c>
      <c r="AM365" t="s">
        <v>1760</v>
      </c>
      <c r="AO365" t="s">
        <v>334</v>
      </c>
      <c r="BU365" t="s">
        <v>336</v>
      </c>
      <c r="BV365" t="str">
        <f t="shared" si="35"/>
        <v>iw2j-epnj</v>
      </c>
      <c r="BW365">
        <f t="shared" si="36"/>
        <v>2016</v>
      </c>
      <c r="BX365">
        <f t="shared" si="37"/>
        <v>2016</v>
      </c>
      <c r="BY365">
        <f t="shared" si="38"/>
        <v>3</v>
      </c>
      <c r="BZ365">
        <f t="shared" si="39"/>
        <v>0</v>
      </c>
      <c r="CA365" t="s">
        <v>4723</v>
      </c>
      <c r="CB365" t="str">
        <f t="shared" si="40"/>
        <v>c</v>
      </c>
      <c r="CC365">
        <v>0.98461418903380371</v>
      </c>
      <c r="CD365">
        <f t="shared" si="41"/>
        <v>121</v>
      </c>
    </row>
    <row r="366" spans="1:82" x14ac:dyDescent="0.35">
      <c r="A366" t="s">
        <v>763</v>
      </c>
      <c r="B366" t="s">
        <v>764</v>
      </c>
      <c r="C366" t="b">
        <v>1</v>
      </c>
      <c r="D366" t="b">
        <v>0</v>
      </c>
      <c r="F366" t="s">
        <v>323</v>
      </c>
      <c r="G366" t="s">
        <v>15</v>
      </c>
      <c r="H366" t="s">
        <v>765</v>
      </c>
      <c r="I366" t="s">
        <v>766</v>
      </c>
      <c r="J366">
        <v>111</v>
      </c>
      <c r="K366" t="s">
        <v>767</v>
      </c>
      <c r="L366" t="s">
        <v>767</v>
      </c>
      <c r="M366" s="2">
        <v>42444</v>
      </c>
      <c r="N366" s="1">
        <v>0.73749999999999993</v>
      </c>
      <c r="O366" s="2">
        <v>42444</v>
      </c>
      <c r="P366" s="1">
        <v>0.73749999999999993</v>
      </c>
      <c r="Q366" t="s">
        <v>351</v>
      </c>
      <c r="R366" t="s">
        <v>768</v>
      </c>
      <c r="S366">
        <v>838</v>
      </c>
      <c r="T366" t="s">
        <v>155</v>
      </c>
      <c r="U366" t="s">
        <v>769</v>
      </c>
      <c r="V366" t="s">
        <v>7</v>
      </c>
      <c r="W366" t="s">
        <v>1</v>
      </c>
      <c r="Z366" t="s">
        <v>18</v>
      </c>
      <c r="AD366" t="s">
        <v>770</v>
      </c>
      <c r="AL366" t="s">
        <v>771</v>
      </c>
      <c r="AM366" t="s">
        <v>772</v>
      </c>
      <c r="AO366" t="s">
        <v>334</v>
      </c>
      <c r="BT366" t="s">
        <v>773</v>
      </c>
      <c r="BU366" t="s">
        <v>336</v>
      </c>
      <c r="BV366" t="str">
        <f t="shared" si="35"/>
        <v>5duh-m3h5</v>
      </c>
      <c r="BW366">
        <f t="shared" si="36"/>
        <v>2016</v>
      </c>
      <c r="BX366">
        <f t="shared" si="37"/>
        <v>2016</v>
      </c>
      <c r="BY366">
        <f t="shared" si="38"/>
        <v>5</v>
      </c>
      <c r="BZ366">
        <f t="shared" si="39"/>
        <v>6</v>
      </c>
      <c r="CA366" t="s">
        <v>4723</v>
      </c>
      <c r="CB366" t="str">
        <f t="shared" si="40"/>
        <v>c</v>
      </c>
      <c r="CC366">
        <v>0.99231542376051873</v>
      </c>
      <c r="CD366">
        <f t="shared" si="41"/>
        <v>122</v>
      </c>
    </row>
    <row r="367" spans="1:82" x14ac:dyDescent="0.35">
      <c r="A367" t="s">
        <v>5191</v>
      </c>
      <c r="B367" t="s">
        <v>4706</v>
      </c>
      <c r="C367" t="b">
        <v>1</v>
      </c>
      <c r="D367" t="b">
        <v>0</v>
      </c>
      <c r="F367" t="s">
        <v>323</v>
      </c>
      <c r="G367" t="s">
        <v>15</v>
      </c>
      <c r="H367" t="s">
        <v>5192</v>
      </c>
      <c r="I367" t="s">
        <v>4707</v>
      </c>
      <c r="J367">
        <v>89</v>
      </c>
      <c r="K367" t="s">
        <v>5193</v>
      </c>
      <c r="L367" t="s">
        <v>4708</v>
      </c>
      <c r="M367" s="2">
        <v>43117</v>
      </c>
      <c r="N367" s="1">
        <v>0.98263888888888884</v>
      </c>
      <c r="O367" s="2">
        <v>43448</v>
      </c>
      <c r="P367" s="1">
        <v>0.87638888888888899</v>
      </c>
      <c r="Q367" t="s">
        <v>351</v>
      </c>
      <c r="R367" t="s">
        <v>4709</v>
      </c>
      <c r="S367">
        <v>120</v>
      </c>
      <c r="T367" t="s">
        <v>164</v>
      </c>
      <c r="V367" t="s">
        <v>11</v>
      </c>
      <c r="W367" t="s">
        <v>1</v>
      </c>
      <c r="Z367" t="s">
        <v>71</v>
      </c>
      <c r="AA367">
        <v>2017</v>
      </c>
      <c r="AD367" t="s">
        <v>5194</v>
      </c>
      <c r="AE367" t="s">
        <v>4713</v>
      </c>
      <c r="AF367" t="s">
        <v>4712</v>
      </c>
      <c r="AG367" t="s">
        <v>4710</v>
      </c>
      <c r="AH367" t="s">
        <v>4711</v>
      </c>
      <c r="AK367" t="s">
        <v>69</v>
      </c>
      <c r="AL367" t="s">
        <v>4714</v>
      </c>
      <c r="AM367" t="s">
        <v>572</v>
      </c>
      <c r="AO367" t="s">
        <v>334</v>
      </c>
      <c r="BI367" t="s">
        <v>71</v>
      </c>
      <c r="BJ367" t="s">
        <v>723</v>
      </c>
      <c r="BU367" t="s">
        <v>336</v>
      </c>
      <c r="BV367" t="str">
        <f t="shared" si="35"/>
        <v>k882-u84m</v>
      </c>
      <c r="BW367">
        <f t="shared" si="36"/>
        <v>2018</v>
      </c>
      <c r="BX367">
        <f t="shared" si="37"/>
        <v>2018</v>
      </c>
      <c r="BY367">
        <f t="shared" si="38"/>
        <v>5</v>
      </c>
      <c r="BZ367">
        <f t="shared" si="39"/>
        <v>5</v>
      </c>
      <c r="CA367" t="s">
        <v>4723</v>
      </c>
      <c r="CB367" t="str">
        <f t="shared" si="40"/>
        <v>d</v>
      </c>
      <c r="CC367">
        <v>2.8235356863565153E-3</v>
      </c>
      <c r="CD367">
        <f t="shared" si="41"/>
        <v>1</v>
      </c>
    </row>
    <row r="368" spans="1:82" x14ac:dyDescent="0.35">
      <c r="A368" t="s">
        <v>2709</v>
      </c>
      <c r="B368" t="s">
        <v>2710</v>
      </c>
      <c r="C368" t="b">
        <v>1</v>
      </c>
      <c r="D368" t="b">
        <v>0</v>
      </c>
      <c r="F368" t="s">
        <v>323</v>
      </c>
      <c r="G368" t="s">
        <v>15</v>
      </c>
      <c r="H368" t="s">
        <v>2711</v>
      </c>
      <c r="J368">
        <v>121</v>
      </c>
      <c r="K368" t="s">
        <v>2712</v>
      </c>
      <c r="L368" t="s">
        <v>2713</v>
      </c>
      <c r="M368" s="2">
        <v>43334</v>
      </c>
      <c r="N368" s="1">
        <v>0.96875</v>
      </c>
      <c r="O368" s="2">
        <v>43334</v>
      </c>
      <c r="P368" s="1">
        <v>0.9902777777777777</v>
      </c>
      <c r="Q368" t="s">
        <v>913</v>
      </c>
      <c r="R368" t="s">
        <v>2640</v>
      </c>
      <c r="S368">
        <v>194</v>
      </c>
      <c r="T368" t="s">
        <v>207</v>
      </c>
      <c r="U368" t="s">
        <v>2627</v>
      </c>
      <c r="V368" t="s">
        <v>7</v>
      </c>
      <c r="W368" t="s">
        <v>1</v>
      </c>
      <c r="Z368" t="s">
        <v>234</v>
      </c>
      <c r="AA368" t="s">
        <v>553</v>
      </c>
      <c r="AD368" t="s">
        <v>2715</v>
      </c>
      <c r="AE368" t="s">
        <v>2633</v>
      </c>
      <c r="AF368" t="s">
        <v>2716</v>
      </c>
      <c r="AG368" t="s">
        <v>2714</v>
      </c>
      <c r="AH368" t="s">
        <v>2630</v>
      </c>
      <c r="AK368" t="s">
        <v>553</v>
      </c>
      <c r="AM368" t="s">
        <v>2634</v>
      </c>
      <c r="AO368" t="s">
        <v>334</v>
      </c>
      <c r="BT368" t="s">
        <v>915</v>
      </c>
      <c r="BU368" t="s">
        <v>336</v>
      </c>
      <c r="BV368" t="str">
        <f t="shared" si="35"/>
        <v>k5df-vz7g</v>
      </c>
      <c r="BW368">
        <f t="shared" si="36"/>
        <v>2018</v>
      </c>
      <c r="BX368">
        <f t="shared" si="37"/>
        <v>2018</v>
      </c>
      <c r="BY368">
        <f t="shared" si="38"/>
        <v>5</v>
      </c>
      <c r="BZ368">
        <f t="shared" si="39"/>
        <v>5</v>
      </c>
      <c r="CA368" t="s">
        <v>4723</v>
      </c>
      <c r="CB368" t="str">
        <f t="shared" si="40"/>
        <v>d</v>
      </c>
      <c r="CC368">
        <v>1.1526015262597111E-2</v>
      </c>
      <c r="CD368">
        <f t="shared" si="41"/>
        <v>2</v>
      </c>
    </row>
    <row r="369" spans="1:82" x14ac:dyDescent="0.35">
      <c r="A369" t="s">
        <v>1570</v>
      </c>
      <c r="B369" t="s">
        <v>1571</v>
      </c>
      <c r="C369" t="b">
        <v>1</v>
      </c>
      <c r="D369" t="b">
        <v>0</v>
      </c>
      <c r="F369" t="s">
        <v>323</v>
      </c>
      <c r="G369" t="s">
        <v>15</v>
      </c>
      <c r="H369" t="s">
        <v>1572</v>
      </c>
      <c r="I369" t="s">
        <v>1573</v>
      </c>
      <c r="J369">
        <v>889</v>
      </c>
      <c r="K369" t="s">
        <v>1574</v>
      </c>
      <c r="L369" t="s">
        <v>1575</v>
      </c>
      <c r="M369" s="2">
        <v>43332</v>
      </c>
      <c r="N369" s="1">
        <v>0.82013888888888886</v>
      </c>
      <c r="O369" s="2">
        <v>43633</v>
      </c>
      <c r="P369" s="1">
        <v>0.72916666666666663</v>
      </c>
      <c r="Q369" t="s">
        <v>913</v>
      </c>
      <c r="R369" t="s">
        <v>1576</v>
      </c>
      <c r="S369" s="3">
        <v>1299</v>
      </c>
      <c r="T369" t="s">
        <v>105</v>
      </c>
      <c r="U369" t="s">
        <v>1577</v>
      </c>
      <c r="W369" t="s">
        <v>1</v>
      </c>
      <c r="Z369" t="s">
        <v>198</v>
      </c>
      <c r="AD369" t="s">
        <v>1578</v>
      </c>
      <c r="AK369" t="s">
        <v>46</v>
      </c>
      <c r="AM369" t="s">
        <v>914</v>
      </c>
      <c r="AO369" t="s">
        <v>334</v>
      </c>
      <c r="BI369" t="s">
        <v>198</v>
      </c>
      <c r="BT369" t="s">
        <v>915</v>
      </c>
      <c r="BU369" t="s">
        <v>336</v>
      </c>
      <c r="BV369" t="str">
        <f t="shared" si="35"/>
        <v>cvrw-ujje</v>
      </c>
      <c r="BW369">
        <f t="shared" si="36"/>
        <v>2018</v>
      </c>
      <c r="BX369">
        <f t="shared" si="37"/>
        <v>2019</v>
      </c>
      <c r="BY369">
        <f t="shared" si="38"/>
        <v>4</v>
      </c>
      <c r="BZ369">
        <f t="shared" si="39"/>
        <v>5</v>
      </c>
      <c r="CA369" t="s">
        <v>4723</v>
      </c>
      <c r="CB369" t="str">
        <f t="shared" si="40"/>
        <v>d</v>
      </c>
      <c r="CC369">
        <v>4.2838468563674681E-2</v>
      </c>
      <c r="CD369">
        <f t="shared" si="41"/>
        <v>3</v>
      </c>
    </row>
    <row r="370" spans="1:82" x14ac:dyDescent="0.35">
      <c r="A370" t="s">
        <v>2672</v>
      </c>
      <c r="B370" t="s">
        <v>2673</v>
      </c>
      <c r="C370" t="b">
        <v>1</v>
      </c>
      <c r="D370" t="b">
        <v>0</v>
      </c>
      <c r="F370" t="s">
        <v>323</v>
      </c>
      <c r="G370" t="s">
        <v>15</v>
      </c>
      <c r="H370" t="s">
        <v>2674</v>
      </c>
      <c r="J370">
        <v>66</v>
      </c>
      <c r="K370" t="s">
        <v>2675</v>
      </c>
      <c r="L370" t="s">
        <v>2676</v>
      </c>
      <c r="M370" s="2">
        <v>43297</v>
      </c>
      <c r="N370" s="1">
        <v>0.7680555555555556</v>
      </c>
      <c r="O370" s="2">
        <v>43297</v>
      </c>
      <c r="P370" s="1">
        <v>0.78402777777777777</v>
      </c>
      <c r="Q370" t="s">
        <v>913</v>
      </c>
      <c r="R370" t="s">
        <v>2640</v>
      </c>
      <c r="S370">
        <v>156</v>
      </c>
      <c r="T370" t="s">
        <v>207</v>
      </c>
      <c r="U370" t="s">
        <v>2627</v>
      </c>
      <c r="W370" t="s">
        <v>1</v>
      </c>
      <c r="Z370" t="s">
        <v>188</v>
      </c>
      <c r="AA370" t="s">
        <v>553</v>
      </c>
      <c r="AD370" t="s">
        <v>2677</v>
      </c>
      <c r="AE370" t="s">
        <v>2633</v>
      </c>
      <c r="AF370" t="s">
        <v>2632</v>
      </c>
      <c r="AG370" t="s">
        <v>2629</v>
      </c>
      <c r="AH370" t="s">
        <v>2630</v>
      </c>
      <c r="AM370" t="s">
        <v>2634</v>
      </c>
      <c r="AO370" t="s">
        <v>334</v>
      </c>
      <c r="BT370" t="s">
        <v>915</v>
      </c>
      <c r="BU370" t="s">
        <v>336</v>
      </c>
      <c r="BV370" t="str">
        <f t="shared" si="35"/>
        <v>ct48-ufmm</v>
      </c>
      <c r="BW370">
        <f t="shared" si="36"/>
        <v>2018</v>
      </c>
      <c r="BX370">
        <f t="shared" si="37"/>
        <v>2018</v>
      </c>
      <c r="BY370">
        <f t="shared" si="38"/>
        <v>4</v>
      </c>
      <c r="BZ370">
        <f t="shared" si="39"/>
        <v>4</v>
      </c>
      <c r="CA370" t="s">
        <v>4723</v>
      </c>
      <c r="CB370" t="str">
        <f t="shared" si="40"/>
        <v>d</v>
      </c>
      <c r="CC370">
        <v>0.10701104763972413</v>
      </c>
      <c r="CD370">
        <f t="shared" si="41"/>
        <v>4</v>
      </c>
    </row>
    <row r="371" spans="1:82" x14ac:dyDescent="0.35">
      <c r="A371" t="s">
        <v>2684</v>
      </c>
      <c r="B371" t="s">
        <v>2685</v>
      </c>
      <c r="C371" t="b">
        <v>1</v>
      </c>
      <c r="D371" t="b">
        <v>0</v>
      </c>
      <c r="F371" t="s">
        <v>323</v>
      </c>
      <c r="G371" t="s">
        <v>15</v>
      </c>
      <c r="H371" t="s">
        <v>2686</v>
      </c>
      <c r="J371">
        <v>77</v>
      </c>
      <c r="K371" t="s">
        <v>2687</v>
      </c>
      <c r="L371" t="s">
        <v>2688</v>
      </c>
      <c r="M371" s="2">
        <v>43126</v>
      </c>
      <c r="N371" s="1">
        <v>0.95000000000000007</v>
      </c>
      <c r="O371" s="2">
        <v>43126</v>
      </c>
      <c r="P371" s="1">
        <v>0.95763888888888893</v>
      </c>
      <c r="Q371" t="s">
        <v>913</v>
      </c>
      <c r="S371">
        <v>222</v>
      </c>
      <c r="T371" t="s">
        <v>207</v>
      </c>
      <c r="U371" t="s">
        <v>2627</v>
      </c>
      <c r="W371" t="s">
        <v>1</v>
      </c>
      <c r="Z371" t="s">
        <v>2689</v>
      </c>
      <c r="AA371" t="s">
        <v>553</v>
      </c>
      <c r="AD371" t="s">
        <v>2690</v>
      </c>
      <c r="AE371" t="s">
        <v>2633</v>
      </c>
      <c r="AF371" t="s">
        <v>2632</v>
      </c>
      <c r="AG371" t="s">
        <v>2629</v>
      </c>
      <c r="AH371" t="s">
        <v>2630</v>
      </c>
      <c r="AM371" t="s">
        <v>2634</v>
      </c>
      <c r="AO371" t="s">
        <v>334</v>
      </c>
      <c r="BT371" t="s">
        <v>915</v>
      </c>
      <c r="BU371" t="s">
        <v>336</v>
      </c>
      <c r="BV371" t="str">
        <f t="shared" si="35"/>
        <v>e6q6-8i3k</v>
      </c>
      <c r="BW371">
        <f t="shared" si="36"/>
        <v>2018</v>
      </c>
      <c r="BX371">
        <f t="shared" si="37"/>
        <v>2018</v>
      </c>
      <c r="BY371">
        <f t="shared" si="38"/>
        <v>4</v>
      </c>
      <c r="BZ371">
        <f t="shared" si="39"/>
        <v>3</v>
      </c>
      <c r="CA371" t="s">
        <v>4723</v>
      </c>
      <c r="CB371" t="str">
        <f t="shared" si="40"/>
        <v>d</v>
      </c>
      <c r="CC371">
        <v>0.10779120173801637</v>
      </c>
      <c r="CD371">
        <f t="shared" si="41"/>
        <v>5</v>
      </c>
    </row>
    <row r="372" spans="1:82" x14ac:dyDescent="0.35">
      <c r="A372" t="s">
        <v>5416</v>
      </c>
      <c r="B372" t="s">
        <v>5417</v>
      </c>
      <c r="C372" t="b">
        <v>1</v>
      </c>
      <c r="D372" t="b">
        <v>0</v>
      </c>
      <c r="F372" t="s">
        <v>323</v>
      </c>
      <c r="G372" t="s">
        <v>15</v>
      </c>
      <c r="H372" t="s">
        <v>5418</v>
      </c>
      <c r="I372" t="s">
        <v>4029</v>
      </c>
      <c r="J372">
        <v>33</v>
      </c>
      <c r="K372" t="s">
        <v>5419</v>
      </c>
      <c r="L372" t="s">
        <v>5420</v>
      </c>
      <c r="M372" s="2">
        <v>43356</v>
      </c>
      <c r="N372" s="1">
        <v>0.75694444444444453</v>
      </c>
      <c r="O372" s="2">
        <v>43356</v>
      </c>
      <c r="P372" s="1">
        <v>0.87083333333333324</v>
      </c>
      <c r="Q372" t="s">
        <v>913</v>
      </c>
      <c r="S372">
        <v>422</v>
      </c>
      <c r="T372" t="s">
        <v>212</v>
      </c>
      <c r="W372" t="s">
        <v>1</v>
      </c>
      <c r="Z372" t="s">
        <v>54</v>
      </c>
      <c r="AD372" t="s">
        <v>5421</v>
      </c>
      <c r="AM372" t="s">
        <v>3411</v>
      </c>
      <c r="AO372" t="s">
        <v>334</v>
      </c>
      <c r="BU372" t="s">
        <v>336</v>
      </c>
      <c r="BV372" t="str">
        <f t="shared" si="35"/>
        <v>q3qk-yy3p</v>
      </c>
      <c r="BW372">
        <f t="shared" si="36"/>
        <v>2018</v>
      </c>
      <c r="BX372">
        <f t="shared" si="37"/>
        <v>2018</v>
      </c>
      <c r="BY372">
        <f t="shared" si="38"/>
        <v>4</v>
      </c>
      <c r="BZ372">
        <f t="shared" si="39"/>
        <v>3</v>
      </c>
      <c r="CA372" t="s">
        <v>4723</v>
      </c>
      <c r="CB372" t="str">
        <f t="shared" si="40"/>
        <v>d</v>
      </c>
      <c r="CC372">
        <v>0.16088187933588427</v>
      </c>
      <c r="CD372">
        <f t="shared" si="41"/>
        <v>6</v>
      </c>
    </row>
    <row r="373" spans="1:82" x14ac:dyDescent="0.35">
      <c r="A373" t="s">
        <v>4795</v>
      </c>
      <c r="B373" t="s">
        <v>4796</v>
      </c>
      <c r="C373" t="b">
        <v>1</v>
      </c>
      <c r="D373" t="b">
        <v>0</v>
      </c>
      <c r="F373" t="s">
        <v>323</v>
      </c>
      <c r="G373" t="s">
        <v>15</v>
      </c>
      <c r="H373" t="s">
        <v>4797</v>
      </c>
      <c r="I373" t="s">
        <v>4029</v>
      </c>
      <c r="J373">
        <v>27</v>
      </c>
      <c r="K373" t="s">
        <v>4798</v>
      </c>
      <c r="L373" t="s">
        <v>4799</v>
      </c>
      <c r="M373" s="2">
        <v>43356</v>
      </c>
      <c r="N373" s="1">
        <v>0.7597222222222223</v>
      </c>
      <c r="O373" s="2">
        <v>43356</v>
      </c>
      <c r="P373" s="1">
        <v>0.87291666666666667</v>
      </c>
      <c r="Q373" t="s">
        <v>913</v>
      </c>
      <c r="S373">
        <v>383</v>
      </c>
      <c r="T373" t="s">
        <v>212</v>
      </c>
      <c r="W373" t="s">
        <v>1</v>
      </c>
      <c r="Z373" t="s">
        <v>54</v>
      </c>
      <c r="AD373" t="s">
        <v>4800</v>
      </c>
      <c r="AM373" t="s">
        <v>3411</v>
      </c>
      <c r="AO373" t="s">
        <v>334</v>
      </c>
      <c r="BU373" t="s">
        <v>336</v>
      </c>
      <c r="BV373" t="str">
        <f t="shared" si="35"/>
        <v>ebwb-9rx9</v>
      </c>
      <c r="BW373">
        <f t="shared" si="36"/>
        <v>2018</v>
      </c>
      <c r="BX373">
        <f t="shared" si="37"/>
        <v>2018</v>
      </c>
      <c r="BY373">
        <f t="shared" si="38"/>
        <v>4</v>
      </c>
      <c r="BZ373">
        <f t="shared" si="39"/>
        <v>3</v>
      </c>
      <c r="CA373" t="s">
        <v>4723</v>
      </c>
      <c r="CB373" t="str">
        <f t="shared" si="40"/>
        <v>d</v>
      </c>
      <c r="CC373">
        <v>0.23819298924250809</v>
      </c>
      <c r="CD373">
        <f t="shared" si="41"/>
        <v>7</v>
      </c>
    </row>
    <row r="374" spans="1:82" x14ac:dyDescent="0.35">
      <c r="A374" t="s">
        <v>4026</v>
      </c>
      <c r="B374" t="s">
        <v>4027</v>
      </c>
      <c r="C374" t="b">
        <v>1</v>
      </c>
      <c r="D374" t="b">
        <v>0</v>
      </c>
      <c r="F374" t="s">
        <v>323</v>
      </c>
      <c r="G374" t="s">
        <v>15</v>
      </c>
      <c r="H374" t="s">
        <v>4028</v>
      </c>
      <c r="I374" t="s">
        <v>4029</v>
      </c>
      <c r="J374">
        <v>23</v>
      </c>
      <c r="K374" t="s">
        <v>4030</v>
      </c>
      <c r="L374" t="s">
        <v>4031</v>
      </c>
      <c r="M374" s="2">
        <v>43356</v>
      </c>
      <c r="N374" s="1">
        <v>0.77013888888888893</v>
      </c>
      <c r="O374" s="2">
        <v>43356</v>
      </c>
      <c r="P374" s="1">
        <v>0.77083333333333337</v>
      </c>
      <c r="Q374" t="s">
        <v>913</v>
      </c>
      <c r="S374">
        <v>341</v>
      </c>
      <c r="T374" t="s">
        <v>212</v>
      </c>
      <c r="W374" t="s">
        <v>1</v>
      </c>
      <c r="Z374" t="s">
        <v>54</v>
      </c>
      <c r="AD374" t="s">
        <v>4032</v>
      </c>
      <c r="AM374" t="s">
        <v>3411</v>
      </c>
      <c r="AO374" t="s">
        <v>334</v>
      </c>
      <c r="BU374" t="s">
        <v>336</v>
      </c>
      <c r="BV374" t="str">
        <f t="shared" si="35"/>
        <v>4rfn-62je</v>
      </c>
      <c r="BW374">
        <f t="shared" si="36"/>
        <v>2018</v>
      </c>
      <c r="BX374">
        <f t="shared" si="37"/>
        <v>2018</v>
      </c>
      <c r="BY374">
        <f t="shared" si="38"/>
        <v>4</v>
      </c>
      <c r="BZ374">
        <f t="shared" si="39"/>
        <v>3</v>
      </c>
      <c r="CA374" t="s">
        <v>4723</v>
      </c>
      <c r="CB374" t="str">
        <f t="shared" si="40"/>
        <v>d</v>
      </c>
      <c r="CC374">
        <v>0.285201762384522</v>
      </c>
      <c r="CD374">
        <f t="shared" si="41"/>
        <v>8</v>
      </c>
    </row>
    <row r="375" spans="1:82" x14ac:dyDescent="0.35">
      <c r="A375" t="s">
        <v>3063</v>
      </c>
      <c r="B375" t="s">
        <v>3064</v>
      </c>
      <c r="C375" t="b">
        <v>1</v>
      </c>
      <c r="D375" t="b">
        <v>0</v>
      </c>
      <c r="F375" t="s">
        <v>323</v>
      </c>
      <c r="G375" t="s">
        <v>15</v>
      </c>
      <c r="H375" t="s">
        <v>3065</v>
      </c>
      <c r="J375">
        <v>43</v>
      </c>
      <c r="K375" t="s">
        <v>3066</v>
      </c>
      <c r="L375" t="s">
        <v>3067</v>
      </c>
      <c r="M375" s="2">
        <v>43139</v>
      </c>
      <c r="N375" s="1">
        <v>0.7909722222222223</v>
      </c>
      <c r="O375" s="2">
        <v>43144</v>
      </c>
      <c r="P375" s="1">
        <v>0.6958333333333333</v>
      </c>
      <c r="S375">
        <v>290</v>
      </c>
      <c r="T375" t="s">
        <v>185</v>
      </c>
      <c r="U375" t="s">
        <v>3036</v>
      </c>
      <c r="W375" t="s">
        <v>1</v>
      </c>
      <c r="AD375" t="s">
        <v>3068</v>
      </c>
      <c r="AM375" t="s">
        <v>1198</v>
      </c>
      <c r="AO375" t="s">
        <v>334</v>
      </c>
      <c r="BT375" t="s">
        <v>3037</v>
      </c>
      <c r="BU375" t="s">
        <v>336</v>
      </c>
      <c r="BV375" t="str">
        <f t="shared" si="35"/>
        <v>6ukv-n3hz</v>
      </c>
      <c r="BW375">
        <f t="shared" si="36"/>
        <v>2018</v>
      </c>
      <c r="BX375">
        <f t="shared" si="37"/>
        <v>2018</v>
      </c>
      <c r="BY375">
        <f t="shared" si="38"/>
        <v>3</v>
      </c>
      <c r="BZ375">
        <f t="shared" si="39"/>
        <v>1</v>
      </c>
      <c r="CA375" t="s">
        <v>4723</v>
      </c>
      <c r="CB375" t="str">
        <f t="shared" si="40"/>
        <v>d</v>
      </c>
      <c r="CC375">
        <v>0.32763240334980082</v>
      </c>
      <c r="CD375">
        <f t="shared" si="41"/>
        <v>9</v>
      </c>
    </row>
    <row r="376" spans="1:82" x14ac:dyDescent="0.35">
      <c r="A376" t="s">
        <v>5588</v>
      </c>
      <c r="B376" t="s">
        <v>5367</v>
      </c>
      <c r="C376" t="b">
        <v>1</v>
      </c>
      <c r="D376" t="b">
        <v>0</v>
      </c>
      <c r="F376" t="s">
        <v>323</v>
      </c>
      <c r="G376" t="s">
        <v>15</v>
      </c>
      <c r="H376" t="s">
        <v>5589</v>
      </c>
      <c r="I376" t="s">
        <v>5590</v>
      </c>
      <c r="J376">
        <v>64</v>
      </c>
      <c r="K376" t="s">
        <v>5591</v>
      </c>
      <c r="L376" t="s">
        <v>5368</v>
      </c>
      <c r="M376" s="2">
        <v>43221</v>
      </c>
      <c r="N376" s="1">
        <v>0.7055555555555556</v>
      </c>
      <c r="O376" s="2">
        <v>43221</v>
      </c>
      <c r="P376" s="1">
        <v>0.72569444444444453</v>
      </c>
      <c r="Q376" t="s">
        <v>328</v>
      </c>
      <c r="R376" t="s">
        <v>5369</v>
      </c>
      <c r="S376">
        <v>340</v>
      </c>
      <c r="T376" t="s">
        <v>103</v>
      </c>
      <c r="V376" t="s">
        <v>7</v>
      </c>
      <c r="W376" t="s">
        <v>1</v>
      </c>
      <c r="Z376" t="s">
        <v>24</v>
      </c>
      <c r="AD376" t="s">
        <v>5592</v>
      </c>
      <c r="AM376" t="s">
        <v>333</v>
      </c>
      <c r="AO376" t="s">
        <v>334</v>
      </c>
      <c r="BU376" t="s">
        <v>336</v>
      </c>
      <c r="BV376" t="str">
        <f t="shared" si="35"/>
        <v>t94r-s3m2</v>
      </c>
      <c r="BW376">
        <f t="shared" si="36"/>
        <v>2018</v>
      </c>
      <c r="BX376">
        <f t="shared" si="37"/>
        <v>2018</v>
      </c>
      <c r="BY376">
        <f t="shared" si="38"/>
        <v>5</v>
      </c>
      <c r="BZ376">
        <f t="shared" si="39"/>
        <v>5</v>
      </c>
      <c r="CA376" t="s">
        <v>4723</v>
      </c>
      <c r="CB376" t="str">
        <f t="shared" si="40"/>
        <v>d</v>
      </c>
      <c r="CC376">
        <v>0.34794597483418677</v>
      </c>
      <c r="CD376">
        <f t="shared" si="41"/>
        <v>10</v>
      </c>
    </row>
    <row r="377" spans="1:82" x14ac:dyDescent="0.35">
      <c r="A377" t="s">
        <v>5096</v>
      </c>
      <c r="B377" t="s">
        <v>5097</v>
      </c>
      <c r="C377" t="b">
        <v>1</v>
      </c>
      <c r="D377" t="b">
        <v>0</v>
      </c>
      <c r="F377" t="s">
        <v>323</v>
      </c>
      <c r="G377" t="s">
        <v>15</v>
      </c>
      <c r="H377" t="s">
        <v>5098</v>
      </c>
      <c r="I377" t="s">
        <v>4029</v>
      </c>
      <c r="J377">
        <v>26</v>
      </c>
      <c r="K377" t="s">
        <v>5099</v>
      </c>
      <c r="L377" t="s">
        <v>5100</v>
      </c>
      <c r="M377" s="2">
        <v>43356</v>
      </c>
      <c r="N377" s="1">
        <v>0.7368055555555556</v>
      </c>
      <c r="O377" s="2">
        <v>43356</v>
      </c>
      <c r="P377" s="1">
        <v>0.75624999999999998</v>
      </c>
      <c r="Q377" t="s">
        <v>913</v>
      </c>
      <c r="S377">
        <v>294</v>
      </c>
      <c r="T377" t="s">
        <v>212</v>
      </c>
      <c r="W377" t="s">
        <v>1</v>
      </c>
      <c r="Z377" t="s">
        <v>54</v>
      </c>
      <c r="AD377" t="s">
        <v>5101</v>
      </c>
      <c r="AK377" t="s">
        <v>54</v>
      </c>
      <c r="AM377" t="s">
        <v>3411</v>
      </c>
      <c r="AO377" t="s">
        <v>334</v>
      </c>
      <c r="BU377" t="s">
        <v>336</v>
      </c>
      <c r="BV377" t="str">
        <f t="shared" si="35"/>
        <v>j78i-gfy5</v>
      </c>
      <c r="BW377">
        <f t="shared" si="36"/>
        <v>2018</v>
      </c>
      <c r="BX377">
        <f t="shared" si="37"/>
        <v>2018</v>
      </c>
      <c r="BY377">
        <f t="shared" si="38"/>
        <v>4</v>
      </c>
      <c r="BZ377">
        <f t="shared" si="39"/>
        <v>3</v>
      </c>
      <c r="CA377" t="s">
        <v>4723</v>
      </c>
      <c r="CB377" t="str">
        <f t="shared" si="40"/>
        <v>d</v>
      </c>
      <c r="CC377">
        <v>0.40770978738354935</v>
      </c>
      <c r="CD377">
        <f t="shared" si="41"/>
        <v>11</v>
      </c>
    </row>
    <row r="378" spans="1:82" x14ac:dyDescent="0.35">
      <c r="A378" t="s">
        <v>2547</v>
      </c>
      <c r="B378" t="s">
        <v>2548</v>
      </c>
      <c r="C378" t="b">
        <v>1</v>
      </c>
      <c r="D378" t="b">
        <v>0</v>
      </c>
      <c r="F378" t="s">
        <v>323</v>
      </c>
      <c r="G378" t="s">
        <v>15</v>
      </c>
      <c r="H378" t="s">
        <v>2549</v>
      </c>
      <c r="I378" t="s">
        <v>2550</v>
      </c>
      <c r="J378">
        <v>210</v>
      </c>
      <c r="K378" t="s">
        <v>2551</v>
      </c>
      <c r="L378" t="s">
        <v>2552</v>
      </c>
      <c r="M378" s="2">
        <v>43104</v>
      </c>
      <c r="N378" s="1">
        <v>0.89374999999999993</v>
      </c>
      <c r="O378" s="2">
        <v>43633</v>
      </c>
      <c r="P378" s="1">
        <v>0.21527777777777779</v>
      </c>
      <c r="Q378" t="s">
        <v>2373</v>
      </c>
      <c r="R378" t="s">
        <v>2553</v>
      </c>
      <c r="S378">
        <v>374</v>
      </c>
      <c r="T378" t="s">
        <v>208</v>
      </c>
      <c r="U378" t="s">
        <v>2375</v>
      </c>
      <c r="V378" t="s">
        <v>16</v>
      </c>
      <c r="W378" t="s">
        <v>1</v>
      </c>
      <c r="Z378" t="s">
        <v>131</v>
      </c>
      <c r="AA378" t="s">
        <v>2398</v>
      </c>
      <c r="AD378" t="s">
        <v>2554</v>
      </c>
      <c r="AK378" t="s">
        <v>28</v>
      </c>
      <c r="AL378" t="s">
        <v>2390</v>
      </c>
      <c r="AM378" t="s">
        <v>2379</v>
      </c>
      <c r="AO378" t="s">
        <v>334</v>
      </c>
      <c r="BT378" t="s">
        <v>2380</v>
      </c>
      <c r="BU378" t="s">
        <v>336</v>
      </c>
      <c r="BV378" t="str">
        <f t="shared" si="35"/>
        <v>ti55-mvy5</v>
      </c>
      <c r="BW378">
        <f t="shared" si="36"/>
        <v>2018</v>
      </c>
      <c r="BX378">
        <f t="shared" si="37"/>
        <v>2019</v>
      </c>
      <c r="BY378">
        <f t="shared" si="38"/>
        <v>5</v>
      </c>
      <c r="BZ378">
        <f t="shared" si="39"/>
        <v>6</v>
      </c>
      <c r="CA378" t="s">
        <v>4723</v>
      </c>
      <c r="CB378" t="str">
        <f t="shared" si="40"/>
        <v>d</v>
      </c>
      <c r="CC378">
        <v>0.50860942982174651</v>
      </c>
      <c r="CD378">
        <f t="shared" si="41"/>
        <v>12</v>
      </c>
    </row>
    <row r="379" spans="1:82" x14ac:dyDescent="0.35">
      <c r="A379" t="s">
        <v>5183</v>
      </c>
      <c r="B379" t="s">
        <v>5184</v>
      </c>
      <c r="C379" t="b">
        <v>1</v>
      </c>
      <c r="D379" t="b">
        <v>0</v>
      </c>
      <c r="F379" t="s">
        <v>323</v>
      </c>
      <c r="G379" t="s">
        <v>15</v>
      </c>
      <c r="H379" t="s">
        <v>5185</v>
      </c>
      <c r="I379" t="s">
        <v>4084</v>
      </c>
      <c r="J379">
        <v>48</v>
      </c>
      <c r="K379" t="s">
        <v>5186</v>
      </c>
      <c r="L379" t="s">
        <v>5187</v>
      </c>
      <c r="M379" s="2">
        <v>43152</v>
      </c>
      <c r="N379" s="1">
        <v>0.9</v>
      </c>
      <c r="O379" s="2">
        <v>43152</v>
      </c>
      <c r="P379" s="1">
        <v>0.90208333333333324</v>
      </c>
      <c r="Q379" t="s">
        <v>571</v>
      </c>
      <c r="R379" t="s">
        <v>5188</v>
      </c>
      <c r="S379">
        <v>419</v>
      </c>
      <c r="T379" t="s">
        <v>164</v>
      </c>
      <c r="W379" t="s">
        <v>1</v>
      </c>
      <c r="Z379" t="s">
        <v>21</v>
      </c>
      <c r="AA379" t="s">
        <v>5189</v>
      </c>
      <c r="AD379" t="s">
        <v>5190</v>
      </c>
      <c r="AK379" t="s">
        <v>46</v>
      </c>
      <c r="AM379" t="s">
        <v>572</v>
      </c>
      <c r="AO379" t="s">
        <v>334</v>
      </c>
      <c r="BI379" t="s">
        <v>118</v>
      </c>
      <c r="BJ379" t="s">
        <v>723</v>
      </c>
      <c r="BU379" t="s">
        <v>336</v>
      </c>
      <c r="BV379" t="str">
        <f t="shared" si="35"/>
        <v>k67g-t283</v>
      </c>
      <c r="BW379">
        <f t="shared" si="36"/>
        <v>2018</v>
      </c>
      <c r="BX379">
        <f t="shared" si="37"/>
        <v>2018</v>
      </c>
      <c r="BY379">
        <f t="shared" si="38"/>
        <v>4</v>
      </c>
      <c r="BZ379">
        <f t="shared" si="39"/>
        <v>4</v>
      </c>
      <c r="CA379" t="s">
        <v>4723</v>
      </c>
      <c r="CB379" t="str">
        <f t="shared" si="40"/>
        <v>d</v>
      </c>
      <c r="CC379">
        <v>0.5297073146139698</v>
      </c>
      <c r="CD379">
        <f t="shared" si="41"/>
        <v>13</v>
      </c>
    </row>
    <row r="380" spans="1:82" x14ac:dyDescent="0.35">
      <c r="A380" t="s">
        <v>3164</v>
      </c>
      <c r="B380" t="s">
        <v>3165</v>
      </c>
      <c r="C380" t="b">
        <v>1</v>
      </c>
      <c r="D380" t="b">
        <v>0</v>
      </c>
      <c r="F380" t="s">
        <v>323</v>
      </c>
      <c r="G380" t="s">
        <v>15</v>
      </c>
      <c r="H380" t="s">
        <v>3166</v>
      </c>
      <c r="I380" t="s">
        <v>3167</v>
      </c>
      <c r="J380">
        <v>137</v>
      </c>
      <c r="K380" t="s">
        <v>3168</v>
      </c>
      <c r="L380" t="s">
        <v>3158</v>
      </c>
      <c r="M380" s="2">
        <v>43122</v>
      </c>
      <c r="N380" s="1">
        <v>0.92083333333333339</v>
      </c>
      <c r="O380" s="2">
        <v>43633</v>
      </c>
      <c r="P380" s="1">
        <v>0.41736111111111113</v>
      </c>
      <c r="Q380" t="s">
        <v>328</v>
      </c>
      <c r="R380" t="s">
        <v>3159</v>
      </c>
      <c r="S380">
        <v>176</v>
      </c>
      <c r="T380" t="s">
        <v>89</v>
      </c>
      <c r="U380" t="s">
        <v>3169</v>
      </c>
      <c r="W380" t="s">
        <v>1</v>
      </c>
      <c r="Z380" t="s">
        <v>178</v>
      </c>
      <c r="AA380" t="s">
        <v>3170</v>
      </c>
      <c r="AD380" t="s">
        <v>3171</v>
      </c>
      <c r="AK380" t="s">
        <v>28</v>
      </c>
      <c r="AM380" t="s">
        <v>3172</v>
      </c>
      <c r="AO380" t="s">
        <v>334</v>
      </c>
      <c r="BT380" t="s">
        <v>556</v>
      </c>
      <c r="BU380" t="s">
        <v>336</v>
      </c>
      <c r="BV380" t="str">
        <f t="shared" si="35"/>
        <v>smsu-6nc7</v>
      </c>
      <c r="BW380">
        <f t="shared" si="36"/>
        <v>2018</v>
      </c>
      <c r="BX380">
        <f t="shared" si="37"/>
        <v>2019</v>
      </c>
      <c r="BY380">
        <f t="shared" si="38"/>
        <v>4</v>
      </c>
      <c r="BZ380">
        <f t="shared" si="39"/>
        <v>5</v>
      </c>
      <c r="CA380" t="s">
        <v>4723</v>
      </c>
      <c r="CB380" t="str">
        <f t="shared" si="40"/>
        <v>d</v>
      </c>
      <c r="CC380">
        <v>0.70699999998914487</v>
      </c>
      <c r="CD380">
        <f t="shared" si="41"/>
        <v>14</v>
      </c>
    </row>
    <row r="381" spans="1:82" x14ac:dyDescent="0.35">
      <c r="A381" t="s">
        <v>5641</v>
      </c>
      <c r="B381" t="s">
        <v>5642</v>
      </c>
      <c r="C381" t="b">
        <v>1</v>
      </c>
      <c r="D381" t="b">
        <v>0</v>
      </c>
      <c r="F381" t="s">
        <v>323</v>
      </c>
      <c r="G381" t="s">
        <v>15</v>
      </c>
      <c r="H381" t="s">
        <v>5643</v>
      </c>
      <c r="I381" t="s">
        <v>5644</v>
      </c>
      <c r="J381">
        <v>38</v>
      </c>
      <c r="K381" t="s">
        <v>5645</v>
      </c>
      <c r="L381" t="s">
        <v>5646</v>
      </c>
      <c r="M381" s="2">
        <v>43360</v>
      </c>
      <c r="N381" s="1">
        <v>0.85</v>
      </c>
      <c r="O381" s="2">
        <v>43360</v>
      </c>
      <c r="P381" s="1">
        <v>0.85277777777777775</v>
      </c>
      <c r="Q381" t="s">
        <v>913</v>
      </c>
      <c r="S381">
        <v>375</v>
      </c>
      <c r="T381" t="s">
        <v>212</v>
      </c>
      <c r="W381" t="s">
        <v>1</v>
      </c>
      <c r="Z381" t="s">
        <v>54</v>
      </c>
      <c r="AD381" t="s">
        <v>5647</v>
      </c>
      <c r="AM381" t="s">
        <v>3411</v>
      </c>
      <c r="AO381" t="s">
        <v>334</v>
      </c>
      <c r="BU381" t="s">
        <v>336</v>
      </c>
      <c r="BV381" t="str">
        <f t="shared" si="35"/>
        <v>tw6a-23eg</v>
      </c>
      <c r="BW381">
        <f t="shared" si="36"/>
        <v>2018</v>
      </c>
      <c r="BX381">
        <f t="shared" si="37"/>
        <v>2018</v>
      </c>
      <c r="BY381">
        <f t="shared" si="38"/>
        <v>4</v>
      </c>
      <c r="BZ381">
        <f t="shared" si="39"/>
        <v>3</v>
      </c>
      <c r="CA381" t="s">
        <v>4723</v>
      </c>
      <c r="CB381" t="str">
        <f t="shared" si="40"/>
        <v>d</v>
      </c>
      <c r="CC381">
        <v>0.75089009757460901</v>
      </c>
      <c r="CD381">
        <f t="shared" si="41"/>
        <v>15</v>
      </c>
    </row>
    <row r="382" spans="1:82" x14ac:dyDescent="0.35">
      <c r="A382" t="s">
        <v>2471</v>
      </c>
      <c r="B382" t="s">
        <v>2472</v>
      </c>
      <c r="C382" t="b">
        <v>1</v>
      </c>
      <c r="D382" t="b">
        <v>0</v>
      </c>
      <c r="F382" t="s">
        <v>323</v>
      </c>
      <c r="G382" t="s">
        <v>15</v>
      </c>
      <c r="H382" t="s">
        <v>2473</v>
      </c>
      <c r="I382" t="s">
        <v>2474</v>
      </c>
      <c r="J382">
        <v>441</v>
      </c>
      <c r="K382" t="s">
        <v>2475</v>
      </c>
      <c r="L382" t="s">
        <v>2476</v>
      </c>
      <c r="M382" s="2">
        <v>43154</v>
      </c>
      <c r="N382" s="1">
        <v>0.94305555555555554</v>
      </c>
      <c r="O382" s="2">
        <v>43630</v>
      </c>
      <c r="P382" s="1">
        <v>0.79583333333333339</v>
      </c>
      <c r="Q382" t="s">
        <v>2373</v>
      </c>
      <c r="R382" t="s">
        <v>2477</v>
      </c>
      <c r="S382">
        <v>609</v>
      </c>
      <c r="T382" t="s">
        <v>208</v>
      </c>
      <c r="U382" t="s">
        <v>2375</v>
      </c>
      <c r="V382" t="s">
        <v>16</v>
      </c>
      <c r="W382" t="s">
        <v>1</v>
      </c>
      <c r="Z382" t="s">
        <v>131</v>
      </c>
      <c r="AA382" t="s">
        <v>2469</v>
      </c>
      <c r="AD382" t="s">
        <v>2478</v>
      </c>
      <c r="AK382" t="s">
        <v>28</v>
      </c>
      <c r="AL382" t="s">
        <v>2390</v>
      </c>
      <c r="AM382" t="s">
        <v>2379</v>
      </c>
      <c r="AO382" t="s">
        <v>334</v>
      </c>
      <c r="BT382" t="s">
        <v>2380</v>
      </c>
      <c r="BU382" t="s">
        <v>336</v>
      </c>
      <c r="BV382" t="str">
        <f t="shared" si="35"/>
        <v>bp5b-jrti</v>
      </c>
      <c r="BW382">
        <f t="shared" si="36"/>
        <v>2018</v>
      </c>
      <c r="BX382">
        <f t="shared" si="37"/>
        <v>2019</v>
      </c>
      <c r="BY382">
        <f t="shared" si="38"/>
        <v>5</v>
      </c>
      <c r="BZ382">
        <f t="shared" si="39"/>
        <v>6</v>
      </c>
      <c r="CA382" t="s">
        <v>4723</v>
      </c>
      <c r="CB382" t="str">
        <f t="shared" si="40"/>
        <v>d</v>
      </c>
      <c r="CC382">
        <v>0.76227848574801882</v>
      </c>
      <c r="CD382">
        <f t="shared" si="41"/>
        <v>16</v>
      </c>
    </row>
    <row r="383" spans="1:82" x14ac:dyDescent="0.35">
      <c r="A383" t="s">
        <v>999</v>
      </c>
      <c r="B383" t="s">
        <v>1000</v>
      </c>
      <c r="C383" t="b">
        <v>1</v>
      </c>
      <c r="D383" t="b">
        <v>0</v>
      </c>
      <c r="F383" t="s">
        <v>323</v>
      </c>
      <c r="G383" t="s">
        <v>15</v>
      </c>
      <c r="H383" t="s">
        <v>1001</v>
      </c>
      <c r="I383" t="s">
        <v>1002</v>
      </c>
      <c r="J383">
        <v>447</v>
      </c>
      <c r="K383" t="s">
        <v>1003</v>
      </c>
      <c r="L383" t="s">
        <v>1004</v>
      </c>
      <c r="M383" s="2">
        <v>43571</v>
      </c>
      <c r="N383" s="1">
        <v>0.72638888888888886</v>
      </c>
      <c r="O383" s="2">
        <v>43623</v>
      </c>
      <c r="P383" s="1">
        <v>0.76041666666666663</v>
      </c>
      <c r="Q383" t="s">
        <v>1005</v>
      </c>
      <c r="R383" t="s">
        <v>1006</v>
      </c>
      <c r="S383">
        <v>266</v>
      </c>
      <c r="T383" t="s">
        <v>36</v>
      </c>
      <c r="U383" t="s">
        <v>996</v>
      </c>
      <c r="W383" t="s">
        <v>1</v>
      </c>
      <c r="Z383" t="s">
        <v>36</v>
      </c>
      <c r="AA383" t="s">
        <v>1007</v>
      </c>
      <c r="AD383" t="s">
        <v>1008</v>
      </c>
      <c r="AE383" t="s">
        <v>1010</v>
      </c>
      <c r="AF383" t="s">
        <v>1009</v>
      </c>
      <c r="AK383" t="s">
        <v>46</v>
      </c>
      <c r="AM383" t="s">
        <v>528</v>
      </c>
      <c r="AO383" t="s">
        <v>334</v>
      </c>
      <c r="BI383" t="s">
        <v>997</v>
      </c>
      <c r="BT383" t="s">
        <v>998</v>
      </c>
      <c r="BU383" t="s">
        <v>336</v>
      </c>
      <c r="BV383" t="str">
        <f t="shared" si="35"/>
        <v>f6w7-q2d2</v>
      </c>
      <c r="BW383">
        <f t="shared" si="36"/>
        <v>2019</v>
      </c>
      <c r="BX383">
        <f t="shared" si="37"/>
        <v>2019</v>
      </c>
      <c r="BY383">
        <f t="shared" si="38"/>
        <v>4</v>
      </c>
      <c r="BZ383">
        <f t="shared" si="39"/>
        <v>5</v>
      </c>
      <c r="CA383" t="s">
        <v>4723</v>
      </c>
      <c r="CB383" t="str">
        <f t="shared" si="40"/>
        <v>d</v>
      </c>
      <c r="CC383">
        <v>0.89699126960407849</v>
      </c>
      <c r="CD383">
        <f t="shared" si="41"/>
        <v>17</v>
      </c>
    </row>
    <row r="384" spans="1:82" x14ac:dyDescent="0.35">
      <c r="A384" t="s">
        <v>2504</v>
      </c>
      <c r="B384" t="s">
        <v>2505</v>
      </c>
      <c r="C384" t="b">
        <v>1</v>
      </c>
      <c r="D384" t="b">
        <v>0</v>
      </c>
      <c r="F384" t="s">
        <v>323</v>
      </c>
      <c r="G384" t="s">
        <v>15</v>
      </c>
      <c r="H384" t="s">
        <v>2506</v>
      </c>
      <c r="I384" t="s">
        <v>2507</v>
      </c>
      <c r="J384">
        <v>442</v>
      </c>
      <c r="K384" t="s">
        <v>2508</v>
      </c>
      <c r="L384" t="s">
        <v>2502</v>
      </c>
      <c r="M384" s="2">
        <v>43153</v>
      </c>
      <c r="N384" s="1">
        <v>0.91180555555555554</v>
      </c>
      <c r="O384" s="2">
        <v>43633</v>
      </c>
      <c r="P384" s="1">
        <v>0.82638888888888884</v>
      </c>
      <c r="Q384" t="s">
        <v>2373</v>
      </c>
      <c r="R384" t="s">
        <v>2477</v>
      </c>
      <c r="S384">
        <v>220</v>
      </c>
      <c r="T384" t="s">
        <v>208</v>
      </c>
      <c r="U384" t="s">
        <v>2375</v>
      </c>
      <c r="V384" t="s">
        <v>16</v>
      </c>
      <c r="W384" t="s">
        <v>1</v>
      </c>
      <c r="Z384" t="s">
        <v>131</v>
      </c>
      <c r="AA384" t="s">
        <v>2469</v>
      </c>
      <c r="AD384" t="s">
        <v>2509</v>
      </c>
      <c r="AK384" t="s">
        <v>28</v>
      </c>
      <c r="AL384" t="s">
        <v>2390</v>
      </c>
      <c r="AM384" t="s">
        <v>2379</v>
      </c>
      <c r="AO384" t="s">
        <v>334</v>
      </c>
      <c r="BT384" t="s">
        <v>2380</v>
      </c>
      <c r="BU384" t="s">
        <v>336</v>
      </c>
      <c r="BV384" t="str">
        <f t="shared" si="35"/>
        <v>e7sd-jbuy</v>
      </c>
      <c r="BW384">
        <f t="shared" si="36"/>
        <v>2018</v>
      </c>
      <c r="BX384">
        <f t="shared" si="37"/>
        <v>2019</v>
      </c>
      <c r="BY384">
        <f t="shared" si="38"/>
        <v>5</v>
      </c>
      <c r="BZ384">
        <f t="shared" si="39"/>
        <v>6</v>
      </c>
      <c r="CA384" t="s">
        <v>4723</v>
      </c>
      <c r="CB384" t="str">
        <f t="shared" si="40"/>
        <v>d</v>
      </c>
      <c r="CC384">
        <v>0.99467409224559356</v>
      </c>
      <c r="CD384">
        <f t="shared" si="41"/>
        <v>18</v>
      </c>
    </row>
    <row r="385" spans="1:82" x14ac:dyDescent="0.35">
      <c r="A385" t="s">
        <v>2381</v>
      </c>
      <c r="B385" t="s">
        <v>2382</v>
      </c>
      <c r="C385" t="b">
        <v>1</v>
      </c>
      <c r="D385" t="b">
        <v>0</v>
      </c>
      <c r="F385" t="s">
        <v>323</v>
      </c>
      <c r="G385" t="s">
        <v>15</v>
      </c>
      <c r="H385" t="s">
        <v>2383</v>
      </c>
      <c r="I385" t="s">
        <v>2384</v>
      </c>
      <c r="J385">
        <v>87</v>
      </c>
      <c r="K385" t="s">
        <v>2385</v>
      </c>
      <c r="L385" t="s">
        <v>2386</v>
      </c>
      <c r="M385" s="2">
        <v>43014</v>
      </c>
      <c r="N385" s="1">
        <v>0.57777777777777783</v>
      </c>
      <c r="O385" s="2">
        <v>43633</v>
      </c>
      <c r="P385" s="1">
        <v>0.96666666666666667</v>
      </c>
      <c r="Q385" t="s">
        <v>2373</v>
      </c>
      <c r="R385" t="s">
        <v>2387</v>
      </c>
      <c r="S385">
        <v>26</v>
      </c>
      <c r="T385" t="s">
        <v>208</v>
      </c>
      <c r="U385" t="s">
        <v>2375</v>
      </c>
      <c r="V385" t="s">
        <v>16</v>
      </c>
      <c r="W385" t="s">
        <v>1</v>
      </c>
      <c r="Z385" t="s">
        <v>131</v>
      </c>
      <c r="AA385" t="s">
        <v>2388</v>
      </c>
      <c r="AD385" t="s">
        <v>2389</v>
      </c>
      <c r="AK385" t="s">
        <v>28</v>
      </c>
      <c r="AL385" t="s">
        <v>2390</v>
      </c>
      <c r="AM385" t="s">
        <v>2379</v>
      </c>
      <c r="AO385" t="s">
        <v>334</v>
      </c>
      <c r="BT385" t="s">
        <v>2380</v>
      </c>
      <c r="BU385" t="s">
        <v>336</v>
      </c>
      <c r="BV385" t="str">
        <f t="shared" si="35"/>
        <v>3cbn-54c3</v>
      </c>
      <c r="BW385">
        <f t="shared" si="36"/>
        <v>2017</v>
      </c>
      <c r="BX385">
        <f t="shared" si="37"/>
        <v>2019</v>
      </c>
      <c r="BY385">
        <f t="shared" si="38"/>
        <v>5</v>
      </c>
      <c r="BZ385">
        <f t="shared" si="39"/>
        <v>6</v>
      </c>
      <c r="CA385" t="s">
        <v>4339</v>
      </c>
      <c r="CB385" t="str">
        <f t="shared" si="40"/>
        <v>c</v>
      </c>
      <c r="CC385">
        <v>0.61151531989488705</v>
      </c>
      <c r="CD385">
        <f t="shared" si="41"/>
        <v>1</v>
      </c>
    </row>
    <row r="386" spans="1:82" x14ac:dyDescent="0.35">
      <c r="A386" t="s">
        <v>5576</v>
      </c>
      <c r="B386" t="s">
        <v>5577</v>
      </c>
      <c r="C386" t="b">
        <v>1</v>
      </c>
      <c r="D386" t="b">
        <v>0</v>
      </c>
      <c r="F386" t="s">
        <v>323</v>
      </c>
      <c r="G386" t="s">
        <v>15</v>
      </c>
      <c r="H386" t="s">
        <v>5578</v>
      </c>
      <c r="J386">
        <v>0</v>
      </c>
      <c r="K386" t="s">
        <v>5579</v>
      </c>
      <c r="L386" t="s">
        <v>5579</v>
      </c>
      <c r="M386" s="2">
        <v>42508</v>
      </c>
      <c r="N386" s="1">
        <v>0.87152777777777779</v>
      </c>
      <c r="O386" s="2">
        <v>42508</v>
      </c>
      <c r="P386" s="1">
        <v>0.87152777777777779</v>
      </c>
      <c r="S386">
        <v>0</v>
      </c>
      <c r="T386" t="s">
        <v>164</v>
      </c>
      <c r="W386" t="s">
        <v>1</v>
      </c>
      <c r="AD386" t="s">
        <v>5580</v>
      </c>
      <c r="AM386" t="s">
        <v>572</v>
      </c>
      <c r="AO386" t="s">
        <v>334</v>
      </c>
      <c r="BU386" t="s">
        <v>336</v>
      </c>
      <c r="BV386" t="str">
        <f t="shared" ref="BV386:BV449" si="42">IF(E386="",B386,E386)</f>
        <v>t68z-9j5c</v>
      </c>
      <c r="BW386">
        <f t="shared" ref="BW386:BW449" si="43">YEAR(M386)</f>
        <v>2016</v>
      </c>
      <c r="BX386">
        <f t="shared" ref="BX386:BX449" si="44">YEAR(O386)</f>
        <v>2016</v>
      </c>
      <c r="BY386">
        <f t="shared" ref="BY386:BY449" si="45">COUNTA(K386,L386,T386,V386,Z386)</f>
        <v>3</v>
      </c>
      <c r="BZ386">
        <f t="shared" ref="BZ386:BZ449" si="46">COUNTA(I386,Q386,R386,U386,V386,Z386)</f>
        <v>0</v>
      </c>
      <c r="CA386" t="s">
        <v>4339</v>
      </c>
      <c r="CB386" t="str">
        <f t="shared" ref="CB386:CB449" si="47">IF(BW386&lt;2014,"a",IF(BW386&gt;2017,"d",IF(BW386&lt;2016,"b","c")))</f>
        <v>c</v>
      </c>
      <c r="CC386">
        <v>0.80582732536003421</v>
      </c>
      <c r="CD386">
        <f t="shared" si="41"/>
        <v>2</v>
      </c>
    </row>
    <row r="387" spans="1:82" x14ac:dyDescent="0.35">
      <c r="A387" t="s">
        <v>424</v>
      </c>
      <c r="B387" t="s">
        <v>425</v>
      </c>
      <c r="C387" t="b">
        <v>1</v>
      </c>
      <c r="D387" t="b">
        <v>0</v>
      </c>
      <c r="F387" t="s">
        <v>323</v>
      </c>
      <c r="G387" t="s">
        <v>15</v>
      </c>
      <c r="H387" t="s">
        <v>426</v>
      </c>
      <c r="I387" t="s">
        <v>427</v>
      </c>
      <c r="J387">
        <v>6</v>
      </c>
      <c r="K387" t="s">
        <v>428</v>
      </c>
      <c r="L387" t="s">
        <v>429</v>
      </c>
      <c r="M387" s="2">
        <v>43613</v>
      </c>
      <c r="N387" s="1">
        <v>0.84236111111111101</v>
      </c>
      <c r="O387" s="2">
        <v>43613</v>
      </c>
      <c r="P387" s="1">
        <v>0.84652777777777777</v>
      </c>
      <c r="Q387" t="s">
        <v>359</v>
      </c>
      <c r="S387">
        <v>4</v>
      </c>
      <c r="T387" t="s">
        <v>17</v>
      </c>
      <c r="U387" t="s">
        <v>361</v>
      </c>
      <c r="W387" t="s">
        <v>1</v>
      </c>
      <c r="Z387" t="s">
        <v>56</v>
      </c>
      <c r="AA387" t="s">
        <v>375</v>
      </c>
      <c r="AD387" t="s">
        <v>430</v>
      </c>
      <c r="AE387" t="s">
        <v>378</v>
      </c>
      <c r="AF387" t="s">
        <v>431</v>
      </c>
      <c r="AG387" t="s">
        <v>398</v>
      </c>
      <c r="AK387" t="s">
        <v>6</v>
      </c>
      <c r="AL387" t="s">
        <v>432</v>
      </c>
      <c r="AM387" t="s">
        <v>367</v>
      </c>
      <c r="AO387" t="s">
        <v>334</v>
      </c>
      <c r="BT387" t="s">
        <v>368</v>
      </c>
      <c r="BU387" t="s">
        <v>336</v>
      </c>
      <c r="BV387" t="str">
        <f t="shared" si="42"/>
        <v>e4c4-megs</v>
      </c>
      <c r="BW387">
        <f t="shared" si="43"/>
        <v>2019</v>
      </c>
      <c r="BX387">
        <f t="shared" si="44"/>
        <v>2019</v>
      </c>
      <c r="BY387">
        <f t="shared" si="45"/>
        <v>4</v>
      </c>
      <c r="BZ387">
        <f t="shared" si="46"/>
        <v>4</v>
      </c>
      <c r="CA387" t="s">
        <v>4339</v>
      </c>
      <c r="CB387" t="str">
        <f t="shared" si="47"/>
        <v>d</v>
      </c>
      <c r="CC387">
        <v>1.780752933410501E-2</v>
      </c>
      <c r="CD387">
        <f t="shared" si="41"/>
        <v>1</v>
      </c>
    </row>
    <row r="388" spans="1:82" x14ac:dyDescent="0.35">
      <c r="A388" t="s">
        <v>5506</v>
      </c>
      <c r="B388" t="s">
        <v>993</v>
      </c>
      <c r="C388" t="b">
        <v>1</v>
      </c>
      <c r="D388" t="b">
        <v>0</v>
      </c>
      <c r="F388" t="s">
        <v>323</v>
      </c>
      <c r="G388" t="s">
        <v>15</v>
      </c>
      <c r="H388" t="s">
        <v>5507</v>
      </c>
      <c r="I388" t="s">
        <v>4943</v>
      </c>
      <c r="J388">
        <v>410</v>
      </c>
      <c r="K388" t="s">
        <v>5508</v>
      </c>
      <c r="L388" t="s">
        <v>994</v>
      </c>
      <c r="M388" s="2">
        <v>43572</v>
      </c>
      <c r="N388" s="1">
        <v>0.87708333333333333</v>
      </c>
      <c r="O388" s="2">
        <v>43633</v>
      </c>
      <c r="P388" s="1">
        <v>0.8881944444444444</v>
      </c>
      <c r="Q388" t="s">
        <v>1005</v>
      </c>
      <c r="R388" t="s">
        <v>5509</v>
      </c>
      <c r="S388">
        <v>80</v>
      </c>
      <c r="T388" t="s">
        <v>36</v>
      </c>
      <c r="W388" t="s">
        <v>1</v>
      </c>
      <c r="Z388" t="s">
        <v>36</v>
      </c>
      <c r="AA388" t="s">
        <v>5511</v>
      </c>
      <c r="AD388" t="s">
        <v>5513</v>
      </c>
      <c r="AE388" t="s">
        <v>5514</v>
      </c>
      <c r="AF388" t="s">
        <v>1010</v>
      </c>
      <c r="AG388" t="s">
        <v>5510</v>
      </c>
      <c r="AH388" t="s">
        <v>5512</v>
      </c>
      <c r="AK388" t="s">
        <v>46</v>
      </c>
      <c r="AM388" t="s">
        <v>528</v>
      </c>
      <c r="AO388" t="s">
        <v>334</v>
      </c>
      <c r="BU388" t="s">
        <v>336</v>
      </c>
      <c r="BV388" t="str">
        <f t="shared" si="42"/>
        <v>rpr4-cgyd</v>
      </c>
      <c r="BW388">
        <f t="shared" si="43"/>
        <v>2019</v>
      </c>
      <c r="BX388">
        <f t="shared" si="44"/>
        <v>2019</v>
      </c>
      <c r="BY388">
        <f t="shared" si="45"/>
        <v>4</v>
      </c>
      <c r="BZ388">
        <f t="shared" si="46"/>
        <v>4</v>
      </c>
      <c r="CA388" t="s">
        <v>4339</v>
      </c>
      <c r="CB388" t="str">
        <f t="shared" si="47"/>
        <v>d</v>
      </c>
      <c r="CC388">
        <v>1.8403037250234844E-2</v>
      </c>
      <c r="CD388">
        <f t="shared" ref="CD388:CD451" si="48">IF(CA388&amp;CB388=CA387&amp;CB387,CD387+1,1)</f>
        <v>2</v>
      </c>
    </row>
    <row r="389" spans="1:82" x14ac:dyDescent="0.35">
      <c r="A389" t="s">
        <v>2848</v>
      </c>
      <c r="B389" t="s">
        <v>2849</v>
      </c>
      <c r="C389" t="b">
        <v>1</v>
      </c>
      <c r="D389" t="b">
        <v>0</v>
      </c>
      <c r="F389" t="s">
        <v>323</v>
      </c>
      <c r="G389" t="s">
        <v>15</v>
      </c>
      <c r="H389" t="s">
        <v>2850</v>
      </c>
      <c r="J389">
        <v>1</v>
      </c>
      <c r="K389" t="s">
        <v>2851</v>
      </c>
      <c r="L389" t="s">
        <v>2852</v>
      </c>
      <c r="M389" s="2">
        <v>43631</v>
      </c>
      <c r="N389" s="1">
        <v>7.6388888888888886E-3</v>
      </c>
      <c r="O389" s="2">
        <v>43631</v>
      </c>
      <c r="P389" s="1">
        <v>9.0277777777777787E-3</v>
      </c>
      <c r="Q389" t="s">
        <v>359</v>
      </c>
      <c r="R389" t="s">
        <v>2853</v>
      </c>
      <c r="S389">
        <v>0</v>
      </c>
      <c r="T389" t="s">
        <v>168</v>
      </c>
      <c r="U389" t="s">
        <v>2854</v>
      </c>
      <c r="W389" t="s">
        <v>1</v>
      </c>
      <c r="AD389" t="s">
        <v>2855</v>
      </c>
      <c r="AM389" t="s">
        <v>2836</v>
      </c>
      <c r="AO389" t="s">
        <v>334</v>
      </c>
      <c r="BT389" t="s">
        <v>962</v>
      </c>
      <c r="BU389" t="s">
        <v>336</v>
      </c>
      <c r="BV389" t="str">
        <f t="shared" si="42"/>
        <v>5ncx-ir27</v>
      </c>
      <c r="BW389">
        <f t="shared" si="43"/>
        <v>2019</v>
      </c>
      <c r="BX389">
        <f t="shared" si="44"/>
        <v>2019</v>
      </c>
      <c r="BY389">
        <f t="shared" si="45"/>
        <v>3</v>
      </c>
      <c r="BZ389">
        <f t="shared" si="46"/>
        <v>3</v>
      </c>
      <c r="CA389" t="s">
        <v>4339</v>
      </c>
      <c r="CB389" t="str">
        <f t="shared" si="47"/>
        <v>d</v>
      </c>
      <c r="CC389">
        <v>2.4144400682893807E-2</v>
      </c>
      <c r="CD389">
        <f t="shared" si="48"/>
        <v>3</v>
      </c>
    </row>
    <row r="390" spans="1:82" x14ac:dyDescent="0.35">
      <c r="A390" t="s">
        <v>1087</v>
      </c>
      <c r="B390" t="s">
        <v>1088</v>
      </c>
      <c r="C390" t="b">
        <v>1</v>
      </c>
      <c r="D390" t="b">
        <v>0</v>
      </c>
      <c r="F390" t="s">
        <v>323</v>
      </c>
      <c r="G390" t="s">
        <v>15</v>
      </c>
      <c r="H390" t="s">
        <v>1089</v>
      </c>
      <c r="J390">
        <v>41</v>
      </c>
      <c r="K390" t="s">
        <v>1090</v>
      </c>
      <c r="L390" t="s">
        <v>1091</v>
      </c>
      <c r="M390" s="2">
        <v>43440</v>
      </c>
      <c r="N390" s="1">
        <v>0.76458333333333339</v>
      </c>
      <c r="O390" s="2">
        <v>43440</v>
      </c>
      <c r="P390" s="1">
        <v>0.82361111111111107</v>
      </c>
      <c r="Q390" t="s">
        <v>359</v>
      </c>
      <c r="R390" t="s">
        <v>1059</v>
      </c>
      <c r="S390">
        <v>22</v>
      </c>
      <c r="T390" t="s">
        <v>17</v>
      </c>
      <c r="U390" t="s">
        <v>1060</v>
      </c>
      <c r="W390" t="s">
        <v>1</v>
      </c>
      <c r="Z390" t="s">
        <v>56</v>
      </c>
      <c r="AA390" t="s">
        <v>1079</v>
      </c>
      <c r="AD390" t="s">
        <v>1092</v>
      </c>
      <c r="AE390" t="s">
        <v>1063</v>
      </c>
      <c r="AK390" t="s">
        <v>6</v>
      </c>
      <c r="AL390" t="s">
        <v>1064</v>
      </c>
      <c r="AM390" t="s">
        <v>367</v>
      </c>
      <c r="AO390" t="s">
        <v>334</v>
      </c>
      <c r="BT390" t="s">
        <v>1065</v>
      </c>
      <c r="BU390" t="s">
        <v>336</v>
      </c>
      <c r="BV390" t="str">
        <f t="shared" si="42"/>
        <v>7yh5-na26</v>
      </c>
      <c r="BW390">
        <f t="shared" si="43"/>
        <v>2018</v>
      </c>
      <c r="BX390">
        <f t="shared" si="44"/>
        <v>2018</v>
      </c>
      <c r="BY390">
        <f t="shared" si="45"/>
        <v>4</v>
      </c>
      <c r="BZ390">
        <f t="shared" si="46"/>
        <v>4</v>
      </c>
      <c r="CA390" t="s">
        <v>4339</v>
      </c>
      <c r="CB390" t="str">
        <f t="shared" si="47"/>
        <v>d</v>
      </c>
      <c r="CC390">
        <v>4.8757586963754207E-2</v>
      </c>
      <c r="CD390">
        <f t="shared" si="48"/>
        <v>4</v>
      </c>
    </row>
    <row r="391" spans="1:82" x14ac:dyDescent="0.35">
      <c r="A391" t="s">
        <v>4859</v>
      </c>
      <c r="B391" t="s">
        <v>4081</v>
      </c>
      <c r="C391" t="b">
        <v>1</v>
      </c>
      <c r="D391" t="b">
        <v>0</v>
      </c>
      <c r="F391" t="s">
        <v>323</v>
      </c>
      <c r="G391" t="s">
        <v>15</v>
      </c>
      <c r="H391" t="s">
        <v>4860</v>
      </c>
      <c r="I391" t="s">
        <v>4082</v>
      </c>
      <c r="J391">
        <v>146</v>
      </c>
      <c r="K391" t="s">
        <v>4861</v>
      </c>
      <c r="L391" t="s">
        <v>4083</v>
      </c>
      <c r="M391" s="2">
        <v>43298</v>
      </c>
      <c r="N391" s="1">
        <v>0.6791666666666667</v>
      </c>
      <c r="O391" s="2">
        <v>43298</v>
      </c>
      <c r="P391" s="1">
        <v>0.8520833333333333</v>
      </c>
      <c r="Q391" t="s">
        <v>328</v>
      </c>
      <c r="R391" t="s">
        <v>4862</v>
      </c>
      <c r="S391">
        <v>44</v>
      </c>
      <c r="T391" t="s">
        <v>127</v>
      </c>
      <c r="V391" t="s">
        <v>7</v>
      </c>
      <c r="W391" t="s">
        <v>1</v>
      </c>
      <c r="Z391" t="s">
        <v>231</v>
      </c>
      <c r="AD391" t="s">
        <v>4863</v>
      </c>
      <c r="AL391" t="s">
        <v>1301</v>
      </c>
      <c r="AM391" t="s">
        <v>2366</v>
      </c>
      <c r="AO391" t="s">
        <v>334</v>
      </c>
      <c r="BU391" t="s">
        <v>336</v>
      </c>
      <c r="BV391" t="str">
        <f t="shared" si="42"/>
        <v>f6st-whvb</v>
      </c>
      <c r="BW391">
        <f t="shared" si="43"/>
        <v>2018</v>
      </c>
      <c r="BX391">
        <f t="shared" si="44"/>
        <v>2018</v>
      </c>
      <c r="BY391">
        <f t="shared" si="45"/>
        <v>5</v>
      </c>
      <c r="BZ391">
        <f t="shared" si="46"/>
        <v>5</v>
      </c>
      <c r="CA391" t="s">
        <v>4339</v>
      </c>
      <c r="CB391" t="str">
        <f t="shared" si="47"/>
        <v>d</v>
      </c>
      <c r="CC391">
        <v>4.9428321618562143E-2</v>
      </c>
      <c r="CD391">
        <f t="shared" si="48"/>
        <v>5</v>
      </c>
    </row>
    <row r="392" spans="1:82" x14ac:dyDescent="0.35">
      <c r="A392" t="s">
        <v>391</v>
      </c>
      <c r="B392" t="s">
        <v>392</v>
      </c>
      <c r="C392" t="b">
        <v>1</v>
      </c>
      <c r="D392" t="b">
        <v>0</v>
      </c>
      <c r="F392" t="s">
        <v>323</v>
      </c>
      <c r="G392" t="s">
        <v>15</v>
      </c>
      <c r="H392" t="s">
        <v>393</v>
      </c>
      <c r="I392" t="s">
        <v>394</v>
      </c>
      <c r="J392">
        <v>3</v>
      </c>
      <c r="K392" t="s">
        <v>395</v>
      </c>
      <c r="L392" t="s">
        <v>396</v>
      </c>
      <c r="M392" s="2">
        <v>43613</v>
      </c>
      <c r="N392" s="1">
        <v>0.85277777777777775</v>
      </c>
      <c r="O392" s="2">
        <v>43613</v>
      </c>
      <c r="P392" s="1">
        <v>0.85625000000000007</v>
      </c>
      <c r="Q392" t="s">
        <v>359</v>
      </c>
      <c r="S392">
        <v>4</v>
      </c>
      <c r="T392" t="s">
        <v>17</v>
      </c>
      <c r="U392" t="s">
        <v>361</v>
      </c>
      <c r="W392" t="s">
        <v>1</v>
      </c>
      <c r="Z392" t="s">
        <v>56</v>
      </c>
      <c r="AA392" t="s">
        <v>375</v>
      </c>
      <c r="AD392" t="s">
        <v>397</v>
      </c>
      <c r="AE392" t="s">
        <v>399</v>
      </c>
      <c r="AF392" t="s">
        <v>398</v>
      </c>
      <c r="AK392" t="s">
        <v>6</v>
      </c>
      <c r="AL392" t="s">
        <v>400</v>
      </c>
      <c r="AM392" t="s">
        <v>367</v>
      </c>
      <c r="AO392" t="s">
        <v>334</v>
      </c>
      <c r="BT392" t="s">
        <v>368</v>
      </c>
      <c r="BU392" t="s">
        <v>336</v>
      </c>
      <c r="BV392" t="str">
        <f t="shared" si="42"/>
        <v>88hx-6isc</v>
      </c>
      <c r="BW392">
        <f t="shared" si="43"/>
        <v>2019</v>
      </c>
      <c r="BX392">
        <f t="shared" si="44"/>
        <v>2019</v>
      </c>
      <c r="BY392">
        <f t="shared" si="45"/>
        <v>4</v>
      </c>
      <c r="BZ392">
        <f t="shared" si="46"/>
        <v>4</v>
      </c>
      <c r="CA392" t="s">
        <v>4339</v>
      </c>
      <c r="CB392" t="str">
        <f t="shared" si="47"/>
        <v>d</v>
      </c>
      <c r="CC392">
        <v>5.2700473263346148E-2</v>
      </c>
      <c r="CD392">
        <f t="shared" si="48"/>
        <v>6</v>
      </c>
    </row>
    <row r="393" spans="1:82" x14ac:dyDescent="0.35">
      <c r="A393" t="s">
        <v>564</v>
      </c>
      <c r="B393" t="s">
        <v>565</v>
      </c>
      <c r="C393" t="b">
        <v>1</v>
      </c>
      <c r="D393" t="b">
        <v>0</v>
      </c>
      <c r="F393" t="s">
        <v>323</v>
      </c>
      <c r="G393" t="s">
        <v>15</v>
      </c>
      <c r="H393" t="s">
        <v>566</v>
      </c>
      <c r="I393" t="s">
        <v>567</v>
      </c>
      <c r="J393">
        <v>12</v>
      </c>
      <c r="K393" t="s">
        <v>568</v>
      </c>
      <c r="L393" t="s">
        <v>569</v>
      </c>
      <c r="M393" s="2">
        <v>43584</v>
      </c>
      <c r="N393" s="1">
        <v>0.65208333333333335</v>
      </c>
      <c r="O393" s="2">
        <v>43584</v>
      </c>
      <c r="P393" s="1">
        <v>0.6777777777777777</v>
      </c>
      <c r="Q393" t="s">
        <v>328</v>
      </c>
      <c r="R393" t="s">
        <v>549</v>
      </c>
      <c r="S393">
        <v>57</v>
      </c>
      <c r="T393" t="s">
        <v>23</v>
      </c>
      <c r="U393" t="s">
        <v>550</v>
      </c>
      <c r="V393" t="s">
        <v>7</v>
      </c>
      <c r="W393" t="s">
        <v>1</v>
      </c>
      <c r="Z393" t="s">
        <v>213</v>
      </c>
      <c r="AA393" t="s">
        <v>551</v>
      </c>
      <c r="AD393" t="s">
        <v>570</v>
      </c>
      <c r="AK393" t="s">
        <v>553</v>
      </c>
      <c r="AL393" t="s">
        <v>554</v>
      </c>
      <c r="AM393" t="s">
        <v>555</v>
      </c>
      <c r="AO393" t="s">
        <v>334</v>
      </c>
      <c r="BT393" t="s">
        <v>556</v>
      </c>
      <c r="BU393" t="s">
        <v>336</v>
      </c>
      <c r="BV393" t="str">
        <f t="shared" si="42"/>
        <v>vp9t-gixy</v>
      </c>
      <c r="BW393">
        <f t="shared" si="43"/>
        <v>2019</v>
      </c>
      <c r="BX393">
        <f t="shared" si="44"/>
        <v>2019</v>
      </c>
      <c r="BY393">
        <f t="shared" si="45"/>
        <v>5</v>
      </c>
      <c r="BZ393">
        <f t="shared" si="46"/>
        <v>6</v>
      </c>
      <c r="CA393" t="s">
        <v>4339</v>
      </c>
      <c r="CB393" t="str">
        <f t="shared" si="47"/>
        <v>d</v>
      </c>
      <c r="CC393">
        <v>7.6234322408558985E-2</v>
      </c>
      <c r="CD393">
        <f t="shared" si="48"/>
        <v>7</v>
      </c>
    </row>
    <row r="394" spans="1:82" x14ac:dyDescent="0.35">
      <c r="A394" t="s">
        <v>4551</v>
      </c>
      <c r="B394" t="s">
        <v>4552</v>
      </c>
      <c r="C394" t="b">
        <v>1</v>
      </c>
      <c r="D394" t="b">
        <v>0</v>
      </c>
      <c r="F394" t="s">
        <v>323</v>
      </c>
      <c r="G394" t="s">
        <v>15</v>
      </c>
      <c r="H394" t="s">
        <v>4553</v>
      </c>
      <c r="J394">
        <v>14</v>
      </c>
      <c r="K394" t="s">
        <v>4554</v>
      </c>
      <c r="L394" t="s">
        <v>4555</v>
      </c>
      <c r="M394" s="2">
        <v>43588</v>
      </c>
      <c r="N394" s="1">
        <v>0.95138888888888884</v>
      </c>
      <c r="O394" s="2">
        <v>43609</v>
      </c>
      <c r="P394" s="1">
        <v>0.64236111111111105</v>
      </c>
      <c r="S394">
        <v>24</v>
      </c>
      <c r="T394" t="s">
        <v>41</v>
      </c>
      <c r="W394" t="s">
        <v>1</v>
      </c>
      <c r="AD394" t="s">
        <v>4556</v>
      </c>
      <c r="AM394" t="s">
        <v>712</v>
      </c>
      <c r="AO394" t="s">
        <v>334</v>
      </c>
      <c r="BU394" t="s">
        <v>336</v>
      </c>
      <c r="BV394" t="str">
        <f t="shared" si="42"/>
        <v>arks-e8z2</v>
      </c>
      <c r="BW394">
        <f t="shared" si="43"/>
        <v>2019</v>
      </c>
      <c r="BX394">
        <f t="shared" si="44"/>
        <v>2019</v>
      </c>
      <c r="BY394">
        <f t="shared" si="45"/>
        <v>3</v>
      </c>
      <c r="BZ394">
        <f t="shared" si="46"/>
        <v>0</v>
      </c>
      <c r="CA394" t="s">
        <v>4339</v>
      </c>
      <c r="CB394" t="str">
        <f t="shared" si="47"/>
        <v>d</v>
      </c>
      <c r="CC394">
        <v>9.7128796540365325E-2</v>
      </c>
      <c r="CD394">
        <f t="shared" si="48"/>
        <v>8</v>
      </c>
    </row>
    <row r="395" spans="1:82" x14ac:dyDescent="0.35">
      <c r="A395" t="s">
        <v>5655</v>
      </c>
      <c r="B395" t="s">
        <v>5656</v>
      </c>
      <c r="C395" t="b">
        <v>1</v>
      </c>
      <c r="D395" t="b">
        <v>0</v>
      </c>
      <c r="F395" t="s">
        <v>323</v>
      </c>
      <c r="G395" t="s">
        <v>15</v>
      </c>
      <c r="H395" t="s">
        <v>5657</v>
      </c>
      <c r="J395">
        <v>1</v>
      </c>
      <c r="K395" t="s">
        <v>5658</v>
      </c>
      <c r="L395" t="s">
        <v>5659</v>
      </c>
      <c r="M395" s="2">
        <v>43631</v>
      </c>
      <c r="N395" s="1">
        <v>6.9444444444444447E-4</v>
      </c>
      <c r="O395" s="2">
        <v>43631</v>
      </c>
      <c r="P395" s="1">
        <v>2.0833333333333333E-3</v>
      </c>
      <c r="Q395" t="s">
        <v>359</v>
      </c>
      <c r="R395" t="s">
        <v>2853</v>
      </c>
      <c r="S395">
        <v>0</v>
      </c>
      <c r="T395" t="s">
        <v>168</v>
      </c>
      <c r="W395" t="s">
        <v>1</v>
      </c>
      <c r="AD395" t="s">
        <v>5660</v>
      </c>
      <c r="AM395" t="s">
        <v>2836</v>
      </c>
      <c r="AO395" t="s">
        <v>334</v>
      </c>
      <c r="BU395" t="s">
        <v>336</v>
      </c>
      <c r="BV395" t="str">
        <f t="shared" si="42"/>
        <v>tzwv-mqp7</v>
      </c>
      <c r="BW395">
        <f t="shared" si="43"/>
        <v>2019</v>
      </c>
      <c r="BX395">
        <f t="shared" si="44"/>
        <v>2019</v>
      </c>
      <c r="BY395">
        <f t="shared" si="45"/>
        <v>3</v>
      </c>
      <c r="BZ395">
        <f t="shared" si="46"/>
        <v>2</v>
      </c>
      <c r="CA395" t="s">
        <v>4339</v>
      </c>
      <c r="CB395" t="str">
        <f t="shared" si="47"/>
        <v>d</v>
      </c>
      <c r="CC395">
        <v>0.10521396432185226</v>
      </c>
      <c r="CD395">
        <f t="shared" si="48"/>
        <v>9</v>
      </c>
    </row>
    <row r="396" spans="1:82" x14ac:dyDescent="0.35">
      <c r="A396" t="s">
        <v>5772</v>
      </c>
      <c r="B396" t="s">
        <v>5773</v>
      </c>
      <c r="C396" t="b">
        <v>1</v>
      </c>
      <c r="D396" t="b">
        <v>0</v>
      </c>
      <c r="F396" t="s">
        <v>323</v>
      </c>
      <c r="G396" t="s">
        <v>15</v>
      </c>
      <c r="H396" t="s">
        <v>5774</v>
      </c>
      <c r="J396">
        <v>15</v>
      </c>
      <c r="K396" t="s">
        <v>5775</v>
      </c>
      <c r="L396" t="s">
        <v>5776</v>
      </c>
      <c r="M396" s="2">
        <v>43130</v>
      </c>
      <c r="N396" s="1">
        <v>4.5138888888888888E-2</v>
      </c>
      <c r="O396" s="2">
        <v>43130</v>
      </c>
      <c r="P396" s="1">
        <v>5.2777777777777778E-2</v>
      </c>
      <c r="Q396" t="s">
        <v>913</v>
      </c>
      <c r="S396">
        <v>50</v>
      </c>
      <c r="T396" t="s">
        <v>207</v>
      </c>
      <c r="W396" t="s">
        <v>1</v>
      </c>
      <c r="Z396" t="s">
        <v>2628</v>
      </c>
      <c r="AA396" t="s">
        <v>553</v>
      </c>
      <c r="AD396" t="s">
        <v>5777</v>
      </c>
      <c r="AE396" t="s">
        <v>2633</v>
      </c>
      <c r="AF396" t="s">
        <v>2632</v>
      </c>
      <c r="AG396" t="s">
        <v>2629</v>
      </c>
      <c r="AH396" t="s">
        <v>2630</v>
      </c>
      <c r="AM396" t="s">
        <v>2634</v>
      </c>
      <c r="AO396" t="s">
        <v>334</v>
      </c>
      <c r="BU396" t="s">
        <v>336</v>
      </c>
      <c r="BV396" t="str">
        <f t="shared" si="42"/>
        <v>wrgq-gubf</v>
      </c>
      <c r="BW396">
        <f t="shared" si="43"/>
        <v>2018</v>
      </c>
      <c r="BX396">
        <f t="shared" si="44"/>
        <v>2018</v>
      </c>
      <c r="BY396">
        <f t="shared" si="45"/>
        <v>4</v>
      </c>
      <c r="BZ396">
        <f t="shared" si="46"/>
        <v>2</v>
      </c>
      <c r="CA396" t="s">
        <v>4339</v>
      </c>
      <c r="CB396" t="str">
        <f t="shared" si="47"/>
        <v>d</v>
      </c>
      <c r="CC396">
        <v>0.12844063313235543</v>
      </c>
      <c r="CD396">
        <f t="shared" si="48"/>
        <v>10</v>
      </c>
    </row>
    <row r="397" spans="1:82" x14ac:dyDescent="0.35">
      <c r="A397" t="s">
        <v>464</v>
      </c>
      <c r="B397" t="s">
        <v>465</v>
      </c>
      <c r="C397" t="b">
        <v>1</v>
      </c>
      <c r="D397" t="b">
        <v>0</v>
      </c>
      <c r="F397" t="s">
        <v>323</v>
      </c>
      <c r="G397" t="s">
        <v>15</v>
      </c>
      <c r="H397" t="s">
        <v>466</v>
      </c>
      <c r="I397" t="s">
        <v>467</v>
      </c>
      <c r="J397">
        <v>5</v>
      </c>
      <c r="K397" t="s">
        <v>461</v>
      </c>
      <c r="L397" t="s">
        <v>468</v>
      </c>
      <c r="M397" s="2">
        <v>43613</v>
      </c>
      <c r="N397" s="1">
        <v>0.87847222222222221</v>
      </c>
      <c r="O397" s="2">
        <v>43613</v>
      </c>
      <c r="P397" s="1">
        <v>0.88263888888888886</v>
      </c>
      <c r="Q397" t="s">
        <v>359</v>
      </c>
      <c r="S397">
        <v>11</v>
      </c>
      <c r="T397" t="s">
        <v>17</v>
      </c>
      <c r="U397" t="s">
        <v>361</v>
      </c>
      <c r="W397" t="s">
        <v>1</v>
      </c>
      <c r="Z397" t="s">
        <v>56</v>
      </c>
      <c r="AA397" t="s">
        <v>375</v>
      </c>
      <c r="AD397" t="s">
        <v>469</v>
      </c>
      <c r="AE397" t="s">
        <v>378</v>
      </c>
      <c r="AF397" t="s">
        <v>470</v>
      </c>
      <c r="AG397" t="s">
        <v>377</v>
      </c>
      <c r="AK397" t="s">
        <v>6</v>
      </c>
      <c r="AL397" t="s">
        <v>471</v>
      </c>
      <c r="AM397" t="s">
        <v>367</v>
      </c>
      <c r="AO397" t="s">
        <v>334</v>
      </c>
      <c r="BT397" t="s">
        <v>368</v>
      </c>
      <c r="BU397" t="s">
        <v>336</v>
      </c>
      <c r="BV397" t="str">
        <f t="shared" si="42"/>
        <v>krsk-s76t</v>
      </c>
      <c r="BW397">
        <f t="shared" si="43"/>
        <v>2019</v>
      </c>
      <c r="BX397">
        <f t="shared" si="44"/>
        <v>2019</v>
      </c>
      <c r="BY397">
        <f t="shared" si="45"/>
        <v>4</v>
      </c>
      <c r="BZ397">
        <f t="shared" si="46"/>
        <v>4</v>
      </c>
      <c r="CA397" t="s">
        <v>4339</v>
      </c>
      <c r="CB397" t="str">
        <f t="shared" si="47"/>
        <v>d</v>
      </c>
      <c r="CC397">
        <v>0.1286694659694011</v>
      </c>
      <c r="CD397">
        <f t="shared" si="48"/>
        <v>11</v>
      </c>
    </row>
    <row r="398" spans="1:82" x14ac:dyDescent="0.35">
      <c r="A398" t="s">
        <v>3991</v>
      </c>
      <c r="B398" t="s">
        <v>3992</v>
      </c>
      <c r="C398" t="b">
        <v>1</v>
      </c>
      <c r="D398" t="b">
        <v>0</v>
      </c>
      <c r="F398" t="s">
        <v>323</v>
      </c>
      <c r="G398" t="s">
        <v>15</v>
      </c>
      <c r="H398" t="s">
        <v>3993</v>
      </c>
      <c r="I398" t="s">
        <v>3994</v>
      </c>
      <c r="J398">
        <v>81</v>
      </c>
      <c r="K398" t="s">
        <v>3995</v>
      </c>
      <c r="L398" t="s">
        <v>3996</v>
      </c>
      <c r="M398" s="2">
        <v>43259</v>
      </c>
      <c r="N398" s="1">
        <v>0.92361111111111116</v>
      </c>
      <c r="O398" s="2">
        <v>43504</v>
      </c>
      <c r="P398" s="1">
        <v>0.83194444444444438</v>
      </c>
      <c r="Q398" t="s">
        <v>2002</v>
      </c>
      <c r="R398" t="s">
        <v>3997</v>
      </c>
      <c r="S398">
        <v>50</v>
      </c>
      <c r="T398" t="s">
        <v>164</v>
      </c>
      <c r="V398" t="s">
        <v>7</v>
      </c>
      <c r="W398" t="s">
        <v>1</v>
      </c>
      <c r="Z398" t="s">
        <v>124</v>
      </c>
      <c r="AA398" t="s">
        <v>3998</v>
      </c>
      <c r="AD398" t="s">
        <v>3999</v>
      </c>
      <c r="AK398" t="s">
        <v>46</v>
      </c>
      <c r="AL398" t="s">
        <v>4000</v>
      </c>
      <c r="AM398" t="s">
        <v>572</v>
      </c>
      <c r="AO398" t="s">
        <v>334</v>
      </c>
      <c r="BI398" t="s">
        <v>4001</v>
      </c>
      <c r="BJ398" t="s">
        <v>723</v>
      </c>
      <c r="BK398" t="s">
        <v>4002</v>
      </c>
      <c r="BL398" t="s">
        <v>4003</v>
      </c>
      <c r="BM398" t="s">
        <v>4004</v>
      </c>
      <c r="BN398" t="s">
        <v>4002</v>
      </c>
      <c r="BO398" t="s">
        <v>4005</v>
      </c>
      <c r="BU398" t="s">
        <v>336</v>
      </c>
      <c r="BV398" t="str">
        <f t="shared" si="42"/>
        <v>4j29-snvr</v>
      </c>
      <c r="BW398">
        <f t="shared" si="43"/>
        <v>2018</v>
      </c>
      <c r="BX398">
        <f t="shared" si="44"/>
        <v>2019</v>
      </c>
      <c r="BY398">
        <f t="shared" si="45"/>
        <v>5</v>
      </c>
      <c r="BZ398">
        <f t="shared" si="46"/>
        <v>5</v>
      </c>
      <c r="CA398" t="s">
        <v>4339</v>
      </c>
      <c r="CB398" t="str">
        <f t="shared" si="47"/>
        <v>d</v>
      </c>
      <c r="CC398">
        <v>0.1323221826645139</v>
      </c>
      <c r="CD398">
        <f t="shared" si="48"/>
        <v>12</v>
      </c>
    </row>
    <row r="399" spans="1:82" x14ac:dyDescent="0.35">
      <c r="A399" t="s">
        <v>1100</v>
      </c>
      <c r="B399" t="s">
        <v>1101</v>
      </c>
      <c r="C399" t="b">
        <v>1</v>
      </c>
      <c r="D399" t="b">
        <v>0</v>
      </c>
      <c r="F399" t="s">
        <v>323</v>
      </c>
      <c r="G399" t="s">
        <v>15</v>
      </c>
      <c r="H399" t="s">
        <v>1102</v>
      </c>
      <c r="J399">
        <v>22</v>
      </c>
      <c r="K399" t="s">
        <v>1103</v>
      </c>
      <c r="L399" t="s">
        <v>1104</v>
      </c>
      <c r="M399" s="2">
        <v>43440</v>
      </c>
      <c r="N399" s="1">
        <v>0.7270833333333333</v>
      </c>
      <c r="O399" s="2">
        <v>43440</v>
      </c>
      <c r="P399" s="1">
        <v>0.8256944444444444</v>
      </c>
      <c r="Q399" t="s">
        <v>359</v>
      </c>
      <c r="R399" t="s">
        <v>1059</v>
      </c>
      <c r="S399">
        <v>26</v>
      </c>
      <c r="T399" t="s">
        <v>17</v>
      </c>
      <c r="U399" t="s">
        <v>1060</v>
      </c>
      <c r="W399" t="s">
        <v>1</v>
      </c>
      <c r="Z399" t="s">
        <v>56</v>
      </c>
      <c r="AA399" t="s">
        <v>1079</v>
      </c>
      <c r="AD399" t="s">
        <v>1105</v>
      </c>
      <c r="AE399" t="s">
        <v>1063</v>
      </c>
      <c r="AF399" t="s">
        <v>364</v>
      </c>
      <c r="AK399" t="s">
        <v>6</v>
      </c>
      <c r="AL399" t="s">
        <v>1064</v>
      </c>
      <c r="AM399" t="s">
        <v>367</v>
      </c>
      <c r="AO399" t="s">
        <v>334</v>
      </c>
      <c r="BT399" t="s">
        <v>1065</v>
      </c>
      <c r="BU399" t="s">
        <v>336</v>
      </c>
      <c r="BV399" t="str">
        <f t="shared" si="42"/>
        <v>vk6s-am8z</v>
      </c>
      <c r="BW399">
        <f t="shared" si="43"/>
        <v>2018</v>
      </c>
      <c r="BX399">
        <f t="shared" si="44"/>
        <v>2018</v>
      </c>
      <c r="BY399">
        <f t="shared" si="45"/>
        <v>4</v>
      </c>
      <c r="BZ399">
        <f t="shared" si="46"/>
        <v>4</v>
      </c>
      <c r="CA399" t="s">
        <v>4339</v>
      </c>
      <c r="CB399" t="str">
        <f t="shared" si="47"/>
        <v>d</v>
      </c>
      <c r="CC399">
        <v>0.15983564437384457</v>
      </c>
      <c r="CD399">
        <f t="shared" si="48"/>
        <v>13</v>
      </c>
    </row>
    <row r="400" spans="1:82" x14ac:dyDescent="0.35">
      <c r="A400" t="s">
        <v>384</v>
      </c>
      <c r="B400" t="s">
        <v>385</v>
      </c>
      <c r="C400" t="b">
        <v>1</v>
      </c>
      <c r="D400" t="b">
        <v>0</v>
      </c>
      <c r="F400" t="s">
        <v>323</v>
      </c>
      <c r="G400" t="s">
        <v>15</v>
      </c>
      <c r="H400" t="s">
        <v>386</v>
      </c>
      <c r="J400">
        <v>11</v>
      </c>
      <c r="K400" t="s">
        <v>387</v>
      </c>
      <c r="L400" t="s">
        <v>388</v>
      </c>
      <c r="M400" s="2">
        <v>43606</v>
      </c>
      <c r="N400" s="1">
        <v>0.81736111111111109</v>
      </c>
      <c r="O400" s="2">
        <v>43606</v>
      </c>
      <c r="P400" s="1">
        <v>0.81944444444444453</v>
      </c>
      <c r="Q400" t="s">
        <v>359</v>
      </c>
      <c r="R400" t="s">
        <v>389</v>
      </c>
      <c r="S400">
        <v>5</v>
      </c>
      <c r="T400" t="s">
        <v>17</v>
      </c>
      <c r="U400" t="s">
        <v>361</v>
      </c>
      <c r="W400" t="s">
        <v>1</v>
      </c>
      <c r="Z400" t="s">
        <v>56</v>
      </c>
      <c r="AA400" t="s">
        <v>362</v>
      </c>
      <c r="AD400" t="s">
        <v>390</v>
      </c>
      <c r="AE400" t="s">
        <v>365</v>
      </c>
      <c r="AK400" t="s">
        <v>6</v>
      </c>
      <c r="AL400" t="s">
        <v>366</v>
      </c>
      <c r="AM400" t="s">
        <v>367</v>
      </c>
      <c r="AO400" t="s">
        <v>334</v>
      </c>
      <c r="BT400" t="s">
        <v>368</v>
      </c>
      <c r="BU400" t="s">
        <v>336</v>
      </c>
      <c r="BV400" t="str">
        <f t="shared" si="42"/>
        <v>6xgf-ceg4</v>
      </c>
      <c r="BW400">
        <f t="shared" si="43"/>
        <v>2019</v>
      </c>
      <c r="BX400">
        <f t="shared" si="44"/>
        <v>2019</v>
      </c>
      <c r="BY400">
        <f t="shared" si="45"/>
        <v>4</v>
      </c>
      <c r="BZ400">
        <f t="shared" si="46"/>
        <v>4</v>
      </c>
      <c r="CA400" t="s">
        <v>4339</v>
      </c>
      <c r="CB400" t="str">
        <f t="shared" si="47"/>
        <v>d</v>
      </c>
      <c r="CC400">
        <v>0.17204998418274264</v>
      </c>
      <c r="CD400">
        <f t="shared" si="48"/>
        <v>14</v>
      </c>
    </row>
    <row r="401" spans="1:82" x14ac:dyDescent="0.35">
      <c r="A401" t="s">
        <v>4837</v>
      </c>
      <c r="B401" t="s">
        <v>4838</v>
      </c>
      <c r="C401" t="b">
        <v>1</v>
      </c>
      <c r="D401" t="b">
        <v>0</v>
      </c>
      <c r="F401" t="s">
        <v>323</v>
      </c>
      <c r="G401" t="s">
        <v>15</v>
      </c>
      <c r="H401" t="s">
        <v>4839</v>
      </c>
      <c r="I401" t="s">
        <v>4840</v>
      </c>
      <c r="J401">
        <v>25</v>
      </c>
      <c r="K401" t="s">
        <v>4841</v>
      </c>
      <c r="L401" t="s">
        <v>4842</v>
      </c>
      <c r="M401" s="2">
        <v>43480</v>
      </c>
      <c r="N401" s="1">
        <v>0.87291666666666667</v>
      </c>
      <c r="O401" s="2">
        <v>43480</v>
      </c>
      <c r="P401" s="1">
        <v>0.89236111111111116</v>
      </c>
      <c r="Q401" t="s">
        <v>351</v>
      </c>
      <c r="S401">
        <v>20</v>
      </c>
      <c r="T401" t="s">
        <v>164</v>
      </c>
      <c r="V401" t="s">
        <v>11</v>
      </c>
      <c r="W401" t="s">
        <v>1</v>
      </c>
      <c r="Z401" t="s">
        <v>159</v>
      </c>
      <c r="AA401">
        <v>2018</v>
      </c>
      <c r="AD401" t="s">
        <v>4843</v>
      </c>
      <c r="AE401" t="s">
        <v>4845</v>
      </c>
      <c r="AF401" t="s">
        <v>4844</v>
      </c>
      <c r="AK401" t="s">
        <v>14</v>
      </c>
      <c r="AL401" t="s">
        <v>4846</v>
      </c>
      <c r="AM401" t="s">
        <v>572</v>
      </c>
      <c r="AO401" t="s">
        <v>334</v>
      </c>
      <c r="BI401" t="s">
        <v>4847</v>
      </c>
      <c r="BJ401" t="s">
        <v>723</v>
      </c>
      <c r="BU401" t="s">
        <v>336</v>
      </c>
      <c r="BV401" t="str">
        <f t="shared" si="42"/>
        <v>exre-kgdt</v>
      </c>
      <c r="BW401">
        <f t="shared" si="43"/>
        <v>2019</v>
      </c>
      <c r="BX401">
        <f t="shared" si="44"/>
        <v>2019</v>
      </c>
      <c r="BY401">
        <f t="shared" si="45"/>
        <v>5</v>
      </c>
      <c r="BZ401">
        <f t="shared" si="46"/>
        <v>4</v>
      </c>
      <c r="CA401" t="s">
        <v>4339</v>
      </c>
      <c r="CB401" t="str">
        <f t="shared" si="47"/>
        <v>d</v>
      </c>
      <c r="CC401">
        <v>0.17596067425686157</v>
      </c>
      <c r="CD401">
        <f t="shared" si="48"/>
        <v>15</v>
      </c>
    </row>
    <row r="402" spans="1:82" x14ac:dyDescent="0.35">
      <c r="A402" t="s">
        <v>2660</v>
      </c>
      <c r="B402" t="s">
        <v>2661</v>
      </c>
      <c r="C402" t="b">
        <v>1</v>
      </c>
      <c r="D402" t="b">
        <v>0</v>
      </c>
      <c r="F402" t="s">
        <v>323</v>
      </c>
      <c r="G402" t="s">
        <v>15</v>
      </c>
      <c r="H402" t="s">
        <v>2662</v>
      </c>
      <c r="J402">
        <v>41</v>
      </c>
      <c r="K402" t="s">
        <v>2663</v>
      </c>
      <c r="L402" t="s">
        <v>2664</v>
      </c>
      <c r="M402" s="2">
        <v>43140</v>
      </c>
      <c r="N402" s="1">
        <v>0.98888888888888893</v>
      </c>
      <c r="O402" s="2">
        <v>43140</v>
      </c>
      <c r="P402" s="1">
        <v>0.99791666666666667</v>
      </c>
      <c r="Q402" t="s">
        <v>913</v>
      </c>
      <c r="S402">
        <v>39</v>
      </c>
      <c r="T402" t="s">
        <v>207</v>
      </c>
      <c r="U402" t="s">
        <v>2627</v>
      </c>
      <c r="W402" t="s">
        <v>1</v>
      </c>
      <c r="Z402" t="s">
        <v>188</v>
      </c>
      <c r="AA402" t="s">
        <v>553</v>
      </c>
      <c r="AD402" t="s">
        <v>2665</v>
      </c>
      <c r="AE402" t="s">
        <v>2633</v>
      </c>
      <c r="AF402" t="s">
        <v>2632</v>
      </c>
      <c r="AG402" t="s">
        <v>2629</v>
      </c>
      <c r="AH402" t="s">
        <v>2630</v>
      </c>
      <c r="AM402" t="s">
        <v>2634</v>
      </c>
      <c r="AO402" t="s">
        <v>334</v>
      </c>
      <c r="BT402" t="s">
        <v>915</v>
      </c>
      <c r="BU402" t="s">
        <v>336</v>
      </c>
      <c r="BV402" t="str">
        <f t="shared" si="42"/>
        <v>bjew-xgmt</v>
      </c>
      <c r="BW402">
        <f t="shared" si="43"/>
        <v>2018</v>
      </c>
      <c r="BX402">
        <f t="shared" si="44"/>
        <v>2018</v>
      </c>
      <c r="BY402">
        <f t="shared" si="45"/>
        <v>4</v>
      </c>
      <c r="BZ402">
        <f t="shared" si="46"/>
        <v>3</v>
      </c>
      <c r="CA402" t="s">
        <v>4339</v>
      </c>
      <c r="CB402" t="str">
        <f t="shared" si="47"/>
        <v>d</v>
      </c>
      <c r="CC402">
        <v>0.17920844379066303</v>
      </c>
      <c r="CD402">
        <f t="shared" si="48"/>
        <v>16</v>
      </c>
    </row>
    <row r="403" spans="1:82" x14ac:dyDescent="0.35">
      <c r="A403" t="s">
        <v>1073</v>
      </c>
      <c r="B403" t="s">
        <v>1074</v>
      </c>
      <c r="C403" t="b">
        <v>1</v>
      </c>
      <c r="D403" t="b">
        <v>0</v>
      </c>
      <c r="F403" t="s">
        <v>323</v>
      </c>
      <c r="G403" t="s">
        <v>15</v>
      </c>
      <c r="H403" t="s">
        <v>1075</v>
      </c>
      <c r="J403">
        <v>34</v>
      </c>
      <c r="K403" t="s">
        <v>1076</v>
      </c>
      <c r="L403" t="s">
        <v>1077</v>
      </c>
      <c r="M403" s="2">
        <v>43440</v>
      </c>
      <c r="N403" s="1">
        <v>0.75208333333333333</v>
      </c>
      <c r="O403" s="2">
        <v>43475</v>
      </c>
      <c r="P403" s="1">
        <v>0.84861111111111109</v>
      </c>
      <c r="Q403" t="s">
        <v>359</v>
      </c>
      <c r="R403" t="s">
        <v>1059</v>
      </c>
      <c r="S403">
        <v>18</v>
      </c>
      <c r="T403" t="s">
        <v>17</v>
      </c>
      <c r="U403" t="s">
        <v>1060</v>
      </c>
      <c r="W403" t="s">
        <v>1</v>
      </c>
      <c r="Z403" t="s">
        <v>56</v>
      </c>
      <c r="AA403" t="s">
        <v>1079</v>
      </c>
      <c r="AD403" t="s">
        <v>1080</v>
      </c>
      <c r="AE403" t="s">
        <v>1063</v>
      </c>
      <c r="AF403" t="s">
        <v>364</v>
      </c>
      <c r="AG403" t="s">
        <v>1078</v>
      </c>
      <c r="AK403" t="s">
        <v>6</v>
      </c>
      <c r="AL403" t="s">
        <v>1064</v>
      </c>
      <c r="AM403" t="s">
        <v>367</v>
      </c>
      <c r="AO403" t="s">
        <v>334</v>
      </c>
      <c r="BT403" t="s">
        <v>1065</v>
      </c>
      <c r="BU403" t="s">
        <v>336</v>
      </c>
      <c r="BV403" t="str">
        <f t="shared" si="42"/>
        <v>7hx3-t3pn</v>
      </c>
      <c r="BW403">
        <f t="shared" si="43"/>
        <v>2018</v>
      </c>
      <c r="BX403">
        <f t="shared" si="44"/>
        <v>2019</v>
      </c>
      <c r="BY403">
        <f t="shared" si="45"/>
        <v>4</v>
      </c>
      <c r="BZ403">
        <f t="shared" si="46"/>
        <v>4</v>
      </c>
      <c r="CA403" t="s">
        <v>4339</v>
      </c>
      <c r="CB403" t="str">
        <f t="shared" si="47"/>
        <v>d</v>
      </c>
      <c r="CC403">
        <v>0.21360281854487551</v>
      </c>
      <c r="CD403">
        <f t="shared" si="48"/>
        <v>17</v>
      </c>
    </row>
    <row r="404" spans="1:82" x14ac:dyDescent="0.35">
      <c r="A404" t="s">
        <v>4520</v>
      </c>
      <c r="B404" t="s">
        <v>4521</v>
      </c>
      <c r="C404" t="b">
        <v>1</v>
      </c>
      <c r="D404" t="b">
        <v>0</v>
      </c>
      <c r="F404" t="s">
        <v>323</v>
      </c>
      <c r="G404" t="s">
        <v>15</v>
      </c>
      <c r="H404" t="s">
        <v>4522</v>
      </c>
      <c r="J404">
        <v>14</v>
      </c>
      <c r="K404" t="s">
        <v>4523</v>
      </c>
      <c r="L404" t="s">
        <v>4524</v>
      </c>
      <c r="M404" s="2">
        <v>43343</v>
      </c>
      <c r="N404" s="1">
        <v>0.52638888888888891</v>
      </c>
      <c r="O404" s="2">
        <v>43343</v>
      </c>
      <c r="P404" s="1">
        <v>0.52777777777777779</v>
      </c>
      <c r="S404">
        <v>23</v>
      </c>
      <c r="T404" t="s">
        <v>185</v>
      </c>
      <c r="W404" t="s">
        <v>1</v>
      </c>
      <c r="AD404" t="s">
        <v>4525</v>
      </c>
      <c r="AM404" t="s">
        <v>1198</v>
      </c>
      <c r="AO404" t="s">
        <v>334</v>
      </c>
      <c r="BU404" t="s">
        <v>336</v>
      </c>
      <c r="BV404" t="str">
        <f t="shared" si="42"/>
        <v>adxt-ewux</v>
      </c>
      <c r="BW404">
        <f t="shared" si="43"/>
        <v>2018</v>
      </c>
      <c r="BX404">
        <f t="shared" si="44"/>
        <v>2018</v>
      </c>
      <c r="BY404">
        <f t="shared" si="45"/>
        <v>3</v>
      </c>
      <c r="BZ404">
        <f t="shared" si="46"/>
        <v>0</v>
      </c>
      <c r="CA404" t="s">
        <v>4339</v>
      </c>
      <c r="CB404" t="str">
        <f t="shared" si="47"/>
        <v>d</v>
      </c>
      <c r="CC404">
        <v>0.21376214590493103</v>
      </c>
      <c r="CD404">
        <f t="shared" si="48"/>
        <v>18</v>
      </c>
    </row>
    <row r="405" spans="1:82" x14ac:dyDescent="0.35">
      <c r="A405" t="s">
        <v>483</v>
      </c>
      <c r="B405" t="s">
        <v>380</v>
      </c>
      <c r="C405" t="b">
        <v>1</v>
      </c>
      <c r="D405" t="b">
        <v>0</v>
      </c>
      <c r="F405" t="s">
        <v>323</v>
      </c>
      <c r="G405" t="s">
        <v>15</v>
      </c>
      <c r="H405" t="s">
        <v>484</v>
      </c>
      <c r="I405" t="s">
        <v>381</v>
      </c>
      <c r="J405">
        <v>11</v>
      </c>
      <c r="K405" t="s">
        <v>485</v>
      </c>
      <c r="L405" t="s">
        <v>382</v>
      </c>
      <c r="M405" s="2">
        <v>43613</v>
      </c>
      <c r="N405" s="1">
        <v>0.8833333333333333</v>
      </c>
      <c r="O405" s="2">
        <v>43613</v>
      </c>
      <c r="P405" s="1">
        <v>0.88750000000000007</v>
      </c>
      <c r="Q405" t="s">
        <v>359</v>
      </c>
      <c r="S405">
        <v>10</v>
      </c>
      <c r="T405" t="s">
        <v>17</v>
      </c>
      <c r="U405" t="s">
        <v>361</v>
      </c>
      <c r="W405" t="s">
        <v>1</v>
      </c>
      <c r="Z405" t="s">
        <v>56</v>
      </c>
      <c r="AA405" t="s">
        <v>375</v>
      </c>
      <c r="AD405" t="s">
        <v>486</v>
      </c>
      <c r="AE405" t="s">
        <v>378</v>
      </c>
      <c r="AK405" t="s">
        <v>6</v>
      </c>
      <c r="AL405" t="s">
        <v>383</v>
      </c>
      <c r="AM405" t="s">
        <v>367</v>
      </c>
      <c r="AO405" t="s">
        <v>334</v>
      </c>
      <c r="BT405" t="s">
        <v>368</v>
      </c>
      <c r="BU405" t="s">
        <v>336</v>
      </c>
      <c r="BV405" t="str">
        <f t="shared" si="42"/>
        <v>uc69-gudu</v>
      </c>
      <c r="BW405">
        <f t="shared" si="43"/>
        <v>2019</v>
      </c>
      <c r="BX405">
        <f t="shared" si="44"/>
        <v>2019</v>
      </c>
      <c r="BY405">
        <f t="shared" si="45"/>
        <v>4</v>
      </c>
      <c r="BZ405">
        <f t="shared" si="46"/>
        <v>4</v>
      </c>
      <c r="CA405" t="s">
        <v>4339</v>
      </c>
      <c r="CB405" t="str">
        <f t="shared" si="47"/>
        <v>d</v>
      </c>
      <c r="CC405">
        <v>0.21455687285363378</v>
      </c>
      <c r="CD405">
        <f t="shared" si="48"/>
        <v>19</v>
      </c>
    </row>
    <row r="406" spans="1:82" x14ac:dyDescent="0.35">
      <c r="A406" t="s">
        <v>703</v>
      </c>
      <c r="B406" t="s">
        <v>704</v>
      </c>
      <c r="C406" t="b">
        <v>1</v>
      </c>
      <c r="D406" t="b">
        <v>0</v>
      </c>
      <c r="F406" t="s">
        <v>323</v>
      </c>
      <c r="G406" t="s">
        <v>15</v>
      </c>
      <c r="H406" t="s">
        <v>705</v>
      </c>
      <c r="I406" t="s">
        <v>706</v>
      </c>
      <c r="J406">
        <v>6</v>
      </c>
      <c r="K406" t="s">
        <v>707</v>
      </c>
      <c r="L406" t="s">
        <v>708</v>
      </c>
      <c r="M406" s="2">
        <v>43416</v>
      </c>
      <c r="N406" s="1">
        <v>0.85069444444444453</v>
      </c>
      <c r="O406" s="2">
        <v>43416</v>
      </c>
      <c r="P406" s="1">
        <v>0.85277777777777775</v>
      </c>
      <c r="Q406" t="s">
        <v>328</v>
      </c>
      <c r="S406">
        <v>14</v>
      </c>
      <c r="T406" t="s">
        <v>41</v>
      </c>
      <c r="U406" t="s">
        <v>709</v>
      </c>
      <c r="W406" t="s">
        <v>1</v>
      </c>
      <c r="Z406" t="s">
        <v>217</v>
      </c>
      <c r="AD406" t="s">
        <v>710</v>
      </c>
      <c r="AL406" t="s">
        <v>711</v>
      </c>
      <c r="AM406" t="s">
        <v>712</v>
      </c>
      <c r="AO406" t="s">
        <v>334</v>
      </c>
      <c r="BT406" t="s">
        <v>713</v>
      </c>
      <c r="BU406" t="s">
        <v>336</v>
      </c>
      <c r="BV406" t="str">
        <f t="shared" si="42"/>
        <v>dms8-ias7</v>
      </c>
      <c r="BW406">
        <f t="shared" si="43"/>
        <v>2018</v>
      </c>
      <c r="BX406">
        <f t="shared" si="44"/>
        <v>2018</v>
      </c>
      <c r="BY406">
        <f t="shared" si="45"/>
        <v>4</v>
      </c>
      <c r="BZ406">
        <f t="shared" si="46"/>
        <v>4</v>
      </c>
      <c r="CA406" t="s">
        <v>4339</v>
      </c>
      <c r="CB406" t="str">
        <f t="shared" si="47"/>
        <v>d</v>
      </c>
      <c r="CC406">
        <v>0.21755256299351911</v>
      </c>
      <c r="CD406">
        <f t="shared" si="48"/>
        <v>20</v>
      </c>
    </row>
    <row r="407" spans="1:82" x14ac:dyDescent="0.35">
      <c r="A407" t="s">
        <v>1066</v>
      </c>
      <c r="B407" t="s">
        <v>1067</v>
      </c>
      <c r="C407" t="b">
        <v>1</v>
      </c>
      <c r="D407" t="b">
        <v>0</v>
      </c>
      <c r="F407" t="s">
        <v>323</v>
      </c>
      <c r="G407" t="s">
        <v>15</v>
      </c>
      <c r="H407" t="s">
        <v>1068</v>
      </c>
      <c r="J407">
        <v>22</v>
      </c>
      <c r="K407" t="s">
        <v>1069</v>
      </c>
      <c r="L407" t="s">
        <v>1070</v>
      </c>
      <c r="M407" s="2">
        <v>43440</v>
      </c>
      <c r="N407" s="1">
        <v>0.79513888888888884</v>
      </c>
      <c r="O407" s="2">
        <v>43440</v>
      </c>
      <c r="P407" s="1">
        <v>0.8222222222222223</v>
      </c>
      <c r="Q407" t="s">
        <v>1058</v>
      </c>
      <c r="R407" t="s">
        <v>1059</v>
      </c>
      <c r="S407">
        <v>36</v>
      </c>
      <c r="T407" t="s">
        <v>17</v>
      </c>
      <c r="U407" t="s">
        <v>1060</v>
      </c>
      <c r="W407" t="s">
        <v>1</v>
      </c>
      <c r="Z407" t="s">
        <v>56</v>
      </c>
      <c r="AA407" t="s">
        <v>1061</v>
      </c>
      <c r="AD407" t="s">
        <v>1071</v>
      </c>
      <c r="AE407" t="s">
        <v>1063</v>
      </c>
      <c r="AF407" t="s">
        <v>1072</v>
      </c>
      <c r="AK407" t="s">
        <v>6</v>
      </c>
      <c r="AL407" t="s">
        <v>1064</v>
      </c>
      <c r="AM407" t="s">
        <v>367</v>
      </c>
      <c r="AO407" t="s">
        <v>334</v>
      </c>
      <c r="BT407" t="s">
        <v>1065</v>
      </c>
      <c r="BU407" t="s">
        <v>336</v>
      </c>
      <c r="BV407" t="str">
        <f t="shared" si="42"/>
        <v>6he9-ya4y</v>
      </c>
      <c r="BW407">
        <f t="shared" si="43"/>
        <v>2018</v>
      </c>
      <c r="BX407">
        <f t="shared" si="44"/>
        <v>2018</v>
      </c>
      <c r="BY407">
        <f t="shared" si="45"/>
        <v>4</v>
      </c>
      <c r="BZ407">
        <f t="shared" si="46"/>
        <v>4</v>
      </c>
      <c r="CA407" t="s">
        <v>4339</v>
      </c>
      <c r="CB407" t="str">
        <f t="shared" si="47"/>
        <v>d</v>
      </c>
      <c r="CC407">
        <v>0.22345557472066646</v>
      </c>
      <c r="CD407">
        <f t="shared" si="48"/>
        <v>21</v>
      </c>
    </row>
    <row r="408" spans="1:82" x14ac:dyDescent="0.35">
      <c r="A408" t="s">
        <v>5398</v>
      </c>
      <c r="B408" t="s">
        <v>5399</v>
      </c>
      <c r="C408" t="b">
        <v>1</v>
      </c>
      <c r="D408" t="b">
        <v>0</v>
      </c>
      <c r="F408" t="s">
        <v>323</v>
      </c>
      <c r="G408" t="s">
        <v>15</v>
      </c>
      <c r="H408" t="s">
        <v>5400</v>
      </c>
      <c r="J408">
        <v>1</v>
      </c>
      <c r="K408" t="s">
        <v>5401</v>
      </c>
      <c r="L408" t="s">
        <v>5402</v>
      </c>
      <c r="M408" s="2">
        <v>43631</v>
      </c>
      <c r="N408" s="1">
        <v>2.7777777777777779E-3</v>
      </c>
      <c r="O408" s="2">
        <v>43631</v>
      </c>
      <c r="P408" s="1">
        <v>4.1666666666666666E-3</v>
      </c>
      <c r="Q408" t="s">
        <v>359</v>
      </c>
      <c r="R408" t="s">
        <v>5403</v>
      </c>
      <c r="S408">
        <v>0</v>
      </c>
      <c r="T408" t="s">
        <v>168</v>
      </c>
      <c r="W408" t="s">
        <v>1</v>
      </c>
      <c r="AD408" t="s">
        <v>5404</v>
      </c>
      <c r="AM408" t="s">
        <v>2836</v>
      </c>
      <c r="AO408" t="s">
        <v>334</v>
      </c>
      <c r="BU408" t="s">
        <v>336</v>
      </c>
      <c r="BV408" t="str">
        <f t="shared" si="42"/>
        <v>prhd-i9rb</v>
      </c>
      <c r="BW408">
        <f t="shared" si="43"/>
        <v>2019</v>
      </c>
      <c r="BX408">
        <f t="shared" si="44"/>
        <v>2019</v>
      </c>
      <c r="BY408">
        <f t="shared" si="45"/>
        <v>3</v>
      </c>
      <c r="BZ408">
        <f t="shared" si="46"/>
        <v>2</v>
      </c>
      <c r="CA408" t="s">
        <v>4339</v>
      </c>
      <c r="CB408" t="str">
        <f t="shared" si="47"/>
        <v>d</v>
      </c>
      <c r="CC408">
        <v>0.22428529324299318</v>
      </c>
      <c r="CD408">
        <f t="shared" si="48"/>
        <v>22</v>
      </c>
    </row>
    <row r="409" spans="1:82" x14ac:dyDescent="0.35">
      <c r="A409" t="s">
        <v>2842</v>
      </c>
      <c r="B409" t="s">
        <v>2843</v>
      </c>
      <c r="C409" t="b">
        <v>1</v>
      </c>
      <c r="D409" t="b">
        <v>0</v>
      </c>
      <c r="F409" t="s">
        <v>323</v>
      </c>
      <c r="G409" t="s">
        <v>15</v>
      </c>
      <c r="H409" t="s">
        <v>2844</v>
      </c>
      <c r="J409">
        <v>1</v>
      </c>
      <c r="K409" t="s">
        <v>2845</v>
      </c>
      <c r="L409" t="s">
        <v>2846</v>
      </c>
      <c r="M409" s="2">
        <v>43630</v>
      </c>
      <c r="N409" s="1">
        <v>0.91180555555555554</v>
      </c>
      <c r="O409" s="2">
        <v>43630</v>
      </c>
      <c r="P409" s="1">
        <v>0.91319444444444453</v>
      </c>
      <c r="Q409" t="s">
        <v>359</v>
      </c>
      <c r="R409" t="s">
        <v>2833</v>
      </c>
      <c r="S409">
        <v>0</v>
      </c>
      <c r="T409" t="s">
        <v>168</v>
      </c>
      <c r="U409" t="s">
        <v>2834</v>
      </c>
      <c r="W409" t="s">
        <v>1</v>
      </c>
      <c r="AD409" t="s">
        <v>2847</v>
      </c>
      <c r="AM409" t="s">
        <v>2836</v>
      </c>
      <c r="AO409" t="s">
        <v>334</v>
      </c>
      <c r="BT409" t="s">
        <v>962</v>
      </c>
      <c r="BU409" t="s">
        <v>336</v>
      </c>
      <c r="BV409" t="str">
        <f t="shared" si="42"/>
        <v>ex59-vc76</v>
      </c>
      <c r="BW409">
        <f t="shared" si="43"/>
        <v>2019</v>
      </c>
      <c r="BX409">
        <f t="shared" si="44"/>
        <v>2019</v>
      </c>
      <c r="BY409">
        <f t="shared" si="45"/>
        <v>3</v>
      </c>
      <c r="BZ409">
        <f t="shared" si="46"/>
        <v>3</v>
      </c>
      <c r="CA409" t="s">
        <v>4339</v>
      </c>
      <c r="CB409" t="str">
        <f t="shared" si="47"/>
        <v>d</v>
      </c>
      <c r="CC409">
        <v>0.24759917260172781</v>
      </c>
      <c r="CD409">
        <f t="shared" si="48"/>
        <v>23</v>
      </c>
    </row>
    <row r="410" spans="1:82" x14ac:dyDescent="0.35">
      <c r="A410" t="s">
        <v>4472</v>
      </c>
      <c r="B410" t="s">
        <v>4473</v>
      </c>
      <c r="C410" t="b">
        <v>1</v>
      </c>
      <c r="D410" t="b">
        <v>0</v>
      </c>
      <c r="F410" t="s">
        <v>323</v>
      </c>
      <c r="G410" t="s">
        <v>15</v>
      </c>
      <c r="H410" t="s">
        <v>4474</v>
      </c>
      <c r="J410">
        <v>38</v>
      </c>
      <c r="K410" t="s">
        <v>4475</v>
      </c>
      <c r="L410" t="s">
        <v>4246</v>
      </c>
      <c r="M410" s="2">
        <v>43599</v>
      </c>
      <c r="N410" s="1">
        <v>0.95416666666666661</v>
      </c>
      <c r="O410" s="2">
        <v>43601</v>
      </c>
      <c r="P410" s="1">
        <v>0.63680555555555551</v>
      </c>
      <c r="S410">
        <v>17</v>
      </c>
      <c r="T410" t="s">
        <v>210</v>
      </c>
      <c r="W410" t="s">
        <v>1</v>
      </c>
      <c r="AD410" t="s">
        <v>4476</v>
      </c>
      <c r="AM410" t="s">
        <v>591</v>
      </c>
      <c r="AO410" t="s">
        <v>334</v>
      </c>
      <c r="BU410" t="s">
        <v>336</v>
      </c>
      <c r="BV410" t="str">
        <f t="shared" si="42"/>
        <v>9q4e-xhag</v>
      </c>
      <c r="BW410">
        <f t="shared" si="43"/>
        <v>2019</v>
      </c>
      <c r="BX410">
        <f t="shared" si="44"/>
        <v>2019</v>
      </c>
      <c r="BY410">
        <f t="shared" si="45"/>
        <v>3</v>
      </c>
      <c r="BZ410">
        <f t="shared" si="46"/>
        <v>0</v>
      </c>
      <c r="CA410" t="s">
        <v>4339</v>
      </c>
      <c r="CB410" t="str">
        <f t="shared" si="47"/>
        <v>d</v>
      </c>
      <c r="CC410">
        <v>0.2593146750742189</v>
      </c>
      <c r="CD410">
        <f t="shared" si="48"/>
        <v>24</v>
      </c>
    </row>
    <row r="411" spans="1:82" x14ac:dyDescent="0.35">
      <c r="A411" t="s">
        <v>5328</v>
      </c>
      <c r="B411" t="s">
        <v>5329</v>
      </c>
      <c r="C411" t="b">
        <v>1</v>
      </c>
      <c r="D411" t="b">
        <v>0</v>
      </c>
      <c r="F411" t="s">
        <v>323</v>
      </c>
      <c r="G411" t="s">
        <v>15</v>
      </c>
      <c r="H411" t="s">
        <v>5330</v>
      </c>
      <c r="J411">
        <v>6</v>
      </c>
      <c r="K411" t="s">
        <v>5331</v>
      </c>
      <c r="L411" t="s">
        <v>5332</v>
      </c>
      <c r="M411" s="2">
        <v>43550</v>
      </c>
      <c r="N411" s="1">
        <v>0.8652777777777777</v>
      </c>
      <c r="O411" s="2">
        <v>43550</v>
      </c>
      <c r="P411" s="1">
        <v>0.8666666666666667</v>
      </c>
      <c r="S411">
        <v>12</v>
      </c>
      <c r="T411" t="s">
        <v>41</v>
      </c>
      <c r="W411" t="s">
        <v>1</v>
      </c>
      <c r="AD411" t="s">
        <v>5333</v>
      </c>
      <c r="AM411" t="s">
        <v>712</v>
      </c>
      <c r="AO411" t="s">
        <v>334</v>
      </c>
      <c r="BU411" t="s">
        <v>336</v>
      </c>
      <c r="BV411" t="str">
        <f t="shared" si="42"/>
        <v>n5j5-n3nw</v>
      </c>
      <c r="BW411">
        <f t="shared" si="43"/>
        <v>2019</v>
      </c>
      <c r="BX411">
        <f t="shared" si="44"/>
        <v>2019</v>
      </c>
      <c r="BY411">
        <f t="shared" si="45"/>
        <v>3</v>
      </c>
      <c r="BZ411">
        <f t="shared" si="46"/>
        <v>0</v>
      </c>
      <c r="CA411" t="s">
        <v>4339</v>
      </c>
      <c r="CB411" t="str">
        <f t="shared" si="47"/>
        <v>d</v>
      </c>
      <c r="CC411">
        <v>0.26620250749853258</v>
      </c>
      <c r="CD411">
        <f t="shared" si="48"/>
        <v>25</v>
      </c>
    </row>
    <row r="412" spans="1:82" x14ac:dyDescent="0.35">
      <c r="A412" t="s">
        <v>2837</v>
      </c>
      <c r="B412" t="s">
        <v>2838</v>
      </c>
      <c r="C412" t="b">
        <v>1</v>
      </c>
      <c r="D412" t="b">
        <v>0</v>
      </c>
      <c r="F412" t="s">
        <v>323</v>
      </c>
      <c r="G412" t="s">
        <v>15</v>
      </c>
      <c r="H412" t="s">
        <v>2830</v>
      </c>
      <c r="J412">
        <v>2</v>
      </c>
      <c r="K412" t="s">
        <v>2839</v>
      </c>
      <c r="L412" t="s">
        <v>2840</v>
      </c>
      <c r="M412" s="2">
        <v>43630</v>
      </c>
      <c r="N412" s="1">
        <v>0.96736111111111101</v>
      </c>
      <c r="O412" s="2">
        <v>43630</v>
      </c>
      <c r="P412" s="1">
        <v>0.96875</v>
      </c>
      <c r="Q412" t="s">
        <v>359</v>
      </c>
      <c r="R412" t="s">
        <v>2833</v>
      </c>
      <c r="S412">
        <v>0</v>
      </c>
      <c r="T412" t="s">
        <v>168</v>
      </c>
      <c r="U412" t="s">
        <v>2834</v>
      </c>
      <c r="W412" t="s">
        <v>1</v>
      </c>
      <c r="AD412" t="s">
        <v>2841</v>
      </c>
      <c r="AM412" t="s">
        <v>2836</v>
      </c>
      <c r="AO412" t="s">
        <v>334</v>
      </c>
      <c r="BT412" t="s">
        <v>962</v>
      </c>
      <c r="BU412" t="s">
        <v>336</v>
      </c>
      <c r="BV412" t="str">
        <f t="shared" si="42"/>
        <v>a5j4-jwp3</v>
      </c>
      <c r="BW412">
        <f t="shared" si="43"/>
        <v>2019</v>
      </c>
      <c r="BX412">
        <f t="shared" si="44"/>
        <v>2019</v>
      </c>
      <c r="BY412">
        <f t="shared" si="45"/>
        <v>3</v>
      </c>
      <c r="BZ412">
        <f t="shared" si="46"/>
        <v>3</v>
      </c>
      <c r="CA412" t="s">
        <v>4339</v>
      </c>
      <c r="CB412" t="str">
        <f t="shared" si="47"/>
        <v>d</v>
      </c>
      <c r="CC412">
        <v>0.27124216035850512</v>
      </c>
      <c r="CD412">
        <f t="shared" si="48"/>
        <v>26</v>
      </c>
    </row>
    <row r="413" spans="1:82" x14ac:dyDescent="0.35">
      <c r="A413" t="s">
        <v>4242</v>
      </c>
      <c r="B413" t="s">
        <v>4243</v>
      </c>
      <c r="C413" t="b">
        <v>1</v>
      </c>
      <c r="D413" t="b">
        <v>0</v>
      </c>
      <c r="F413" t="s">
        <v>323</v>
      </c>
      <c r="G413" t="s">
        <v>15</v>
      </c>
      <c r="H413" t="s">
        <v>4244</v>
      </c>
      <c r="J413">
        <v>38</v>
      </c>
      <c r="K413" t="s">
        <v>4245</v>
      </c>
      <c r="L413" t="s">
        <v>4246</v>
      </c>
      <c r="M413" s="2">
        <v>43599</v>
      </c>
      <c r="N413" s="1">
        <v>0.95833333333333337</v>
      </c>
      <c r="O413" s="2">
        <v>43601</v>
      </c>
      <c r="P413" s="1">
        <v>0.63680555555555551</v>
      </c>
      <c r="S413">
        <v>16</v>
      </c>
      <c r="T413" t="s">
        <v>210</v>
      </c>
      <c r="W413" t="s">
        <v>1</v>
      </c>
      <c r="AD413" t="s">
        <v>4247</v>
      </c>
      <c r="AM413" t="s">
        <v>591</v>
      </c>
      <c r="AO413" t="s">
        <v>334</v>
      </c>
      <c r="BU413" t="s">
        <v>336</v>
      </c>
      <c r="BV413" t="str">
        <f t="shared" si="42"/>
        <v>6fex-3r7d</v>
      </c>
      <c r="BW413">
        <f t="shared" si="43"/>
        <v>2019</v>
      </c>
      <c r="BX413">
        <f t="shared" si="44"/>
        <v>2019</v>
      </c>
      <c r="BY413">
        <f t="shared" si="45"/>
        <v>3</v>
      </c>
      <c r="BZ413">
        <f t="shared" si="46"/>
        <v>0</v>
      </c>
      <c r="CA413" t="s">
        <v>4339</v>
      </c>
      <c r="CB413" t="str">
        <f t="shared" si="47"/>
        <v>d</v>
      </c>
      <c r="CC413">
        <v>0.28677162177222215</v>
      </c>
      <c r="CD413">
        <f t="shared" si="48"/>
        <v>27</v>
      </c>
    </row>
    <row r="414" spans="1:82" x14ac:dyDescent="0.35">
      <c r="A414" t="s">
        <v>2760</v>
      </c>
      <c r="B414" t="s">
        <v>2761</v>
      </c>
      <c r="C414" t="b">
        <v>1</v>
      </c>
      <c r="D414" t="b">
        <v>0</v>
      </c>
      <c r="F414" t="s">
        <v>323</v>
      </c>
      <c r="G414" t="s">
        <v>15</v>
      </c>
      <c r="H414" t="s">
        <v>2762</v>
      </c>
      <c r="J414">
        <v>11</v>
      </c>
      <c r="K414" t="s">
        <v>2763</v>
      </c>
      <c r="L414" t="s">
        <v>2764</v>
      </c>
      <c r="M414" s="2">
        <v>43133</v>
      </c>
      <c r="N414" s="1">
        <v>0.86944444444444446</v>
      </c>
      <c r="O414" s="2">
        <v>43133</v>
      </c>
      <c r="P414" s="1">
        <v>0.87708333333333333</v>
      </c>
      <c r="Q414" t="s">
        <v>913</v>
      </c>
      <c r="S414">
        <v>47</v>
      </c>
      <c r="T414" t="s">
        <v>207</v>
      </c>
      <c r="U414" t="s">
        <v>2627</v>
      </c>
      <c r="W414" t="s">
        <v>1</v>
      </c>
      <c r="Z414" t="s">
        <v>2628</v>
      </c>
      <c r="AA414" t="s">
        <v>553</v>
      </c>
      <c r="AD414" t="s">
        <v>2765</v>
      </c>
      <c r="AE414" t="s">
        <v>2633</v>
      </c>
      <c r="AF414" t="s">
        <v>2632</v>
      </c>
      <c r="AG414" t="s">
        <v>2629</v>
      </c>
      <c r="AH414" t="s">
        <v>2630</v>
      </c>
      <c r="AM414" t="s">
        <v>2634</v>
      </c>
      <c r="AO414" t="s">
        <v>334</v>
      </c>
      <c r="BT414" t="s">
        <v>915</v>
      </c>
      <c r="BU414" t="s">
        <v>336</v>
      </c>
      <c r="BV414" t="str">
        <f t="shared" si="42"/>
        <v>tdh6-kbrv</v>
      </c>
      <c r="BW414">
        <f t="shared" si="43"/>
        <v>2018</v>
      </c>
      <c r="BX414">
        <f t="shared" si="44"/>
        <v>2018</v>
      </c>
      <c r="BY414">
        <f t="shared" si="45"/>
        <v>4</v>
      </c>
      <c r="BZ414">
        <f t="shared" si="46"/>
        <v>3</v>
      </c>
      <c r="CA414" t="s">
        <v>4339</v>
      </c>
      <c r="CB414" t="str">
        <f t="shared" si="47"/>
        <v>d</v>
      </c>
      <c r="CC414">
        <v>0.28703646577462882</v>
      </c>
      <c r="CD414">
        <f t="shared" si="48"/>
        <v>28</v>
      </c>
    </row>
    <row r="415" spans="1:82" x14ac:dyDescent="0.35">
      <c r="A415" t="s">
        <v>2648</v>
      </c>
      <c r="B415" t="s">
        <v>2649</v>
      </c>
      <c r="C415" t="b">
        <v>1</v>
      </c>
      <c r="D415" t="b">
        <v>0</v>
      </c>
      <c r="F415" t="s">
        <v>323</v>
      </c>
      <c r="G415" t="s">
        <v>15</v>
      </c>
      <c r="H415" t="s">
        <v>2650</v>
      </c>
      <c r="J415">
        <v>23</v>
      </c>
      <c r="K415" t="s">
        <v>2651</v>
      </c>
      <c r="L415" t="s">
        <v>2652</v>
      </c>
      <c r="M415" s="2">
        <v>43133</v>
      </c>
      <c r="N415" s="1">
        <v>0.99305555555555547</v>
      </c>
      <c r="O415" s="2">
        <v>43134</v>
      </c>
      <c r="P415" s="1">
        <v>1.3888888888888889E-3</v>
      </c>
      <c r="Q415" t="s">
        <v>913</v>
      </c>
      <c r="S415">
        <v>44</v>
      </c>
      <c r="T415" t="s">
        <v>207</v>
      </c>
      <c r="U415" t="s">
        <v>2627</v>
      </c>
      <c r="W415" t="s">
        <v>1</v>
      </c>
      <c r="Z415" t="s">
        <v>188</v>
      </c>
      <c r="AA415" t="s">
        <v>553</v>
      </c>
      <c r="AD415" t="s">
        <v>2653</v>
      </c>
      <c r="AE415" t="s">
        <v>2633</v>
      </c>
      <c r="AF415" t="s">
        <v>2632</v>
      </c>
      <c r="AG415" t="s">
        <v>2629</v>
      </c>
      <c r="AH415" t="s">
        <v>2630</v>
      </c>
      <c r="AM415" t="s">
        <v>2634</v>
      </c>
      <c r="AO415" t="s">
        <v>334</v>
      </c>
      <c r="BT415" t="s">
        <v>915</v>
      </c>
      <c r="BU415" t="s">
        <v>336</v>
      </c>
      <c r="BV415" t="str">
        <f t="shared" si="42"/>
        <v>375h-q8j8</v>
      </c>
      <c r="BW415">
        <f t="shared" si="43"/>
        <v>2018</v>
      </c>
      <c r="BX415">
        <f t="shared" si="44"/>
        <v>2018</v>
      </c>
      <c r="BY415">
        <f t="shared" si="45"/>
        <v>4</v>
      </c>
      <c r="BZ415">
        <f t="shared" si="46"/>
        <v>3</v>
      </c>
      <c r="CA415" t="s">
        <v>4339</v>
      </c>
      <c r="CB415" t="str">
        <f t="shared" si="47"/>
        <v>d</v>
      </c>
      <c r="CC415">
        <v>0.29111484146075328</v>
      </c>
      <c r="CD415">
        <f t="shared" si="48"/>
        <v>29</v>
      </c>
    </row>
    <row r="416" spans="1:82" x14ac:dyDescent="0.35">
      <c r="A416" t="s">
        <v>354</v>
      </c>
      <c r="B416" t="s">
        <v>355</v>
      </c>
      <c r="C416" t="b">
        <v>1</v>
      </c>
      <c r="D416" t="b">
        <v>0</v>
      </c>
      <c r="F416" t="s">
        <v>323</v>
      </c>
      <c r="G416" t="s">
        <v>15</v>
      </c>
      <c r="H416" t="s">
        <v>356</v>
      </c>
      <c r="J416">
        <v>3</v>
      </c>
      <c r="K416" t="s">
        <v>357</v>
      </c>
      <c r="L416" t="s">
        <v>358</v>
      </c>
      <c r="M416" s="2">
        <v>43606</v>
      </c>
      <c r="N416" s="1">
        <v>0.81527777777777777</v>
      </c>
      <c r="O416" s="2">
        <v>43606</v>
      </c>
      <c r="P416" s="1">
        <v>0.81666666666666676</v>
      </c>
      <c r="Q416" t="s">
        <v>359</v>
      </c>
      <c r="R416" t="s">
        <v>360</v>
      </c>
      <c r="S416">
        <v>7</v>
      </c>
      <c r="T416" t="s">
        <v>17</v>
      </c>
      <c r="U416" t="s">
        <v>361</v>
      </c>
      <c r="W416" t="s">
        <v>1</v>
      </c>
      <c r="Z416" t="s">
        <v>56</v>
      </c>
      <c r="AA416" t="s">
        <v>362</v>
      </c>
      <c r="AD416" t="s">
        <v>363</v>
      </c>
      <c r="AE416" t="s">
        <v>365</v>
      </c>
      <c r="AF416" t="s">
        <v>364</v>
      </c>
      <c r="AK416" t="s">
        <v>6</v>
      </c>
      <c r="AL416" t="s">
        <v>366</v>
      </c>
      <c r="AM416" t="s">
        <v>367</v>
      </c>
      <c r="AO416" t="s">
        <v>334</v>
      </c>
      <c r="BT416" t="s">
        <v>368</v>
      </c>
      <c r="BU416" t="s">
        <v>336</v>
      </c>
      <c r="BV416" t="str">
        <f t="shared" si="42"/>
        <v>5dup-ie9a</v>
      </c>
      <c r="BW416">
        <f t="shared" si="43"/>
        <v>2019</v>
      </c>
      <c r="BX416">
        <f t="shared" si="44"/>
        <v>2019</v>
      </c>
      <c r="BY416">
        <f t="shared" si="45"/>
        <v>4</v>
      </c>
      <c r="BZ416">
        <f t="shared" si="46"/>
        <v>4</v>
      </c>
      <c r="CA416" t="s">
        <v>4339</v>
      </c>
      <c r="CB416" t="str">
        <f t="shared" si="47"/>
        <v>d</v>
      </c>
      <c r="CC416">
        <v>0.29503094374507199</v>
      </c>
      <c r="CD416">
        <f t="shared" si="48"/>
        <v>30</v>
      </c>
    </row>
    <row r="417" spans="1:82" x14ac:dyDescent="0.35">
      <c r="A417" t="s">
        <v>1189</v>
      </c>
      <c r="B417" t="s">
        <v>1190</v>
      </c>
      <c r="C417" t="b">
        <v>1</v>
      </c>
      <c r="D417" t="b">
        <v>0</v>
      </c>
      <c r="F417" t="s">
        <v>323</v>
      </c>
      <c r="G417" t="s">
        <v>15</v>
      </c>
      <c r="H417" t="s">
        <v>1191</v>
      </c>
      <c r="I417" t="s">
        <v>1192</v>
      </c>
      <c r="J417">
        <v>97</v>
      </c>
      <c r="K417" t="s">
        <v>1193</v>
      </c>
      <c r="L417" t="s">
        <v>1194</v>
      </c>
      <c r="M417" s="2">
        <v>43433</v>
      </c>
      <c r="N417" s="1">
        <v>0.56111111111111112</v>
      </c>
      <c r="O417" s="2">
        <v>43433</v>
      </c>
      <c r="P417" s="1">
        <v>0.56874999999999998</v>
      </c>
      <c r="Q417" t="s">
        <v>328</v>
      </c>
      <c r="R417" t="s">
        <v>1195</v>
      </c>
      <c r="S417">
        <v>31</v>
      </c>
      <c r="T417" t="s">
        <v>185</v>
      </c>
      <c r="U417" t="s">
        <v>1196</v>
      </c>
      <c r="W417" t="s">
        <v>1</v>
      </c>
      <c r="Z417" t="s">
        <v>79</v>
      </c>
      <c r="AD417" t="s">
        <v>1197</v>
      </c>
      <c r="AM417" t="s">
        <v>1198</v>
      </c>
      <c r="AO417" t="s">
        <v>334</v>
      </c>
      <c r="BT417" t="s">
        <v>1199</v>
      </c>
      <c r="BU417" t="s">
        <v>336</v>
      </c>
      <c r="BV417" t="str">
        <f t="shared" si="42"/>
        <v>7yy6-89nx</v>
      </c>
      <c r="BW417">
        <f t="shared" si="43"/>
        <v>2018</v>
      </c>
      <c r="BX417">
        <f t="shared" si="44"/>
        <v>2018</v>
      </c>
      <c r="BY417">
        <f t="shared" si="45"/>
        <v>4</v>
      </c>
      <c r="BZ417">
        <f t="shared" si="46"/>
        <v>5</v>
      </c>
      <c r="CA417" t="s">
        <v>4339</v>
      </c>
      <c r="CB417" t="str">
        <f t="shared" si="47"/>
        <v>d</v>
      </c>
      <c r="CC417">
        <v>0.3323229674005248</v>
      </c>
      <c r="CD417">
        <f t="shared" si="48"/>
        <v>31</v>
      </c>
    </row>
    <row r="418" spans="1:82" x14ac:dyDescent="0.35">
      <c r="A418" t="s">
        <v>2754</v>
      </c>
      <c r="B418" t="s">
        <v>2755</v>
      </c>
      <c r="C418" t="b">
        <v>1</v>
      </c>
      <c r="D418" t="b">
        <v>0</v>
      </c>
      <c r="F418" t="s">
        <v>323</v>
      </c>
      <c r="G418" t="s">
        <v>15</v>
      </c>
      <c r="H418" t="s">
        <v>2756</v>
      </c>
      <c r="J418">
        <v>13</v>
      </c>
      <c r="K418" t="s">
        <v>2757</v>
      </c>
      <c r="L418" t="s">
        <v>2758</v>
      </c>
      <c r="M418" s="2">
        <v>43133</v>
      </c>
      <c r="N418" s="1">
        <v>0.96875</v>
      </c>
      <c r="O418" s="2">
        <v>43133</v>
      </c>
      <c r="P418" s="1">
        <v>0.9770833333333333</v>
      </c>
      <c r="Q418" t="s">
        <v>913</v>
      </c>
      <c r="S418">
        <v>43</v>
      </c>
      <c r="T418" t="s">
        <v>207</v>
      </c>
      <c r="U418" t="s">
        <v>2627</v>
      </c>
      <c r="W418" t="s">
        <v>1</v>
      </c>
      <c r="Z418" t="s">
        <v>188</v>
      </c>
      <c r="AA418" t="s">
        <v>553</v>
      </c>
      <c r="AD418" t="s">
        <v>2759</v>
      </c>
      <c r="AE418" t="s">
        <v>2633</v>
      </c>
      <c r="AF418" t="s">
        <v>2632</v>
      </c>
      <c r="AG418" t="s">
        <v>2629</v>
      </c>
      <c r="AH418" t="s">
        <v>2630</v>
      </c>
      <c r="AM418" t="s">
        <v>2634</v>
      </c>
      <c r="AO418" t="s">
        <v>334</v>
      </c>
      <c r="BT418" t="s">
        <v>915</v>
      </c>
      <c r="BU418" t="s">
        <v>336</v>
      </c>
      <c r="BV418" t="str">
        <f t="shared" si="42"/>
        <v>t8zq-rh9q</v>
      </c>
      <c r="BW418">
        <f t="shared" si="43"/>
        <v>2018</v>
      </c>
      <c r="BX418">
        <f t="shared" si="44"/>
        <v>2018</v>
      </c>
      <c r="BY418">
        <f t="shared" si="45"/>
        <v>4</v>
      </c>
      <c r="BZ418">
        <f t="shared" si="46"/>
        <v>3</v>
      </c>
      <c r="CA418" t="s">
        <v>4339</v>
      </c>
      <c r="CB418" t="str">
        <f t="shared" si="47"/>
        <v>d</v>
      </c>
      <c r="CC418">
        <v>0.34130933917094353</v>
      </c>
      <c r="CD418">
        <f t="shared" si="48"/>
        <v>32</v>
      </c>
    </row>
    <row r="419" spans="1:82" x14ac:dyDescent="0.35">
      <c r="A419" t="s">
        <v>2819</v>
      </c>
      <c r="B419" t="s">
        <v>2820</v>
      </c>
      <c r="C419" t="b">
        <v>1</v>
      </c>
      <c r="D419" t="b">
        <v>0</v>
      </c>
      <c r="F419" t="s">
        <v>323</v>
      </c>
      <c r="G419" t="s">
        <v>15</v>
      </c>
      <c r="H419" t="s">
        <v>2821</v>
      </c>
      <c r="I419" t="s">
        <v>2822</v>
      </c>
      <c r="J419">
        <v>737</v>
      </c>
      <c r="K419" t="s">
        <v>2823</v>
      </c>
      <c r="L419" t="s">
        <v>2824</v>
      </c>
      <c r="M419" s="2">
        <v>43397</v>
      </c>
      <c r="N419" s="1">
        <v>0.84583333333333333</v>
      </c>
      <c r="O419" s="2">
        <v>43397</v>
      </c>
      <c r="P419" s="1">
        <v>0.87777777777777777</v>
      </c>
      <c r="Q419" t="s">
        <v>881</v>
      </c>
      <c r="R419" t="s">
        <v>2825</v>
      </c>
      <c r="S419">
        <v>60</v>
      </c>
      <c r="T419" t="s">
        <v>143</v>
      </c>
      <c r="U419" t="s">
        <v>2816</v>
      </c>
      <c r="W419" t="s">
        <v>1</v>
      </c>
      <c r="Z419" t="s">
        <v>234</v>
      </c>
      <c r="AA419" t="s">
        <v>2826</v>
      </c>
      <c r="AD419" t="s">
        <v>2827</v>
      </c>
      <c r="AL419" t="s">
        <v>991</v>
      </c>
      <c r="AM419" t="s">
        <v>992</v>
      </c>
      <c r="AO419" t="s">
        <v>334</v>
      </c>
      <c r="BT419" t="s">
        <v>915</v>
      </c>
      <c r="BU419" t="s">
        <v>336</v>
      </c>
      <c r="BV419" t="str">
        <f t="shared" si="42"/>
        <v>qhn8-3a9e</v>
      </c>
      <c r="BW419">
        <f t="shared" si="43"/>
        <v>2018</v>
      </c>
      <c r="BX419">
        <f t="shared" si="44"/>
        <v>2018</v>
      </c>
      <c r="BY419">
        <f t="shared" si="45"/>
        <v>4</v>
      </c>
      <c r="BZ419">
        <f t="shared" si="46"/>
        <v>5</v>
      </c>
      <c r="CA419" t="s">
        <v>4339</v>
      </c>
      <c r="CB419" t="str">
        <f t="shared" si="47"/>
        <v>d</v>
      </c>
      <c r="CC419">
        <v>0.34411519557442805</v>
      </c>
      <c r="CD419">
        <f t="shared" si="48"/>
        <v>33</v>
      </c>
    </row>
    <row r="420" spans="1:82" x14ac:dyDescent="0.35">
      <c r="A420" t="s">
        <v>5878</v>
      </c>
      <c r="B420" t="s">
        <v>5879</v>
      </c>
      <c r="C420" t="b">
        <v>1</v>
      </c>
      <c r="D420" t="b">
        <v>0</v>
      </c>
      <c r="F420" t="s">
        <v>323</v>
      </c>
      <c r="G420" t="s">
        <v>15</v>
      </c>
      <c r="H420" t="s">
        <v>5880</v>
      </c>
      <c r="I420" t="s">
        <v>5881</v>
      </c>
      <c r="J420">
        <v>57</v>
      </c>
      <c r="K420" t="s">
        <v>5882</v>
      </c>
      <c r="L420" t="s">
        <v>5883</v>
      </c>
      <c r="M420" s="2">
        <v>43329</v>
      </c>
      <c r="N420" s="1">
        <v>0.99930555555555556</v>
      </c>
      <c r="O420" s="2">
        <v>43452</v>
      </c>
      <c r="P420" s="1">
        <v>0.8208333333333333</v>
      </c>
      <c r="Q420" t="s">
        <v>351</v>
      </c>
      <c r="R420" t="s">
        <v>5884</v>
      </c>
      <c r="S420">
        <v>18</v>
      </c>
      <c r="T420" t="s">
        <v>164</v>
      </c>
      <c r="V420" t="s">
        <v>11</v>
      </c>
      <c r="W420" t="s">
        <v>1</v>
      </c>
      <c r="Z420" t="s">
        <v>74</v>
      </c>
      <c r="AA420">
        <v>2017</v>
      </c>
      <c r="AD420" t="s">
        <v>5886</v>
      </c>
      <c r="AE420" t="s">
        <v>5888</v>
      </c>
      <c r="AF420" t="s">
        <v>5887</v>
      </c>
      <c r="AG420" t="s">
        <v>5885</v>
      </c>
      <c r="AK420" t="s">
        <v>69</v>
      </c>
      <c r="AL420" t="s">
        <v>5889</v>
      </c>
      <c r="AM420" t="s">
        <v>572</v>
      </c>
      <c r="AO420" t="s">
        <v>334</v>
      </c>
      <c r="BI420" t="s">
        <v>5890</v>
      </c>
      <c r="BJ420" t="s">
        <v>723</v>
      </c>
      <c r="BU420" t="s">
        <v>336</v>
      </c>
      <c r="BV420" t="str">
        <f t="shared" si="42"/>
        <v>yvgx-5m9x</v>
      </c>
      <c r="BW420">
        <f t="shared" si="43"/>
        <v>2018</v>
      </c>
      <c r="BX420">
        <f t="shared" si="44"/>
        <v>2018</v>
      </c>
      <c r="BY420">
        <f t="shared" si="45"/>
        <v>5</v>
      </c>
      <c r="BZ420">
        <f t="shared" si="46"/>
        <v>5</v>
      </c>
      <c r="CA420" t="s">
        <v>4339</v>
      </c>
      <c r="CB420" t="str">
        <f t="shared" si="47"/>
        <v>d</v>
      </c>
      <c r="CC420">
        <v>0.34938797426096579</v>
      </c>
      <c r="CD420">
        <f t="shared" si="48"/>
        <v>34</v>
      </c>
    </row>
    <row r="421" spans="1:82" x14ac:dyDescent="0.35">
      <c r="A421" t="s">
        <v>448</v>
      </c>
      <c r="B421" t="s">
        <v>449</v>
      </c>
      <c r="C421" t="b">
        <v>1</v>
      </c>
      <c r="D421" t="b">
        <v>0</v>
      </c>
      <c r="F421" t="s">
        <v>323</v>
      </c>
      <c r="G421" t="s">
        <v>15</v>
      </c>
      <c r="H421" t="s">
        <v>450</v>
      </c>
      <c r="I421" t="s">
        <v>451</v>
      </c>
      <c r="J421">
        <v>6</v>
      </c>
      <c r="K421" t="s">
        <v>452</v>
      </c>
      <c r="L421" t="s">
        <v>453</v>
      </c>
      <c r="M421" s="2">
        <v>43613</v>
      </c>
      <c r="N421" s="1">
        <v>0.86041666666666661</v>
      </c>
      <c r="O421" s="2">
        <v>43613</v>
      </c>
      <c r="P421" s="1">
        <v>0.86249999999999993</v>
      </c>
      <c r="Q421" t="s">
        <v>359</v>
      </c>
      <c r="S421">
        <v>5</v>
      </c>
      <c r="T421" t="s">
        <v>17</v>
      </c>
      <c r="U421" t="s">
        <v>361</v>
      </c>
      <c r="W421" t="s">
        <v>1</v>
      </c>
      <c r="Z421" t="s">
        <v>56</v>
      </c>
      <c r="AA421" t="s">
        <v>375</v>
      </c>
      <c r="AD421" t="s">
        <v>454</v>
      </c>
      <c r="AE421" t="s">
        <v>378</v>
      </c>
      <c r="AF421" t="s">
        <v>377</v>
      </c>
      <c r="AK421" t="s">
        <v>6</v>
      </c>
      <c r="AL421" t="s">
        <v>455</v>
      </c>
      <c r="AM421" t="s">
        <v>367</v>
      </c>
      <c r="AO421" t="s">
        <v>334</v>
      </c>
      <c r="BT421" t="s">
        <v>368</v>
      </c>
      <c r="BU421" t="s">
        <v>336</v>
      </c>
      <c r="BV421" t="str">
        <f t="shared" si="42"/>
        <v>itdd-tv4f</v>
      </c>
      <c r="BW421">
        <f t="shared" si="43"/>
        <v>2019</v>
      </c>
      <c r="BX421">
        <f t="shared" si="44"/>
        <v>2019</v>
      </c>
      <c r="BY421">
        <f t="shared" si="45"/>
        <v>4</v>
      </c>
      <c r="BZ421">
        <f t="shared" si="46"/>
        <v>4</v>
      </c>
      <c r="CA421" t="s">
        <v>4339</v>
      </c>
      <c r="CB421" t="str">
        <f t="shared" si="47"/>
        <v>d</v>
      </c>
      <c r="CC421">
        <v>0.35602597082289433</v>
      </c>
      <c r="CD421">
        <f t="shared" si="48"/>
        <v>35</v>
      </c>
    </row>
    <row r="422" spans="1:82" x14ac:dyDescent="0.35">
      <c r="A422" t="s">
        <v>5461</v>
      </c>
      <c r="B422" t="s">
        <v>5462</v>
      </c>
      <c r="C422" t="b">
        <v>1</v>
      </c>
      <c r="D422" t="b">
        <v>0</v>
      </c>
      <c r="F422" t="s">
        <v>323</v>
      </c>
      <c r="G422" t="s">
        <v>15</v>
      </c>
      <c r="H422" t="s">
        <v>5463</v>
      </c>
      <c r="I422" t="s">
        <v>5464</v>
      </c>
      <c r="J422">
        <v>27</v>
      </c>
      <c r="K422" t="s">
        <v>5465</v>
      </c>
      <c r="L422" t="s">
        <v>4260</v>
      </c>
      <c r="M422" s="2">
        <v>43560</v>
      </c>
      <c r="N422" s="1">
        <v>0.8847222222222223</v>
      </c>
      <c r="O422" s="2">
        <v>43633</v>
      </c>
      <c r="P422" s="1">
        <v>0.17916666666666667</v>
      </c>
      <c r="S422">
        <v>18</v>
      </c>
      <c r="T422" t="s">
        <v>191</v>
      </c>
      <c r="W422" t="s">
        <v>1</v>
      </c>
      <c r="AA422" t="s">
        <v>5466</v>
      </c>
      <c r="AD422" t="s">
        <v>5467</v>
      </c>
      <c r="AK422" t="s">
        <v>28</v>
      </c>
      <c r="AM422" t="s">
        <v>3163</v>
      </c>
      <c r="AO422" t="s">
        <v>334</v>
      </c>
      <c r="BI422" t="s">
        <v>3912</v>
      </c>
      <c r="BU422" t="s">
        <v>336</v>
      </c>
      <c r="BV422" t="str">
        <f t="shared" si="42"/>
        <v>quhu-28uh</v>
      </c>
      <c r="BW422">
        <f t="shared" si="43"/>
        <v>2019</v>
      </c>
      <c r="BX422">
        <f t="shared" si="44"/>
        <v>2019</v>
      </c>
      <c r="BY422">
        <f t="shared" si="45"/>
        <v>3</v>
      </c>
      <c r="BZ422">
        <f t="shared" si="46"/>
        <v>1</v>
      </c>
      <c r="CA422" t="s">
        <v>4339</v>
      </c>
      <c r="CB422" t="str">
        <f t="shared" si="47"/>
        <v>d</v>
      </c>
      <c r="CC422">
        <v>0.35797239688018834</v>
      </c>
      <c r="CD422">
        <f t="shared" si="48"/>
        <v>36</v>
      </c>
    </row>
    <row r="423" spans="1:82" x14ac:dyDescent="0.35">
      <c r="A423" t="s">
        <v>2736</v>
      </c>
      <c r="B423" t="s">
        <v>2737</v>
      </c>
      <c r="C423" t="b">
        <v>1</v>
      </c>
      <c r="D423" t="b">
        <v>0</v>
      </c>
      <c r="F423" t="s">
        <v>323</v>
      </c>
      <c r="G423" t="s">
        <v>15</v>
      </c>
      <c r="H423" t="s">
        <v>2738</v>
      </c>
      <c r="J423">
        <v>17</v>
      </c>
      <c r="K423" t="s">
        <v>2739</v>
      </c>
      <c r="L423" t="s">
        <v>2740</v>
      </c>
      <c r="M423" s="2">
        <v>43127</v>
      </c>
      <c r="N423" s="1">
        <v>1.0416666666666666E-2</v>
      </c>
      <c r="O423" s="2">
        <v>43127</v>
      </c>
      <c r="P423" s="1">
        <v>1.8055555555555557E-2</v>
      </c>
      <c r="Q423" t="s">
        <v>913</v>
      </c>
      <c r="S423">
        <v>36</v>
      </c>
      <c r="T423" t="s">
        <v>207</v>
      </c>
      <c r="U423" t="s">
        <v>2627</v>
      </c>
      <c r="W423" t="s">
        <v>1</v>
      </c>
      <c r="Z423" t="s">
        <v>2628</v>
      </c>
      <c r="AA423" t="s">
        <v>553</v>
      </c>
      <c r="AD423" t="s">
        <v>2741</v>
      </c>
      <c r="AE423" t="s">
        <v>2633</v>
      </c>
      <c r="AF423" t="s">
        <v>2632</v>
      </c>
      <c r="AG423" t="s">
        <v>2629</v>
      </c>
      <c r="AH423" t="s">
        <v>2630</v>
      </c>
      <c r="AM423" t="s">
        <v>2634</v>
      </c>
      <c r="AO423" t="s">
        <v>334</v>
      </c>
      <c r="BT423" t="s">
        <v>915</v>
      </c>
      <c r="BU423" t="s">
        <v>336</v>
      </c>
      <c r="BV423" t="str">
        <f t="shared" si="42"/>
        <v>pryd-b4gw</v>
      </c>
      <c r="BW423">
        <f t="shared" si="43"/>
        <v>2018</v>
      </c>
      <c r="BX423">
        <f t="shared" si="44"/>
        <v>2018</v>
      </c>
      <c r="BY423">
        <f t="shared" si="45"/>
        <v>4</v>
      </c>
      <c r="BZ423">
        <f t="shared" si="46"/>
        <v>3</v>
      </c>
      <c r="CA423" t="s">
        <v>4339</v>
      </c>
      <c r="CB423" t="str">
        <f t="shared" si="47"/>
        <v>d</v>
      </c>
      <c r="CC423">
        <v>0.36631856131151164</v>
      </c>
      <c r="CD423">
        <f t="shared" si="48"/>
        <v>37</v>
      </c>
    </row>
    <row r="424" spans="1:82" x14ac:dyDescent="0.35">
      <c r="A424" t="s">
        <v>2635</v>
      </c>
      <c r="B424" t="s">
        <v>2636</v>
      </c>
      <c r="C424" t="b">
        <v>1</v>
      </c>
      <c r="D424" t="b">
        <v>0</v>
      </c>
      <c r="F424" t="s">
        <v>323</v>
      </c>
      <c r="G424" t="s">
        <v>15</v>
      </c>
      <c r="H424" t="s">
        <v>2637</v>
      </c>
      <c r="J424">
        <v>13</v>
      </c>
      <c r="K424" t="s">
        <v>2638</v>
      </c>
      <c r="L424" t="s">
        <v>2639</v>
      </c>
      <c r="M424" s="2">
        <v>43297</v>
      </c>
      <c r="N424" s="1">
        <v>0.71458333333333324</v>
      </c>
      <c r="O424" s="2">
        <v>43297</v>
      </c>
      <c r="P424" s="1">
        <v>0.72152777777777777</v>
      </c>
      <c r="Q424" t="s">
        <v>913</v>
      </c>
      <c r="R424" t="s">
        <v>2640</v>
      </c>
      <c r="S424">
        <v>37</v>
      </c>
      <c r="T424" t="s">
        <v>207</v>
      </c>
      <c r="U424" t="s">
        <v>2627</v>
      </c>
      <c r="W424" t="s">
        <v>1</v>
      </c>
      <c r="Z424" t="s">
        <v>188</v>
      </c>
      <c r="AA424" t="s">
        <v>553</v>
      </c>
      <c r="AD424" t="s">
        <v>2641</v>
      </c>
      <c r="AE424" t="s">
        <v>2633</v>
      </c>
      <c r="AF424" t="s">
        <v>2632</v>
      </c>
      <c r="AG424" t="s">
        <v>2629</v>
      </c>
      <c r="AH424" t="s">
        <v>2630</v>
      </c>
      <c r="AM424" t="s">
        <v>2634</v>
      </c>
      <c r="AO424" t="s">
        <v>334</v>
      </c>
      <c r="BT424" t="s">
        <v>915</v>
      </c>
      <c r="BU424" t="s">
        <v>336</v>
      </c>
      <c r="BV424" t="str">
        <f t="shared" si="42"/>
        <v>2pbw-2fj9</v>
      </c>
      <c r="BW424">
        <f t="shared" si="43"/>
        <v>2018</v>
      </c>
      <c r="BX424">
        <f t="shared" si="44"/>
        <v>2018</v>
      </c>
      <c r="BY424">
        <f t="shared" si="45"/>
        <v>4</v>
      </c>
      <c r="BZ424">
        <f t="shared" si="46"/>
        <v>4</v>
      </c>
      <c r="CA424" t="s">
        <v>4339</v>
      </c>
      <c r="CB424" t="str">
        <f t="shared" si="47"/>
        <v>d</v>
      </c>
      <c r="CC424">
        <v>0.36724587843271339</v>
      </c>
      <c r="CD424">
        <f t="shared" si="48"/>
        <v>38</v>
      </c>
    </row>
    <row r="425" spans="1:82" x14ac:dyDescent="0.35">
      <c r="A425" t="s">
        <v>2863</v>
      </c>
      <c r="B425" t="s">
        <v>2864</v>
      </c>
      <c r="C425" t="b">
        <v>1</v>
      </c>
      <c r="D425" t="b">
        <v>0</v>
      </c>
      <c r="F425" t="s">
        <v>323</v>
      </c>
      <c r="G425" t="s">
        <v>15</v>
      </c>
      <c r="H425" t="s">
        <v>2865</v>
      </c>
      <c r="J425">
        <v>2</v>
      </c>
      <c r="K425" t="s">
        <v>2866</v>
      </c>
      <c r="L425" t="s">
        <v>2867</v>
      </c>
      <c r="M425" s="2">
        <v>43630</v>
      </c>
      <c r="N425" s="1">
        <v>0.99583333333333324</v>
      </c>
      <c r="O425" s="2">
        <v>43630</v>
      </c>
      <c r="P425" s="1">
        <v>0.99652777777777779</v>
      </c>
      <c r="Q425" t="s">
        <v>359</v>
      </c>
      <c r="R425" t="s">
        <v>2868</v>
      </c>
      <c r="S425">
        <v>0</v>
      </c>
      <c r="T425" t="s">
        <v>168</v>
      </c>
      <c r="U425" t="s">
        <v>2854</v>
      </c>
      <c r="W425" t="s">
        <v>1</v>
      </c>
      <c r="AD425" t="s">
        <v>2869</v>
      </c>
      <c r="AM425" t="s">
        <v>2836</v>
      </c>
      <c r="AO425" t="s">
        <v>334</v>
      </c>
      <c r="BT425" t="s">
        <v>962</v>
      </c>
      <c r="BU425" t="s">
        <v>336</v>
      </c>
      <c r="BV425" t="str">
        <f t="shared" si="42"/>
        <v>e9rc-gk78</v>
      </c>
      <c r="BW425">
        <f t="shared" si="43"/>
        <v>2019</v>
      </c>
      <c r="BX425">
        <f t="shared" si="44"/>
        <v>2019</v>
      </c>
      <c r="BY425">
        <f t="shared" si="45"/>
        <v>3</v>
      </c>
      <c r="BZ425">
        <f t="shared" si="46"/>
        <v>3</v>
      </c>
      <c r="CA425" t="s">
        <v>4339</v>
      </c>
      <c r="CB425" t="str">
        <f t="shared" si="47"/>
        <v>d</v>
      </c>
      <c r="CC425">
        <v>0.37743863362848973</v>
      </c>
      <c r="CD425">
        <f t="shared" si="48"/>
        <v>39</v>
      </c>
    </row>
    <row r="426" spans="1:82" x14ac:dyDescent="0.35">
      <c r="A426" t="s">
        <v>433</v>
      </c>
      <c r="B426" t="s">
        <v>434</v>
      </c>
      <c r="C426" t="b">
        <v>1</v>
      </c>
      <c r="D426" t="b">
        <v>0</v>
      </c>
      <c r="F426" t="s">
        <v>323</v>
      </c>
      <c r="G426" t="s">
        <v>15</v>
      </c>
      <c r="H426" t="s">
        <v>435</v>
      </c>
      <c r="J426">
        <v>9</v>
      </c>
      <c r="K426" t="s">
        <v>436</v>
      </c>
      <c r="L426" t="s">
        <v>437</v>
      </c>
      <c r="M426" s="2">
        <v>43605</v>
      </c>
      <c r="N426" s="1">
        <v>0.87222222222222223</v>
      </c>
      <c r="O426" s="2">
        <v>43606</v>
      </c>
      <c r="P426" s="1">
        <v>0.80694444444444446</v>
      </c>
      <c r="Q426" t="s">
        <v>359</v>
      </c>
      <c r="R426" t="s">
        <v>360</v>
      </c>
      <c r="S426">
        <v>5</v>
      </c>
      <c r="T426" t="s">
        <v>17</v>
      </c>
      <c r="U426" t="s">
        <v>361</v>
      </c>
      <c r="W426" t="s">
        <v>1</v>
      </c>
      <c r="Z426" t="s">
        <v>56</v>
      </c>
      <c r="AA426" t="s">
        <v>362</v>
      </c>
      <c r="AD426" t="s">
        <v>438</v>
      </c>
      <c r="AE426" t="s">
        <v>365</v>
      </c>
      <c r="AF426" t="s">
        <v>439</v>
      </c>
      <c r="AK426" t="s">
        <v>6</v>
      </c>
      <c r="AL426" t="s">
        <v>366</v>
      </c>
      <c r="AM426" t="s">
        <v>367</v>
      </c>
      <c r="AO426" t="s">
        <v>334</v>
      </c>
      <c r="BT426" t="s">
        <v>368</v>
      </c>
      <c r="BU426" t="s">
        <v>336</v>
      </c>
      <c r="BV426" t="str">
        <f t="shared" si="42"/>
        <v>ej5m-hutb</v>
      </c>
      <c r="BW426">
        <f t="shared" si="43"/>
        <v>2019</v>
      </c>
      <c r="BX426">
        <f t="shared" si="44"/>
        <v>2019</v>
      </c>
      <c r="BY426">
        <f t="shared" si="45"/>
        <v>4</v>
      </c>
      <c r="BZ426">
        <f t="shared" si="46"/>
        <v>4</v>
      </c>
      <c r="CA426" t="s">
        <v>4339</v>
      </c>
      <c r="CB426" t="str">
        <f t="shared" si="47"/>
        <v>d</v>
      </c>
      <c r="CC426">
        <v>0.38291373217774383</v>
      </c>
      <c r="CD426">
        <f t="shared" si="48"/>
        <v>40</v>
      </c>
    </row>
    <row r="427" spans="1:82" x14ac:dyDescent="0.35">
      <c r="A427" t="s">
        <v>2666</v>
      </c>
      <c r="B427" t="s">
        <v>2667</v>
      </c>
      <c r="C427" t="b">
        <v>1</v>
      </c>
      <c r="D427" t="b">
        <v>0</v>
      </c>
      <c r="F427" t="s">
        <v>323</v>
      </c>
      <c r="G427" t="s">
        <v>15</v>
      </c>
      <c r="H427" t="s">
        <v>2668</v>
      </c>
      <c r="J427">
        <v>18</v>
      </c>
      <c r="K427" t="s">
        <v>2669</v>
      </c>
      <c r="L427" t="s">
        <v>2670</v>
      </c>
      <c r="M427" s="2">
        <v>43129</v>
      </c>
      <c r="N427" s="1">
        <v>0.83819444444444446</v>
      </c>
      <c r="O427" s="2">
        <v>43129</v>
      </c>
      <c r="P427" s="1">
        <v>0.84861111111111109</v>
      </c>
      <c r="Q427" t="s">
        <v>913</v>
      </c>
      <c r="S427">
        <v>46</v>
      </c>
      <c r="T427" t="s">
        <v>207</v>
      </c>
      <c r="U427" t="s">
        <v>2627</v>
      </c>
      <c r="W427" t="s">
        <v>1</v>
      </c>
      <c r="Z427" t="s">
        <v>2628</v>
      </c>
      <c r="AA427" t="s">
        <v>553</v>
      </c>
      <c r="AD427" t="s">
        <v>2671</v>
      </c>
      <c r="AE427" t="s">
        <v>2633</v>
      </c>
      <c r="AF427" t="s">
        <v>2632</v>
      </c>
      <c r="AG427" t="s">
        <v>2629</v>
      </c>
      <c r="AH427" t="s">
        <v>2630</v>
      </c>
      <c r="AM427" t="s">
        <v>2634</v>
      </c>
      <c r="AO427" t="s">
        <v>334</v>
      </c>
      <c r="BT427" t="s">
        <v>915</v>
      </c>
      <c r="BU427" t="s">
        <v>336</v>
      </c>
      <c r="BV427" t="str">
        <f t="shared" si="42"/>
        <v>bx25-gfj8</v>
      </c>
      <c r="BW427">
        <f t="shared" si="43"/>
        <v>2018</v>
      </c>
      <c r="BX427">
        <f t="shared" si="44"/>
        <v>2018</v>
      </c>
      <c r="BY427">
        <f t="shared" si="45"/>
        <v>4</v>
      </c>
      <c r="BZ427">
        <f t="shared" si="46"/>
        <v>3</v>
      </c>
      <c r="CA427" t="s">
        <v>4339</v>
      </c>
      <c r="CB427" t="str">
        <f t="shared" si="47"/>
        <v>d</v>
      </c>
      <c r="CC427">
        <v>0.38617325515669909</v>
      </c>
      <c r="CD427">
        <f t="shared" si="48"/>
        <v>41</v>
      </c>
    </row>
    <row r="428" spans="1:82" x14ac:dyDescent="0.35">
      <c r="A428" t="s">
        <v>2870</v>
      </c>
      <c r="B428" t="s">
        <v>2871</v>
      </c>
      <c r="C428" t="b">
        <v>1</v>
      </c>
      <c r="D428" t="b">
        <v>0</v>
      </c>
      <c r="F428" t="s">
        <v>323</v>
      </c>
      <c r="G428" t="s">
        <v>15</v>
      </c>
      <c r="H428" t="s">
        <v>2872</v>
      </c>
      <c r="J428">
        <v>1</v>
      </c>
      <c r="K428" t="s">
        <v>2873</v>
      </c>
      <c r="L428" t="s">
        <v>2874</v>
      </c>
      <c r="M428" s="2">
        <v>43630</v>
      </c>
      <c r="N428" s="1">
        <v>0.98888888888888893</v>
      </c>
      <c r="O428" s="2">
        <v>43630</v>
      </c>
      <c r="P428" s="1">
        <v>0.98958333333333337</v>
      </c>
      <c r="Q428" t="s">
        <v>359</v>
      </c>
      <c r="R428" t="s">
        <v>2875</v>
      </c>
      <c r="S428">
        <v>0</v>
      </c>
      <c r="T428" t="s">
        <v>168</v>
      </c>
      <c r="U428" t="s">
        <v>2854</v>
      </c>
      <c r="W428" t="s">
        <v>1</v>
      </c>
      <c r="AD428" t="s">
        <v>2876</v>
      </c>
      <c r="AM428" t="s">
        <v>2836</v>
      </c>
      <c r="AO428" t="s">
        <v>334</v>
      </c>
      <c r="BT428" t="s">
        <v>962</v>
      </c>
      <c r="BU428" t="s">
        <v>336</v>
      </c>
      <c r="BV428" t="str">
        <f t="shared" si="42"/>
        <v>w4rq-b9p7</v>
      </c>
      <c r="BW428">
        <f t="shared" si="43"/>
        <v>2019</v>
      </c>
      <c r="BX428">
        <f t="shared" si="44"/>
        <v>2019</v>
      </c>
      <c r="BY428">
        <f t="shared" si="45"/>
        <v>3</v>
      </c>
      <c r="BZ428">
        <f t="shared" si="46"/>
        <v>3</v>
      </c>
      <c r="CA428" t="s">
        <v>4339</v>
      </c>
      <c r="CB428" t="str">
        <f t="shared" si="47"/>
        <v>d</v>
      </c>
      <c r="CC428">
        <v>0.38808935950982604</v>
      </c>
      <c r="CD428">
        <f t="shared" si="48"/>
        <v>42</v>
      </c>
    </row>
    <row r="429" spans="1:82" x14ac:dyDescent="0.35">
      <c r="A429" t="s">
        <v>557</v>
      </c>
      <c r="B429" t="s">
        <v>558</v>
      </c>
      <c r="C429" t="b">
        <v>1</v>
      </c>
      <c r="D429" t="b">
        <v>0</v>
      </c>
      <c r="F429" t="s">
        <v>323</v>
      </c>
      <c r="G429" t="s">
        <v>15</v>
      </c>
      <c r="H429" t="s">
        <v>559</v>
      </c>
      <c r="I429" t="s">
        <v>560</v>
      </c>
      <c r="J429">
        <v>29</v>
      </c>
      <c r="K429" t="s">
        <v>561</v>
      </c>
      <c r="L429" t="s">
        <v>562</v>
      </c>
      <c r="M429" s="2">
        <v>43472</v>
      </c>
      <c r="N429" s="1">
        <v>0.76666666666666661</v>
      </c>
      <c r="O429" s="2">
        <v>43472</v>
      </c>
      <c r="P429" s="1">
        <v>0.80902777777777779</v>
      </c>
      <c r="Q429" t="s">
        <v>328</v>
      </c>
      <c r="R429" t="s">
        <v>549</v>
      </c>
      <c r="S429">
        <v>55</v>
      </c>
      <c r="T429" t="s">
        <v>23</v>
      </c>
      <c r="U429" t="s">
        <v>550</v>
      </c>
      <c r="V429" t="s">
        <v>7</v>
      </c>
      <c r="W429" t="s">
        <v>1</v>
      </c>
      <c r="Z429" t="s">
        <v>213</v>
      </c>
      <c r="AA429" t="s">
        <v>551</v>
      </c>
      <c r="AD429" t="s">
        <v>563</v>
      </c>
      <c r="AK429" t="s">
        <v>553</v>
      </c>
      <c r="AL429" t="s">
        <v>554</v>
      </c>
      <c r="AM429" t="s">
        <v>555</v>
      </c>
      <c r="AO429" t="s">
        <v>334</v>
      </c>
      <c r="BT429" t="s">
        <v>556</v>
      </c>
      <c r="BU429" t="s">
        <v>336</v>
      </c>
      <c r="BV429" t="str">
        <f t="shared" si="42"/>
        <v>r975-qgsb</v>
      </c>
      <c r="BW429">
        <f t="shared" si="43"/>
        <v>2019</v>
      </c>
      <c r="BX429">
        <f t="shared" si="44"/>
        <v>2019</v>
      </c>
      <c r="BY429">
        <f t="shared" si="45"/>
        <v>5</v>
      </c>
      <c r="BZ429">
        <f t="shared" si="46"/>
        <v>6</v>
      </c>
      <c r="CA429" t="s">
        <v>4339</v>
      </c>
      <c r="CB429" t="str">
        <f t="shared" si="47"/>
        <v>d</v>
      </c>
      <c r="CC429">
        <v>0.38862465137363844</v>
      </c>
      <c r="CD429">
        <f t="shared" si="48"/>
        <v>43</v>
      </c>
    </row>
    <row r="430" spans="1:82" x14ac:dyDescent="0.35">
      <c r="A430" t="s">
        <v>4741</v>
      </c>
      <c r="B430" t="s">
        <v>4742</v>
      </c>
      <c r="C430" t="b">
        <v>1</v>
      </c>
      <c r="D430" t="b">
        <v>0</v>
      </c>
      <c r="F430" t="s">
        <v>323</v>
      </c>
      <c r="G430" t="s">
        <v>15</v>
      </c>
      <c r="H430" t="s">
        <v>4743</v>
      </c>
      <c r="I430" t="s">
        <v>4744</v>
      </c>
      <c r="J430">
        <v>37</v>
      </c>
      <c r="K430" t="s">
        <v>4745</v>
      </c>
      <c r="L430" t="s">
        <v>4746</v>
      </c>
      <c r="M430" s="2">
        <v>43458</v>
      </c>
      <c r="N430" s="1">
        <v>0.8125</v>
      </c>
      <c r="O430" s="2">
        <v>43458</v>
      </c>
      <c r="P430" s="1">
        <v>0.96111111111111114</v>
      </c>
      <c r="Q430" t="s">
        <v>351</v>
      </c>
      <c r="R430" t="s">
        <v>3756</v>
      </c>
      <c r="S430">
        <v>12</v>
      </c>
      <c r="T430" t="s">
        <v>164</v>
      </c>
      <c r="V430" t="s">
        <v>11</v>
      </c>
      <c r="W430" t="s">
        <v>1</v>
      </c>
      <c r="Z430" t="s">
        <v>108</v>
      </c>
      <c r="AD430" t="s">
        <v>4747</v>
      </c>
      <c r="AM430" t="s">
        <v>572</v>
      </c>
      <c r="AO430" t="s">
        <v>334</v>
      </c>
      <c r="BU430" t="s">
        <v>336</v>
      </c>
      <c r="BV430" t="str">
        <f t="shared" si="42"/>
        <v>dxr7-qcnk</v>
      </c>
      <c r="BW430">
        <f t="shared" si="43"/>
        <v>2018</v>
      </c>
      <c r="BX430">
        <f t="shared" si="44"/>
        <v>2018</v>
      </c>
      <c r="BY430">
        <f t="shared" si="45"/>
        <v>5</v>
      </c>
      <c r="BZ430">
        <f t="shared" si="46"/>
        <v>5</v>
      </c>
      <c r="CA430" t="s">
        <v>4339</v>
      </c>
      <c r="CB430" t="str">
        <f t="shared" si="47"/>
        <v>d</v>
      </c>
      <c r="CC430">
        <v>0.3912035133086359</v>
      </c>
      <c r="CD430">
        <f t="shared" si="48"/>
        <v>44</v>
      </c>
    </row>
    <row r="431" spans="1:82" x14ac:dyDescent="0.35">
      <c r="A431" t="s">
        <v>2724</v>
      </c>
      <c r="B431" t="s">
        <v>2725</v>
      </c>
      <c r="C431" t="b">
        <v>1</v>
      </c>
      <c r="D431" t="b">
        <v>0</v>
      </c>
      <c r="F431" t="s">
        <v>323</v>
      </c>
      <c r="G431" t="s">
        <v>15</v>
      </c>
      <c r="H431" t="s">
        <v>2726</v>
      </c>
      <c r="J431">
        <v>18</v>
      </c>
      <c r="K431" t="s">
        <v>2727</v>
      </c>
      <c r="L431" t="s">
        <v>2728</v>
      </c>
      <c r="M431" s="2">
        <v>43129</v>
      </c>
      <c r="N431" s="1">
        <v>0.69513888888888886</v>
      </c>
      <c r="O431" s="2">
        <v>43129</v>
      </c>
      <c r="P431" s="1">
        <v>0.70277777777777783</v>
      </c>
      <c r="Q431" t="s">
        <v>913</v>
      </c>
      <c r="S431">
        <v>33</v>
      </c>
      <c r="T431" t="s">
        <v>207</v>
      </c>
      <c r="U431" t="s">
        <v>2627</v>
      </c>
      <c r="W431" t="s">
        <v>1</v>
      </c>
      <c r="Z431" t="s">
        <v>2628</v>
      </c>
      <c r="AA431" t="s">
        <v>553</v>
      </c>
      <c r="AD431" t="s">
        <v>2729</v>
      </c>
      <c r="AE431" t="s">
        <v>2633</v>
      </c>
      <c r="AF431" t="s">
        <v>2632</v>
      </c>
      <c r="AG431" t="s">
        <v>2629</v>
      </c>
      <c r="AH431" t="s">
        <v>2630</v>
      </c>
      <c r="AM431" t="s">
        <v>2634</v>
      </c>
      <c r="AO431" t="s">
        <v>334</v>
      </c>
      <c r="BT431" t="s">
        <v>915</v>
      </c>
      <c r="BU431" t="s">
        <v>336</v>
      </c>
      <c r="BV431" t="str">
        <f t="shared" si="42"/>
        <v>m9tq-w9a9</v>
      </c>
      <c r="BW431">
        <f t="shared" si="43"/>
        <v>2018</v>
      </c>
      <c r="BX431">
        <f t="shared" si="44"/>
        <v>2018</v>
      </c>
      <c r="BY431">
        <f t="shared" si="45"/>
        <v>4</v>
      </c>
      <c r="BZ431">
        <f t="shared" si="46"/>
        <v>3</v>
      </c>
      <c r="CA431" t="s">
        <v>4339</v>
      </c>
      <c r="CB431" t="str">
        <f t="shared" si="47"/>
        <v>d</v>
      </c>
      <c r="CC431">
        <v>0.39640292458567072</v>
      </c>
      <c r="CD431">
        <f t="shared" si="48"/>
        <v>45</v>
      </c>
    </row>
    <row r="432" spans="1:82" x14ac:dyDescent="0.35">
      <c r="A432" t="s">
        <v>5106</v>
      </c>
      <c r="B432" t="s">
        <v>5107</v>
      </c>
      <c r="C432" t="b">
        <v>1</v>
      </c>
      <c r="D432" t="b">
        <v>0</v>
      </c>
      <c r="F432" t="s">
        <v>323</v>
      </c>
      <c r="G432" t="s">
        <v>15</v>
      </c>
      <c r="H432" t="s">
        <v>5108</v>
      </c>
      <c r="I432" t="s">
        <v>5109</v>
      </c>
      <c r="J432">
        <v>411</v>
      </c>
      <c r="K432" t="s">
        <v>5110</v>
      </c>
      <c r="L432" t="s">
        <v>5111</v>
      </c>
      <c r="M432" s="2">
        <v>43447</v>
      </c>
      <c r="N432" s="1">
        <v>0.8354166666666667</v>
      </c>
      <c r="O432" s="2">
        <v>43447</v>
      </c>
      <c r="P432" s="1">
        <v>0.84027777777777779</v>
      </c>
      <c r="Q432" t="s">
        <v>328</v>
      </c>
      <c r="R432" t="s">
        <v>3777</v>
      </c>
      <c r="S432">
        <v>90</v>
      </c>
      <c r="T432" t="s">
        <v>50</v>
      </c>
      <c r="W432" t="s">
        <v>1</v>
      </c>
      <c r="Z432" t="s">
        <v>206</v>
      </c>
      <c r="AA432" t="s">
        <v>5112</v>
      </c>
      <c r="AD432" t="s">
        <v>5113</v>
      </c>
      <c r="AL432" t="s">
        <v>4060</v>
      </c>
      <c r="AM432" t="s">
        <v>3779</v>
      </c>
      <c r="AO432" t="s">
        <v>334</v>
      </c>
      <c r="BI432" t="s">
        <v>50</v>
      </c>
      <c r="BU432" t="s">
        <v>336</v>
      </c>
      <c r="BV432" t="str">
        <f t="shared" si="42"/>
        <v>jbe2-ek4r</v>
      </c>
      <c r="BW432">
        <f t="shared" si="43"/>
        <v>2018</v>
      </c>
      <c r="BX432">
        <f t="shared" si="44"/>
        <v>2018</v>
      </c>
      <c r="BY432">
        <f t="shared" si="45"/>
        <v>4</v>
      </c>
      <c r="BZ432">
        <f t="shared" si="46"/>
        <v>4</v>
      </c>
      <c r="CA432" t="s">
        <v>4339</v>
      </c>
      <c r="CB432" t="str">
        <f t="shared" si="47"/>
        <v>d</v>
      </c>
      <c r="CC432">
        <v>0.39771326079307878</v>
      </c>
      <c r="CD432">
        <f t="shared" si="48"/>
        <v>46</v>
      </c>
    </row>
    <row r="433" spans="1:82" x14ac:dyDescent="0.35">
      <c r="A433" t="s">
        <v>2766</v>
      </c>
      <c r="B433" t="s">
        <v>2767</v>
      </c>
      <c r="C433" t="b">
        <v>1</v>
      </c>
      <c r="D433" t="b">
        <v>0</v>
      </c>
      <c r="F433" t="s">
        <v>323</v>
      </c>
      <c r="G433" t="s">
        <v>15</v>
      </c>
      <c r="H433" t="s">
        <v>2768</v>
      </c>
      <c r="J433">
        <v>15</v>
      </c>
      <c r="K433" t="s">
        <v>2769</v>
      </c>
      <c r="L433" t="s">
        <v>2770</v>
      </c>
      <c r="M433" s="2">
        <v>43127</v>
      </c>
      <c r="N433" s="1">
        <v>2.7777777777777776E-2</v>
      </c>
      <c r="O433" s="2">
        <v>43127</v>
      </c>
      <c r="P433" s="1">
        <v>3.6111111111111115E-2</v>
      </c>
      <c r="Q433" t="s">
        <v>913</v>
      </c>
      <c r="S433">
        <v>43</v>
      </c>
      <c r="T433" t="s">
        <v>207</v>
      </c>
      <c r="U433" t="s">
        <v>2627</v>
      </c>
      <c r="W433" t="s">
        <v>1</v>
      </c>
      <c r="Z433" t="s">
        <v>2628</v>
      </c>
      <c r="AA433" t="s">
        <v>553</v>
      </c>
      <c r="AD433" t="s">
        <v>2771</v>
      </c>
      <c r="AE433" t="s">
        <v>2633</v>
      </c>
      <c r="AF433" t="s">
        <v>2632</v>
      </c>
      <c r="AG433" t="s">
        <v>2629</v>
      </c>
      <c r="AH433" t="s">
        <v>2630</v>
      </c>
      <c r="AM433" t="s">
        <v>2634</v>
      </c>
      <c r="AO433" t="s">
        <v>334</v>
      </c>
      <c r="BT433" t="s">
        <v>915</v>
      </c>
      <c r="BU433" t="s">
        <v>336</v>
      </c>
      <c r="BV433" t="str">
        <f t="shared" si="42"/>
        <v>utbq-ssiv</v>
      </c>
      <c r="BW433">
        <f t="shared" si="43"/>
        <v>2018</v>
      </c>
      <c r="BX433">
        <f t="shared" si="44"/>
        <v>2018</v>
      </c>
      <c r="BY433">
        <f t="shared" si="45"/>
        <v>4</v>
      </c>
      <c r="BZ433">
        <f t="shared" si="46"/>
        <v>3</v>
      </c>
      <c r="CA433" t="s">
        <v>4339</v>
      </c>
      <c r="CB433" t="str">
        <f t="shared" si="47"/>
        <v>d</v>
      </c>
      <c r="CC433">
        <v>0.4048224219950588</v>
      </c>
      <c r="CD433">
        <f t="shared" si="48"/>
        <v>47</v>
      </c>
    </row>
    <row r="434" spans="1:82" x14ac:dyDescent="0.35">
      <c r="A434" t="s">
        <v>456</v>
      </c>
      <c r="B434" t="s">
        <v>457</v>
      </c>
      <c r="C434" t="b">
        <v>1</v>
      </c>
      <c r="D434" t="b">
        <v>0</v>
      </c>
      <c r="F434" t="s">
        <v>323</v>
      </c>
      <c r="G434" t="s">
        <v>15</v>
      </c>
      <c r="H434" t="s">
        <v>458</v>
      </c>
      <c r="I434" t="s">
        <v>459</v>
      </c>
      <c r="J434">
        <v>6</v>
      </c>
      <c r="K434" t="s">
        <v>460</v>
      </c>
      <c r="L434" t="s">
        <v>461</v>
      </c>
      <c r="M434" s="2">
        <v>43613</v>
      </c>
      <c r="N434" s="1">
        <v>0.875</v>
      </c>
      <c r="O434" s="2">
        <v>43613</v>
      </c>
      <c r="P434" s="1">
        <v>0.87847222222222221</v>
      </c>
      <c r="Q434" t="s">
        <v>359</v>
      </c>
      <c r="S434">
        <v>11</v>
      </c>
      <c r="T434" t="s">
        <v>17</v>
      </c>
      <c r="U434" t="s">
        <v>361</v>
      </c>
      <c r="W434" t="s">
        <v>1</v>
      </c>
      <c r="Z434" t="s">
        <v>56</v>
      </c>
      <c r="AA434" t="s">
        <v>375</v>
      </c>
      <c r="AD434" t="s">
        <v>462</v>
      </c>
      <c r="AE434" t="s">
        <v>378</v>
      </c>
      <c r="AF434" t="s">
        <v>377</v>
      </c>
      <c r="AK434" t="s">
        <v>6</v>
      </c>
      <c r="AL434" t="s">
        <v>463</v>
      </c>
      <c r="AM434" t="s">
        <v>367</v>
      </c>
      <c r="AO434" t="s">
        <v>334</v>
      </c>
      <c r="BT434" t="s">
        <v>368</v>
      </c>
      <c r="BU434" t="s">
        <v>336</v>
      </c>
      <c r="BV434" t="str">
        <f t="shared" si="42"/>
        <v>k37g-4h7p</v>
      </c>
      <c r="BW434">
        <f t="shared" si="43"/>
        <v>2019</v>
      </c>
      <c r="BX434">
        <f t="shared" si="44"/>
        <v>2019</v>
      </c>
      <c r="BY434">
        <f t="shared" si="45"/>
        <v>4</v>
      </c>
      <c r="BZ434">
        <f t="shared" si="46"/>
        <v>4</v>
      </c>
      <c r="CA434" t="s">
        <v>4339</v>
      </c>
      <c r="CB434" t="str">
        <f t="shared" si="47"/>
        <v>d</v>
      </c>
      <c r="CC434">
        <v>0.40497531664204212</v>
      </c>
      <c r="CD434">
        <f t="shared" si="48"/>
        <v>48</v>
      </c>
    </row>
    <row r="435" spans="1:82" x14ac:dyDescent="0.35">
      <c r="A435" t="s">
        <v>487</v>
      </c>
      <c r="B435" t="s">
        <v>488</v>
      </c>
      <c r="C435" t="b">
        <v>1</v>
      </c>
      <c r="D435" t="b">
        <v>0</v>
      </c>
      <c r="F435" t="s">
        <v>323</v>
      </c>
      <c r="G435" t="s">
        <v>15</v>
      </c>
      <c r="H435" t="s">
        <v>489</v>
      </c>
      <c r="I435" t="s">
        <v>490</v>
      </c>
      <c r="J435">
        <v>4</v>
      </c>
      <c r="K435" t="s">
        <v>491</v>
      </c>
      <c r="L435" t="s">
        <v>492</v>
      </c>
      <c r="M435" s="2">
        <v>43613</v>
      </c>
      <c r="N435" s="1">
        <v>0.89236111111111116</v>
      </c>
      <c r="O435" s="2">
        <v>43613</v>
      </c>
      <c r="P435" s="1">
        <v>0.8965277777777777</v>
      </c>
      <c r="Q435" t="s">
        <v>359</v>
      </c>
      <c r="S435">
        <v>10</v>
      </c>
      <c r="T435" t="s">
        <v>17</v>
      </c>
      <c r="U435" t="s">
        <v>361</v>
      </c>
      <c r="W435" t="s">
        <v>1</v>
      </c>
      <c r="Z435" t="s">
        <v>56</v>
      </c>
      <c r="AA435" t="s">
        <v>375</v>
      </c>
      <c r="AD435" t="s">
        <v>493</v>
      </c>
      <c r="AE435" t="s">
        <v>378</v>
      </c>
      <c r="AF435" t="s">
        <v>377</v>
      </c>
      <c r="AK435" t="s">
        <v>6</v>
      </c>
      <c r="AL435" t="s">
        <v>494</v>
      </c>
      <c r="AM435" t="s">
        <v>367</v>
      </c>
      <c r="AO435" t="s">
        <v>334</v>
      </c>
      <c r="BT435" t="s">
        <v>368</v>
      </c>
      <c r="BU435" t="s">
        <v>336</v>
      </c>
      <c r="BV435" t="str">
        <f t="shared" si="42"/>
        <v>wmk5-euti</v>
      </c>
      <c r="BW435">
        <f t="shared" si="43"/>
        <v>2019</v>
      </c>
      <c r="BX435">
        <f t="shared" si="44"/>
        <v>2019</v>
      </c>
      <c r="BY435">
        <f t="shared" si="45"/>
        <v>4</v>
      </c>
      <c r="BZ435">
        <f t="shared" si="46"/>
        <v>4</v>
      </c>
      <c r="CA435" t="s">
        <v>4339</v>
      </c>
      <c r="CB435" t="str">
        <f t="shared" si="47"/>
        <v>d</v>
      </c>
      <c r="CC435">
        <v>0.42023188178369886</v>
      </c>
      <c r="CD435">
        <f t="shared" si="48"/>
        <v>49</v>
      </c>
    </row>
    <row r="436" spans="1:82" x14ac:dyDescent="0.35">
      <c r="A436" t="s">
        <v>543</v>
      </c>
      <c r="B436" t="s">
        <v>544</v>
      </c>
      <c r="C436" t="b">
        <v>1</v>
      </c>
      <c r="D436" t="b">
        <v>0</v>
      </c>
      <c r="F436" t="s">
        <v>323</v>
      </c>
      <c r="G436" t="s">
        <v>15</v>
      </c>
      <c r="H436" t="s">
        <v>545</v>
      </c>
      <c r="I436" t="s">
        <v>546</v>
      </c>
      <c r="J436">
        <v>18</v>
      </c>
      <c r="K436" t="s">
        <v>547</v>
      </c>
      <c r="L436" t="s">
        <v>548</v>
      </c>
      <c r="M436" s="2">
        <v>43584</v>
      </c>
      <c r="N436" s="1">
        <v>0.68125000000000002</v>
      </c>
      <c r="O436" s="2">
        <v>43628</v>
      </c>
      <c r="P436" s="1">
        <v>0.66111111111111109</v>
      </c>
      <c r="Q436" t="s">
        <v>328</v>
      </c>
      <c r="R436" t="s">
        <v>549</v>
      </c>
      <c r="S436">
        <v>52</v>
      </c>
      <c r="T436" t="s">
        <v>23</v>
      </c>
      <c r="U436" t="s">
        <v>550</v>
      </c>
      <c r="V436" t="s">
        <v>7</v>
      </c>
      <c r="W436" t="s">
        <v>1</v>
      </c>
      <c r="Z436" t="s">
        <v>213</v>
      </c>
      <c r="AA436" t="s">
        <v>551</v>
      </c>
      <c r="AD436" t="s">
        <v>552</v>
      </c>
      <c r="AK436" t="s">
        <v>553</v>
      </c>
      <c r="AL436" t="s">
        <v>554</v>
      </c>
      <c r="AM436" t="s">
        <v>555</v>
      </c>
      <c r="AO436" t="s">
        <v>334</v>
      </c>
      <c r="BT436" t="s">
        <v>556</v>
      </c>
      <c r="BU436" t="s">
        <v>336</v>
      </c>
      <c r="BV436" t="str">
        <f t="shared" si="42"/>
        <v>5ntt-w96d</v>
      </c>
      <c r="BW436">
        <f t="shared" si="43"/>
        <v>2019</v>
      </c>
      <c r="BX436">
        <f t="shared" si="44"/>
        <v>2019</v>
      </c>
      <c r="BY436">
        <f t="shared" si="45"/>
        <v>5</v>
      </c>
      <c r="BZ436">
        <f t="shared" si="46"/>
        <v>6</v>
      </c>
      <c r="CA436" t="s">
        <v>4339</v>
      </c>
      <c r="CB436" t="str">
        <f t="shared" si="47"/>
        <v>d</v>
      </c>
      <c r="CC436">
        <v>0.42764982749723901</v>
      </c>
      <c r="CD436">
        <f t="shared" si="48"/>
        <v>50</v>
      </c>
    </row>
    <row r="437" spans="1:82" x14ac:dyDescent="0.35">
      <c r="A437" t="s">
        <v>1106</v>
      </c>
      <c r="B437" t="s">
        <v>1107</v>
      </c>
      <c r="C437" t="b">
        <v>1</v>
      </c>
      <c r="D437" t="b">
        <v>0</v>
      </c>
      <c r="F437" t="s">
        <v>323</v>
      </c>
      <c r="G437" t="s">
        <v>15</v>
      </c>
      <c r="H437" t="s">
        <v>1108</v>
      </c>
      <c r="J437">
        <v>38</v>
      </c>
      <c r="K437" t="s">
        <v>1109</v>
      </c>
      <c r="L437" t="s">
        <v>1110</v>
      </c>
      <c r="M437" s="2">
        <v>43440</v>
      </c>
      <c r="N437" s="1">
        <v>0.7416666666666667</v>
      </c>
      <c r="O437" s="2">
        <v>43475</v>
      </c>
      <c r="P437" s="1">
        <v>0.8520833333333333</v>
      </c>
      <c r="Q437" t="s">
        <v>359</v>
      </c>
      <c r="R437" t="s">
        <v>1059</v>
      </c>
      <c r="S437">
        <v>25</v>
      </c>
      <c r="T437" t="s">
        <v>17</v>
      </c>
      <c r="U437" t="s">
        <v>1060</v>
      </c>
      <c r="W437" t="s">
        <v>1</v>
      </c>
      <c r="Z437" t="s">
        <v>56</v>
      </c>
      <c r="AA437" t="s">
        <v>1079</v>
      </c>
      <c r="AD437" t="s">
        <v>1111</v>
      </c>
      <c r="AE437" t="s">
        <v>1063</v>
      </c>
      <c r="AF437" t="s">
        <v>364</v>
      </c>
      <c r="AK437" t="s">
        <v>6</v>
      </c>
      <c r="AL437" t="s">
        <v>1064</v>
      </c>
      <c r="AM437" t="s">
        <v>367</v>
      </c>
      <c r="AO437" t="s">
        <v>334</v>
      </c>
      <c r="BT437" t="s">
        <v>1065</v>
      </c>
      <c r="BU437" t="s">
        <v>336</v>
      </c>
      <c r="BV437" t="str">
        <f t="shared" si="42"/>
        <v>y8qh-965v</v>
      </c>
      <c r="BW437">
        <f t="shared" si="43"/>
        <v>2018</v>
      </c>
      <c r="BX437">
        <f t="shared" si="44"/>
        <v>2019</v>
      </c>
      <c r="BY437">
        <f t="shared" si="45"/>
        <v>4</v>
      </c>
      <c r="BZ437">
        <f t="shared" si="46"/>
        <v>4</v>
      </c>
      <c r="CA437" t="s">
        <v>4339</v>
      </c>
      <c r="CB437" t="str">
        <f t="shared" si="47"/>
        <v>d</v>
      </c>
      <c r="CC437">
        <v>0.43049796511962946</v>
      </c>
      <c r="CD437">
        <f t="shared" si="48"/>
        <v>51</v>
      </c>
    </row>
    <row r="438" spans="1:82" x14ac:dyDescent="0.35">
      <c r="A438" t="s">
        <v>1302</v>
      </c>
      <c r="B438" t="s">
        <v>1303</v>
      </c>
      <c r="C438" t="b">
        <v>1</v>
      </c>
      <c r="D438" t="b">
        <v>0</v>
      </c>
      <c r="F438" t="s">
        <v>323</v>
      </c>
      <c r="G438" t="s">
        <v>15</v>
      </c>
      <c r="H438" t="s">
        <v>1304</v>
      </c>
      <c r="I438" t="s">
        <v>1305</v>
      </c>
      <c r="J438">
        <v>46</v>
      </c>
      <c r="K438" t="s">
        <v>1306</v>
      </c>
      <c r="L438" t="s">
        <v>1307</v>
      </c>
      <c r="M438" s="2">
        <v>43349</v>
      </c>
      <c r="N438" s="1">
        <v>0.70624999999999993</v>
      </c>
      <c r="O438" s="2">
        <v>43349</v>
      </c>
      <c r="P438" s="1">
        <v>0.74236111111111114</v>
      </c>
      <c r="Q438" t="s">
        <v>328</v>
      </c>
      <c r="R438" t="s">
        <v>1308</v>
      </c>
      <c r="S438">
        <v>40</v>
      </c>
      <c r="T438" t="s">
        <v>82</v>
      </c>
      <c r="U438" t="s">
        <v>82</v>
      </c>
      <c r="V438" t="s">
        <v>7</v>
      </c>
      <c r="W438" t="s">
        <v>1</v>
      </c>
      <c r="Z438" t="s">
        <v>232</v>
      </c>
      <c r="AA438" t="s">
        <v>1280</v>
      </c>
      <c r="AD438" t="s">
        <v>1309</v>
      </c>
      <c r="AK438" t="s">
        <v>1310</v>
      </c>
      <c r="AL438" t="s">
        <v>1282</v>
      </c>
      <c r="AM438" t="s">
        <v>1272</v>
      </c>
      <c r="AO438" t="s">
        <v>334</v>
      </c>
      <c r="BI438" t="s">
        <v>1283</v>
      </c>
      <c r="BJ438" t="s">
        <v>723</v>
      </c>
      <c r="BT438" t="s">
        <v>335</v>
      </c>
      <c r="BU438" t="s">
        <v>336</v>
      </c>
      <c r="BV438" t="str">
        <f t="shared" si="42"/>
        <v>asqd-efxe</v>
      </c>
      <c r="BW438">
        <f t="shared" si="43"/>
        <v>2018</v>
      </c>
      <c r="BX438">
        <f t="shared" si="44"/>
        <v>2018</v>
      </c>
      <c r="BY438">
        <f t="shared" si="45"/>
        <v>5</v>
      </c>
      <c r="BZ438">
        <f t="shared" si="46"/>
        <v>6</v>
      </c>
      <c r="CA438" t="s">
        <v>4339</v>
      </c>
      <c r="CB438" t="str">
        <f t="shared" si="47"/>
        <v>d</v>
      </c>
      <c r="CC438">
        <v>0.43118641777896882</v>
      </c>
      <c r="CD438">
        <f t="shared" si="48"/>
        <v>52</v>
      </c>
    </row>
    <row r="439" spans="1:82" x14ac:dyDescent="0.35">
      <c r="A439" t="s">
        <v>1370</v>
      </c>
      <c r="B439" t="s">
        <v>1371</v>
      </c>
      <c r="C439" t="b">
        <v>1</v>
      </c>
      <c r="D439" t="b">
        <v>0</v>
      </c>
      <c r="F439" t="s">
        <v>323</v>
      </c>
      <c r="G439" t="s">
        <v>15</v>
      </c>
      <c r="H439" t="s">
        <v>1372</v>
      </c>
      <c r="I439" t="s">
        <v>1373</v>
      </c>
      <c r="J439">
        <v>56</v>
      </c>
      <c r="K439" t="s">
        <v>1374</v>
      </c>
      <c r="L439" t="s">
        <v>1375</v>
      </c>
      <c r="M439" s="2">
        <v>43342</v>
      </c>
      <c r="N439" s="1">
        <v>0.70972222222222225</v>
      </c>
      <c r="O439" s="2">
        <v>43342</v>
      </c>
      <c r="P439" s="1">
        <v>0.75624999999999998</v>
      </c>
      <c r="Q439" t="s">
        <v>328</v>
      </c>
      <c r="R439" t="s">
        <v>1376</v>
      </c>
      <c r="S439">
        <v>40</v>
      </c>
      <c r="T439" t="s">
        <v>82</v>
      </c>
      <c r="U439" t="s">
        <v>82</v>
      </c>
      <c r="V439" t="s">
        <v>7</v>
      </c>
      <c r="W439" t="s">
        <v>1</v>
      </c>
      <c r="Z439" t="s">
        <v>232</v>
      </c>
      <c r="AA439" t="s">
        <v>1280</v>
      </c>
      <c r="AD439" t="s">
        <v>1377</v>
      </c>
      <c r="AK439" t="s">
        <v>19</v>
      </c>
      <c r="AL439" t="s">
        <v>1282</v>
      </c>
      <c r="AM439" t="s">
        <v>1272</v>
      </c>
      <c r="AO439" t="s">
        <v>334</v>
      </c>
      <c r="BI439" t="s">
        <v>1283</v>
      </c>
      <c r="BJ439" t="s">
        <v>723</v>
      </c>
      <c r="BT439" t="s">
        <v>335</v>
      </c>
      <c r="BU439" t="s">
        <v>336</v>
      </c>
      <c r="BV439" t="str">
        <f t="shared" si="42"/>
        <v>v4rj-vzug</v>
      </c>
      <c r="BW439">
        <f t="shared" si="43"/>
        <v>2018</v>
      </c>
      <c r="BX439">
        <f t="shared" si="44"/>
        <v>2018</v>
      </c>
      <c r="BY439">
        <f t="shared" si="45"/>
        <v>5</v>
      </c>
      <c r="BZ439">
        <f t="shared" si="46"/>
        <v>6</v>
      </c>
      <c r="CA439" t="s">
        <v>4339</v>
      </c>
      <c r="CB439" t="str">
        <f t="shared" si="47"/>
        <v>d</v>
      </c>
      <c r="CC439">
        <v>0.43374812092393866</v>
      </c>
      <c r="CD439">
        <f t="shared" si="48"/>
        <v>53</v>
      </c>
    </row>
    <row r="440" spans="1:82" x14ac:dyDescent="0.35">
      <c r="A440" t="s">
        <v>2703</v>
      </c>
      <c r="B440" t="s">
        <v>2704</v>
      </c>
      <c r="C440" t="b">
        <v>1</v>
      </c>
      <c r="D440" t="b">
        <v>0</v>
      </c>
      <c r="F440" t="s">
        <v>323</v>
      </c>
      <c r="G440" t="s">
        <v>15</v>
      </c>
      <c r="H440" t="s">
        <v>2705</v>
      </c>
      <c r="J440">
        <v>19</v>
      </c>
      <c r="K440" t="s">
        <v>2706</v>
      </c>
      <c r="L440" t="s">
        <v>2707</v>
      </c>
      <c r="M440" s="2">
        <v>43129</v>
      </c>
      <c r="N440" s="1">
        <v>0.76458333333333339</v>
      </c>
      <c r="O440" s="2">
        <v>43129</v>
      </c>
      <c r="P440" s="1">
        <v>0.77222222222222225</v>
      </c>
      <c r="Q440" t="s">
        <v>913</v>
      </c>
      <c r="S440">
        <v>31</v>
      </c>
      <c r="T440" t="s">
        <v>207</v>
      </c>
      <c r="U440" t="s">
        <v>2627</v>
      </c>
      <c r="W440" t="s">
        <v>1</v>
      </c>
      <c r="Z440" t="s">
        <v>2628</v>
      </c>
      <c r="AA440" t="s">
        <v>553</v>
      </c>
      <c r="AD440" t="s">
        <v>2708</v>
      </c>
      <c r="AE440" t="s">
        <v>2633</v>
      </c>
      <c r="AF440" t="s">
        <v>2632</v>
      </c>
      <c r="AG440" t="s">
        <v>2629</v>
      </c>
      <c r="AH440" t="s">
        <v>2630</v>
      </c>
      <c r="AM440" t="s">
        <v>2634</v>
      </c>
      <c r="AO440" t="s">
        <v>334</v>
      </c>
      <c r="BT440" t="s">
        <v>915</v>
      </c>
      <c r="BU440" t="s">
        <v>336</v>
      </c>
      <c r="BV440" t="str">
        <f t="shared" si="42"/>
        <v>h2vm-gkkm</v>
      </c>
      <c r="BW440">
        <f t="shared" si="43"/>
        <v>2018</v>
      </c>
      <c r="BX440">
        <f t="shared" si="44"/>
        <v>2018</v>
      </c>
      <c r="BY440">
        <f t="shared" si="45"/>
        <v>4</v>
      </c>
      <c r="BZ440">
        <f t="shared" si="46"/>
        <v>3</v>
      </c>
      <c r="CA440" t="s">
        <v>4339</v>
      </c>
      <c r="CB440" t="str">
        <f t="shared" si="47"/>
        <v>d</v>
      </c>
      <c r="CC440">
        <v>0.43644406562882132</v>
      </c>
      <c r="CD440">
        <f t="shared" si="48"/>
        <v>54</v>
      </c>
    </row>
    <row r="441" spans="1:82" x14ac:dyDescent="0.35">
      <c r="A441" t="s">
        <v>4248</v>
      </c>
      <c r="B441" t="s">
        <v>4249</v>
      </c>
      <c r="C441" t="b">
        <v>1</v>
      </c>
      <c r="D441" t="b">
        <v>0</v>
      </c>
      <c r="F441" t="s">
        <v>323</v>
      </c>
      <c r="G441" t="s">
        <v>15</v>
      </c>
      <c r="H441" t="s">
        <v>4250</v>
      </c>
      <c r="I441" t="s">
        <v>4251</v>
      </c>
      <c r="J441">
        <v>73</v>
      </c>
      <c r="K441" t="s">
        <v>4252</v>
      </c>
      <c r="L441" t="s">
        <v>4253</v>
      </c>
      <c r="M441" s="2">
        <v>43143</v>
      </c>
      <c r="N441" s="1">
        <v>0.84097222222222223</v>
      </c>
      <c r="O441" s="2">
        <v>43143</v>
      </c>
      <c r="P441" s="1">
        <v>0.84236111111111101</v>
      </c>
      <c r="S441">
        <v>22</v>
      </c>
      <c r="T441" t="s">
        <v>78</v>
      </c>
      <c r="W441" t="s">
        <v>1</v>
      </c>
      <c r="AD441" t="s">
        <v>4254</v>
      </c>
      <c r="AM441" t="s">
        <v>972</v>
      </c>
      <c r="AO441" t="s">
        <v>334</v>
      </c>
      <c r="BU441" t="s">
        <v>336</v>
      </c>
      <c r="BV441" t="str">
        <f t="shared" si="42"/>
        <v>6fpy-npmv</v>
      </c>
      <c r="BW441">
        <f t="shared" si="43"/>
        <v>2018</v>
      </c>
      <c r="BX441">
        <f t="shared" si="44"/>
        <v>2018</v>
      </c>
      <c r="BY441">
        <f t="shared" si="45"/>
        <v>3</v>
      </c>
      <c r="BZ441">
        <f t="shared" si="46"/>
        <v>1</v>
      </c>
      <c r="CA441" t="s">
        <v>4339</v>
      </c>
      <c r="CB441" t="str">
        <f t="shared" si="47"/>
        <v>d</v>
      </c>
      <c r="CC441">
        <v>0.44128550487824647</v>
      </c>
      <c r="CD441">
        <f t="shared" si="48"/>
        <v>55</v>
      </c>
    </row>
    <row r="442" spans="1:82" x14ac:dyDescent="0.35">
      <c r="A442" t="s">
        <v>440</v>
      </c>
      <c r="B442" t="s">
        <v>441</v>
      </c>
      <c r="C442" t="b">
        <v>1</v>
      </c>
      <c r="D442" t="b">
        <v>0</v>
      </c>
      <c r="F442" t="s">
        <v>323</v>
      </c>
      <c r="G442" t="s">
        <v>15</v>
      </c>
      <c r="H442" t="s">
        <v>442</v>
      </c>
      <c r="I442" t="s">
        <v>443</v>
      </c>
      <c r="J442">
        <v>3</v>
      </c>
      <c r="K442" t="s">
        <v>444</v>
      </c>
      <c r="L442" t="s">
        <v>445</v>
      </c>
      <c r="M442" s="2">
        <v>43613</v>
      </c>
      <c r="N442" s="1">
        <v>0.89861111111111114</v>
      </c>
      <c r="O442" s="2">
        <v>43613</v>
      </c>
      <c r="P442" s="1">
        <v>0.9</v>
      </c>
      <c r="Q442" t="s">
        <v>359</v>
      </c>
      <c r="S442">
        <v>5</v>
      </c>
      <c r="T442" t="s">
        <v>17</v>
      </c>
      <c r="U442" t="s">
        <v>361</v>
      </c>
      <c r="W442" t="s">
        <v>1</v>
      </c>
      <c r="Z442" t="s">
        <v>56</v>
      </c>
      <c r="AA442" t="s">
        <v>375</v>
      </c>
      <c r="AD442" t="s">
        <v>446</v>
      </c>
      <c r="AE442" t="s">
        <v>378</v>
      </c>
      <c r="AF442" t="s">
        <v>377</v>
      </c>
      <c r="AK442" t="s">
        <v>6</v>
      </c>
      <c r="AL442" t="s">
        <v>447</v>
      </c>
      <c r="AM442" t="s">
        <v>367</v>
      </c>
      <c r="AO442" t="s">
        <v>334</v>
      </c>
      <c r="BT442" t="s">
        <v>368</v>
      </c>
      <c r="BU442" t="s">
        <v>336</v>
      </c>
      <c r="BV442" t="str">
        <f t="shared" si="42"/>
        <v>f8ne-bbvv</v>
      </c>
      <c r="BW442">
        <f t="shared" si="43"/>
        <v>2019</v>
      </c>
      <c r="BX442">
        <f t="shared" si="44"/>
        <v>2019</v>
      </c>
      <c r="BY442">
        <f t="shared" si="45"/>
        <v>4</v>
      </c>
      <c r="BZ442">
        <f t="shared" si="46"/>
        <v>4</v>
      </c>
      <c r="CA442" t="s">
        <v>4339</v>
      </c>
      <c r="CB442" t="str">
        <f t="shared" si="47"/>
        <v>d</v>
      </c>
      <c r="CC442">
        <v>0.44664692114493099</v>
      </c>
      <c r="CD442">
        <f t="shared" si="48"/>
        <v>56</v>
      </c>
    </row>
    <row r="443" spans="1:82" x14ac:dyDescent="0.35">
      <c r="A443" t="s">
        <v>1093</v>
      </c>
      <c r="B443" t="s">
        <v>1094</v>
      </c>
      <c r="C443" t="b">
        <v>1</v>
      </c>
      <c r="D443" t="b">
        <v>0</v>
      </c>
      <c r="F443" t="s">
        <v>323</v>
      </c>
      <c r="G443" t="s">
        <v>15</v>
      </c>
      <c r="H443" t="s">
        <v>1095</v>
      </c>
      <c r="J443">
        <v>42</v>
      </c>
      <c r="K443" t="s">
        <v>1096</v>
      </c>
      <c r="L443" t="s">
        <v>1097</v>
      </c>
      <c r="M443" s="2">
        <v>43440</v>
      </c>
      <c r="N443" s="1">
        <v>0.75694444444444453</v>
      </c>
      <c r="O443" s="2">
        <v>43475</v>
      </c>
      <c r="P443" s="1">
        <v>0.8569444444444444</v>
      </c>
      <c r="Q443" t="s">
        <v>359</v>
      </c>
      <c r="R443" t="s">
        <v>1059</v>
      </c>
      <c r="S443">
        <v>29</v>
      </c>
      <c r="T443" t="s">
        <v>17</v>
      </c>
      <c r="U443" t="s">
        <v>1060</v>
      </c>
      <c r="W443" t="s">
        <v>1</v>
      </c>
      <c r="Z443" t="s">
        <v>56</v>
      </c>
      <c r="AA443" t="s">
        <v>1098</v>
      </c>
      <c r="AD443" t="s">
        <v>1099</v>
      </c>
      <c r="AE443" t="s">
        <v>1063</v>
      </c>
      <c r="AK443" t="s">
        <v>6</v>
      </c>
      <c r="AL443" t="s">
        <v>1064</v>
      </c>
      <c r="AM443" t="s">
        <v>367</v>
      </c>
      <c r="AO443" t="s">
        <v>334</v>
      </c>
      <c r="BT443" t="s">
        <v>1065</v>
      </c>
      <c r="BU443" t="s">
        <v>336</v>
      </c>
      <c r="BV443" t="str">
        <f t="shared" si="42"/>
        <v>udag-wz3k</v>
      </c>
      <c r="BW443">
        <f t="shared" si="43"/>
        <v>2018</v>
      </c>
      <c r="BX443">
        <f t="shared" si="44"/>
        <v>2019</v>
      </c>
      <c r="BY443">
        <f t="shared" si="45"/>
        <v>4</v>
      </c>
      <c r="BZ443">
        <f t="shared" si="46"/>
        <v>4</v>
      </c>
      <c r="CA443" t="s">
        <v>4339</v>
      </c>
      <c r="CB443" t="str">
        <f t="shared" si="47"/>
        <v>d</v>
      </c>
      <c r="CC443">
        <v>0.4629684170503543</v>
      </c>
      <c r="CD443">
        <f t="shared" si="48"/>
        <v>57</v>
      </c>
    </row>
    <row r="444" spans="1:82" x14ac:dyDescent="0.35">
      <c r="A444" t="s">
        <v>1200</v>
      </c>
      <c r="B444" t="s">
        <v>1201</v>
      </c>
      <c r="C444" t="b">
        <v>1</v>
      </c>
      <c r="D444" t="b">
        <v>0</v>
      </c>
      <c r="F444" t="s">
        <v>323</v>
      </c>
      <c r="G444" t="s">
        <v>15</v>
      </c>
      <c r="H444" t="s">
        <v>1202</v>
      </c>
      <c r="I444" t="s">
        <v>1203</v>
      </c>
      <c r="J444">
        <v>53</v>
      </c>
      <c r="K444" t="s">
        <v>1204</v>
      </c>
      <c r="L444" t="s">
        <v>1205</v>
      </c>
      <c r="M444" s="2">
        <v>43433</v>
      </c>
      <c r="N444" s="1">
        <v>0.57013888888888886</v>
      </c>
      <c r="O444" s="2">
        <v>43434</v>
      </c>
      <c r="P444" s="1">
        <v>0.6020833333333333</v>
      </c>
      <c r="Q444" t="s">
        <v>328</v>
      </c>
      <c r="R444" t="s">
        <v>1195</v>
      </c>
      <c r="S444">
        <v>23</v>
      </c>
      <c r="T444" t="s">
        <v>185</v>
      </c>
      <c r="U444" t="s">
        <v>1196</v>
      </c>
      <c r="W444" t="s">
        <v>1</v>
      </c>
      <c r="Z444" t="s">
        <v>79</v>
      </c>
      <c r="AD444" t="s">
        <v>1206</v>
      </c>
      <c r="AM444" t="s">
        <v>1198</v>
      </c>
      <c r="AO444" t="s">
        <v>334</v>
      </c>
      <c r="BT444" t="s">
        <v>1199</v>
      </c>
      <c r="BU444" t="s">
        <v>336</v>
      </c>
      <c r="BV444" t="str">
        <f t="shared" si="42"/>
        <v>vhe5-ishr</v>
      </c>
      <c r="BW444">
        <f t="shared" si="43"/>
        <v>2018</v>
      </c>
      <c r="BX444">
        <f t="shared" si="44"/>
        <v>2018</v>
      </c>
      <c r="BY444">
        <f t="shared" si="45"/>
        <v>4</v>
      </c>
      <c r="BZ444">
        <f t="shared" si="46"/>
        <v>5</v>
      </c>
      <c r="CA444" t="s">
        <v>4339</v>
      </c>
      <c r="CB444" t="str">
        <f t="shared" si="47"/>
        <v>d</v>
      </c>
      <c r="CC444">
        <v>0.47073731092961957</v>
      </c>
      <c r="CD444">
        <f t="shared" si="48"/>
        <v>58</v>
      </c>
    </row>
    <row r="445" spans="1:82" x14ac:dyDescent="0.35">
      <c r="A445" t="s">
        <v>4659</v>
      </c>
      <c r="B445" t="s">
        <v>4660</v>
      </c>
      <c r="C445" t="b">
        <v>1</v>
      </c>
      <c r="D445" t="b">
        <v>0</v>
      </c>
      <c r="F445" t="s">
        <v>323</v>
      </c>
      <c r="G445" t="s">
        <v>15</v>
      </c>
      <c r="H445" t="s">
        <v>4661</v>
      </c>
      <c r="I445" t="s">
        <v>4662</v>
      </c>
      <c r="J445">
        <v>119</v>
      </c>
      <c r="K445" t="s">
        <v>4663</v>
      </c>
      <c r="L445" t="s">
        <v>4664</v>
      </c>
      <c r="M445" s="2">
        <v>43593</v>
      </c>
      <c r="N445" s="1">
        <v>0.79583333333333339</v>
      </c>
      <c r="O445" s="2">
        <v>43595</v>
      </c>
      <c r="P445" s="1">
        <v>6.6666666666666666E-2</v>
      </c>
      <c r="Q445" t="s">
        <v>1005</v>
      </c>
      <c r="R445" t="s">
        <v>4665</v>
      </c>
      <c r="S445">
        <v>42</v>
      </c>
      <c r="T445" t="s">
        <v>36</v>
      </c>
      <c r="W445" t="s">
        <v>1</v>
      </c>
      <c r="AD445" t="s">
        <v>4666</v>
      </c>
      <c r="AE445" t="s">
        <v>4667</v>
      </c>
      <c r="AK445" t="s">
        <v>46</v>
      </c>
      <c r="AM445" t="s">
        <v>528</v>
      </c>
      <c r="AO445" t="s">
        <v>334</v>
      </c>
      <c r="BI445" t="s">
        <v>4668</v>
      </c>
      <c r="BU445" t="s">
        <v>336</v>
      </c>
      <c r="BV445" t="str">
        <f t="shared" si="42"/>
        <v>d886-d5q2</v>
      </c>
      <c r="BW445">
        <f t="shared" si="43"/>
        <v>2019</v>
      </c>
      <c r="BX445">
        <f t="shared" si="44"/>
        <v>2019</v>
      </c>
      <c r="BY445">
        <f t="shared" si="45"/>
        <v>3</v>
      </c>
      <c r="BZ445">
        <f t="shared" si="46"/>
        <v>3</v>
      </c>
      <c r="CA445" t="s">
        <v>4339</v>
      </c>
      <c r="CB445" t="str">
        <f t="shared" si="47"/>
        <v>d</v>
      </c>
      <c r="CC445">
        <v>0.48968160211501699</v>
      </c>
      <c r="CD445">
        <f t="shared" si="48"/>
        <v>59</v>
      </c>
    </row>
    <row r="446" spans="1:82" x14ac:dyDescent="0.35">
      <c r="A446" t="s">
        <v>932</v>
      </c>
      <c r="B446" t="s">
        <v>933</v>
      </c>
      <c r="C446" t="b">
        <v>1</v>
      </c>
      <c r="D446" t="b">
        <v>0</v>
      </c>
      <c r="F446" t="s">
        <v>323</v>
      </c>
      <c r="G446" t="s">
        <v>15</v>
      </c>
      <c r="H446" t="s">
        <v>934</v>
      </c>
      <c r="I446" t="s">
        <v>935</v>
      </c>
      <c r="J446">
        <v>48</v>
      </c>
      <c r="K446" t="s">
        <v>936</v>
      </c>
      <c r="L446" t="s">
        <v>937</v>
      </c>
      <c r="M446" s="2">
        <v>43580</v>
      </c>
      <c r="N446" s="1">
        <v>0.6958333333333333</v>
      </c>
      <c r="O446" s="2">
        <v>43601</v>
      </c>
      <c r="P446" s="1">
        <v>0.79513888888888884</v>
      </c>
      <c r="Q446" t="s">
        <v>359</v>
      </c>
      <c r="R446" t="s">
        <v>938</v>
      </c>
      <c r="S446">
        <v>10</v>
      </c>
      <c r="T446" t="s">
        <v>218</v>
      </c>
      <c r="U446" t="s">
        <v>939</v>
      </c>
      <c r="W446" t="s">
        <v>1</v>
      </c>
      <c r="Z446" t="s">
        <v>243</v>
      </c>
      <c r="AA446" t="s">
        <v>941</v>
      </c>
      <c r="AD446" t="s">
        <v>944</v>
      </c>
      <c r="AE446" t="s">
        <v>947</v>
      </c>
      <c r="AF446" t="s">
        <v>946</v>
      </c>
      <c r="AG446" t="s">
        <v>940</v>
      </c>
      <c r="AH446" t="s">
        <v>942</v>
      </c>
      <c r="AI446" t="s">
        <v>945</v>
      </c>
      <c r="AJ446" t="s">
        <v>943</v>
      </c>
      <c r="AK446" t="s">
        <v>10</v>
      </c>
      <c r="AL446" t="s">
        <v>948</v>
      </c>
      <c r="AM446" t="s">
        <v>861</v>
      </c>
      <c r="AO446" t="s">
        <v>334</v>
      </c>
      <c r="BT446" t="s">
        <v>702</v>
      </c>
      <c r="BU446" t="s">
        <v>336</v>
      </c>
      <c r="BV446" t="str">
        <f t="shared" si="42"/>
        <v>aqa5-4cee</v>
      </c>
      <c r="BW446">
        <f t="shared" si="43"/>
        <v>2019</v>
      </c>
      <c r="BX446">
        <f t="shared" si="44"/>
        <v>2019</v>
      </c>
      <c r="BY446">
        <f t="shared" si="45"/>
        <v>4</v>
      </c>
      <c r="BZ446">
        <f t="shared" si="46"/>
        <v>5</v>
      </c>
      <c r="CA446" t="s">
        <v>4339</v>
      </c>
      <c r="CB446" t="str">
        <f t="shared" si="47"/>
        <v>d</v>
      </c>
      <c r="CC446">
        <v>0.50432304338730904</v>
      </c>
      <c r="CD446">
        <f t="shared" si="48"/>
        <v>60</v>
      </c>
    </row>
    <row r="447" spans="1:82" x14ac:dyDescent="0.35">
      <c r="A447" t="s">
        <v>478</v>
      </c>
      <c r="B447" t="s">
        <v>479</v>
      </c>
      <c r="C447" t="b">
        <v>1</v>
      </c>
      <c r="D447" t="b">
        <v>0</v>
      </c>
      <c r="F447" t="s">
        <v>323</v>
      </c>
      <c r="G447" t="s">
        <v>15</v>
      </c>
      <c r="H447" t="s">
        <v>480</v>
      </c>
      <c r="J447">
        <v>3</v>
      </c>
      <c r="K447" t="s">
        <v>481</v>
      </c>
      <c r="L447" t="s">
        <v>357</v>
      </c>
      <c r="M447" s="2">
        <v>43606</v>
      </c>
      <c r="N447" s="1">
        <v>0.81319444444444444</v>
      </c>
      <c r="O447" s="2">
        <v>43606</v>
      </c>
      <c r="P447" s="1">
        <v>0.81527777777777777</v>
      </c>
      <c r="Q447" t="s">
        <v>359</v>
      </c>
      <c r="R447" t="s">
        <v>360</v>
      </c>
      <c r="S447">
        <v>9</v>
      </c>
      <c r="T447" t="s">
        <v>17</v>
      </c>
      <c r="U447" t="s">
        <v>361</v>
      </c>
      <c r="W447" t="s">
        <v>1</v>
      </c>
      <c r="Z447" t="s">
        <v>56</v>
      </c>
      <c r="AA447" t="s">
        <v>362</v>
      </c>
      <c r="AD447" t="s">
        <v>482</v>
      </c>
      <c r="AE447" t="s">
        <v>365</v>
      </c>
      <c r="AF447" t="s">
        <v>364</v>
      </c>
      <c r="AK447" t="s">
        <v>6</v>
      </c>
      <c r="AL447" t="s">
        <v>366</v>
      </c>
      <c r="AM447" t="s">
        <v>367</v>
      </c>
      <c r="AO447" t="s">
        <v>334</v>
      </c>
      <c r="BT447" t="s">
        <v>368</v>
      </c>
      <c r="BU447" t="s">
        <v>336</v>
      </c>
      <c r="BV447" t="str">
        <f t="shared" si="42"/>
        <v>pst9-2na4</v>
      </c>
      <c r="BW447">
        <f t="shared" si="43"/>
        <v>2019</v>
      </c>
      <c r="BX447">
        <f t="shared" si="44"/>
        <v>2019</v>
      </c>
      <c r="BY447">
        <f t="shared" si="45"/>
        <v>4</v>
      </c>
      <c r="BZ447">
        <f t="shared" si="46"/>
        <v>4</v>
      </c>
      <c r="CA447" t="s">
        <v>4339</v>
      </c>
      <c r="CB447" t="str">
        <f t="shared" si="47"/>
        <v>d</v>
      </c>
      <c r="CC447">
        <v>0.50519771822829218</v>
      </c>
      <c r="CD447">
        <f t="shared" si="48"/>
        <v>61</v>
      </c>
    </row>
    <row r="448" spans="1:82" x14ac:dyDescent="0.35">
      <c r="A448" t="s">
        <v>1054</v>
      </c>
      <c r="B448" t="s">
        <v>1055</v>
      </c>
      <c r="C448" t="b">
        <v>1</v>
      </c>
      <c r="D448" t="b">
        <v>0</v>
      </c>
      <c r="F448" t="s">
        <v>323</v>
      </c>
      <c r="G448" t="s">
        <v>15</v>
      </c>
      <c r="H448" t="s">
        <v>1056</v>
      </c>
      <c r="J448">
        <v>22</v>
      </c>
      <c r="K448" t="s">
        <v>1057</v>
      </c>
      <c r="L448" t="s">
        <v>1057</v>
      </c>
      <c r="M448" s="2">
        <v>43439</v>
      </c>
      <c r="N448" s="1">
        <v>0.98958333333333337</v>
      </c>
      <c r="O448" s="2">
        <v>43439</v>
      </c>
      <c r="P448" s="1">
        <v>0.98958333333333337</v>
      </c>
      <c r="Q448" t="s">
        <v>1058</v>
      </c>
      <c r="R448" t="s">
        <v>1059</v>
      </c>
      <c r="S448">
        <v>37</v>
      </c>
      <c r="T448" t="s">
        <v>17</v>
      </c>
      <c r="U448" t="s">
        <v>1060</v>
      </c>
      <c r="W448" t="s">
        <v>1</v>
      </c>
      <c r="Z448" t="s">
        <v>56</v>
      </c>
      <c r="AA448" t="s">
        <v>1061</v>
      </c>
      <c r="AD448" t="s">
        <v>1062</v>
      </c>
      <c r="AE448" t="s">
        <v>1063</v>
      </c>
      <c r="AK448" t="s">
        <v>6</v>
      </c>
      <c r="AL448" t="s">
        <v>1064</v>
      </c>
      <c r="AM448" t="s">
        <v>367</v>
      </c>
      <c r="AO448" t="s">
        <v>334</v>
      </c>
      <c r="BT448" t="s">
        <v>1065</v>
      </c>
      <c r="BU448" t="s">
        <v>336</v>
      </c>
      <c r="BV448" t="str">
        <f t="shared" si="42"/>
        <v>39uh-rsgs</v>
      </c>
      <c r="BW448">
        <f t="shared" si="43"/>
        <v>2018</v>
      </c>
      <c r="BX448">
        <f t="shared" si="44"/>
        <v>2018</v>
      </c>
      <c r="BY448">
        <f t="shared" si="45"/>
        <v>4</v>
      </c>
      <c r="BZ448">
        <f t="shared" si="46"/>
        <v>4</v>
      </c>
      <c r="CA448" t="s">
        <v>4339</v>
      </c>
      <c r="CB448" t="str">
        <f t="shared" si="47"/>
        <v>d</v>
      </c>
      <c r="CC448">
        <v>0.55098963480229968</v>
      </c>
      <c r="CD448">
        <f t="shared" si="48"/>
        <v>62</v>
      </c>
    </row>
    <row r="449" spans="1:82" x14ac:dyDescent="0.35">
      <c r="A449" t="s">
        <v>2856</v>
      </c>
      <c r="B449" t="s">
        <v>2857</v>
      </c>
      <c r="C449" t="b">
        <v>1</v>
      </c>
      <c r="D449" t="b">
        <v>0</v>
      </c>
      <c r="F449" t="s">
        <v>323</v>
      </c>
      <c r="G449" t="s">
        <v>15</v>
      </c>
      <c r="H449" t="s">
        <v>2858</v>
      </c>
      <c r="J449">
        <v>1</v>
      </c>
      <c r="K449" t="s">
        <v>2859</v>
      </c>
      <c r="L449" t="s">
        <v>2860</v>
      </c>
      <c r="M449" s="2">
        <v>43630</v>
      </c>
      <c r="N449" s="1">
        <v>0.99305555555555547</v>
      </c>
      <c r="O449" s="2">
        <v>43630</v>
      </c>
      <c r="P449" s="1">
        <v>0.99375000000000002</v>
      </c>
      <c r="Q449" t="s">
        <v>359</v>
      </c>
      <c r="R449" t="s">
        <v>2861</v>
      </c>
      <c r="S449">
        <v>0</v>
      </c>
      <c r="T449" t="s">
        <v>168</v>
      </c>
      <c r="U449" t="s">
        <v>2854</v>
      </c>
      <c r="W449" t="s">
        <v>1</v>
      </c>
      <c r="AD449" t="s">
        <v>2862</v>
      </c>
      <c r="AM449" t="s">
        <v>2836</v>
      </c>
      <c r="AO449" t="s">
        <v>334</v>
      </c>
      <c r="BT449" t="s">
        <v>962</v>
      </c>
      <c r="BU449" t="s">
        <v>336</v>
      </c>
      <c r="BV449" t="str">
        <f t="shared" si="42"/>
        <v>e32m-utv6</v>
      </c>
      <c r="BW449">
        <f t="shared" si="43"/>
        <v>2019</v>
      </c>
      <c r="BX449">
        <f t="shared" si="44"/>
        <v>2019</v>
      </c>
      <c r="BY449">
        <f t="shared" si="45"/>
        <v>3</v>
      </c>
      <c r="BZ449">
        <f t="shared" si="46"/>
        <v>3</v>
      </c>
      <c r="CA449" t="s">
        <v>4339</v>
      </c>
      <c r="CB449" t="str">
        <f t="shared" si="47"/>
        <v>d</v>
      </c>
      <c r="CC449">
        <v>0.56614479895279135</v>
      </c>
      <c r="CD449">
        <f t="shared" si="48"/>
        <v>63</v>
      </c>
    </row>
    <row r="450" spans="1:82" x14ac:dyDescent="0.35">
      <c r="A450" t="s">
        <v>2691</v>
      </c>
      <c r="B450" t="s">
        <v>2692</v>
      </c>
      <c r="C450" t="b">
        <v>1</v>
      </c>
      <c r="D450" t="b">
        <v>0</v>
      </c>
      <c r="F450" t="s">
        <v>323</v>
      </c>
      <c r="G450" t="s">
        <v>15</v>
      </c>
      <c r="H450" t="s">
        <v>2693</v>
      </c>
      <c r="J450">
        <v>11</v>
      </c>
      <c r="K450" t="s">
        <v>2694</v>
      </c>
      <c r="L450" t="s">
        <v>2695</v>
      </c>
      <c r="M450" s="2">
        <v>43133</v>
      </c>
      <c r="N450" s="1">
        <v>0.95416666666666661</v>
      </c>
      <c r="O450" s="2">
        <v>43133</v>
      </c>
      <c r="P450" s="1">
        <v>0.96319444444444446</v>
      </c>
      <c r="Q450" t="s">
        <v>913</v>
      </c>
      <c r="S450">
        <v>36</v>
      </c>
      <c r="T450" t="s">
        <v>207</v>
      </c>
      <c r="U450" t="s">
        <v>2627</v>
      </c>
      <c r="W450" t="s">
        <v>1</v>
      </c>
      <c r="Z450" t="s">
        <v>188</v>
      </c>
      <c r="AA450" t="s">
        <v>553</v>
      </c>
      <c r="AD450" t="s">
        <v>2696</v>
      </c>
      <c r="AE450" t="s">
        <v>2633</v>
      </c>
      <c r="AF450" t="s">
        <v>2632</v>
      </c>
      <c r="AG450" t="s">
        <v>2629</v>
      </c>
      <c r="AH450" t="s">
        <v>2630</v>
      </c>
      <c r="AM450" t="s">
        <v>2634</v>
      </c>
      <c r="AO450" t="s">
        <v>334</v>
      </c>
      <c r="BT450" t="s">
        <v>915</v>
      </c>
      <c r="BU450" t="s">
        <v>336</v>
      </c>
      <c r="BV450" t="str">
        <f t="shared" ref="BV450:BV498" si="49">IF(E450="",B450,E450)</f>
        <v>fwyg-u826</v>
      </c>
      <c r="BW450">
        <f t="shared" ref="BW450:BW498" si="50">YEAR(M450)</f>
        <v>2018</v>
      </c>
      <c r="BX450">
        <f t="shared" ref="BX450:BX498" si="51">YEAR(O450)</f>
        <v>2018</v>
      </c>
      <c r="BY450">
        <f t="shared" ref="BY450:BY498" si="52">COUNTA(K450,L450,T450,V450,Z450)</f>
        <v>4</v>
      </c>
      <c r="BZ450">
        <f t="shared" ref="BZ450:BZ498" si="53">COUNTA(I450,Q450,R450,U450,V450,Z450)</f>
        <v>3</v>
      </c>
      <c r="CA450" t="s">
        <v>4339</v>
      </c>
      <c r="CB450" t="str">
        <f t="shared" ref="CB450:CB498" si="54">IF(BW450&lt;2014,"a",IF(BW450&gt;2017,"d",IF(BW450&lt;2016,"b","c")))</f>
        <v>d</v>
      </c>
      <c r="CC450">
        <v>0.57401091039825713</v>
      </c>
      <c r="CD450">
        <f t="shared" si="48"/>
        <v>64</v>
      </c>
    </row>
    <row r="451" spans="1:82" x14ac:dyDescent="0.35">
      <c r="A451" t="s">
        <v>5064</v>
      </c>
      <c r="B451" t="s">
        <v>5065</v>
      </c>
      <c r="C451" t="b">
        <v>1</v>
      </c>
      <c r="D451" t="b">
        <v>0</v>
      </c>
      <c r="F451" t="s">
        <v>323</v>
      </c>
      <c r="G451" t="s">
        <v>15</v>
      </c>
      <c r="H451" t="s">
        <v>5066</v>
      </c>
      <c r="J451">
        <v>1</v>
      </c>
      <c r="K451" t="s">
        <v>5067</v>
      </c>
      <c r="L451" t="s">
        <v>5068</v>
      </c>
      <c r="M451" s="2">
        <v>43631</v>
      </c>
      <c r="N451" s="1">
        <v>5.5555555555555558E-3</v>
      </c>
      <c r="O451" s="2">
        <v>43631</v>
      </c>
      <c r="P451" s="1">
        <v>6.2499999999999995E-3</v>
      </c>
      <c r="Q451" t="s">
        <v>359</v>
      </c>
      <c r="R451" t="s">
        <v>2868</v>
      </c>
      <c r="S451">
        <v>0</v>
      </c>
      <c r="T451" t="s">
        <v>168</v>
      </c>
      <c r="W451" t="s">
        <v>1</v>
      </c>
      <c r="AD451" t="s">
        <v>5069</v>
      </c>
      <c r="AM451" t="s">
        <v>2836</v>
      </c>
      <c r="AO451" t="s">
        <v>334</v>
      </c>
      <c r="BU451" t="s">
        <v>336</v>
      </c>
      <c r="BV451" t="str">
        <f t="shared" si="49"/>
        <v>ii7z-dkjn</v>
      </c>
      <c r="BW451">
        <f t="shared" si="50"/>
        <v>2019</v>
      </c>
      <c r="BX451">
        <f t="shared" si="51"/>
        <v>2019</v>
      </c>
      <c r="BY451">
        <f t="shared" si="52"/>
        <v>3</v>
      </c>
      <c r="BZ451">
        <f t="shared" si="53"/>
        <v>2</v>
      </c>
      <c r="CA451" t="s">
        <v>4339</v>
      </c>
      <c r="CB451" t="str">
        <f t="shared" si="54"/>
        <v>d</v>
      </c>
      <c r="CC451">
        <v>0.57987629844180366</v>
      </c>
      <c r="CD451">
        <f t="shared" si="48"/>
        <v>65</v>
      </c>
    </row>
    <row r="452" spans="1:82" x14ac:dyDescent="0.35">
      <c r="A452" t="s">
        <v>724</v>
      </c>
      <c r="B452" t="s">
        <v>725</v>
      </c>
      <c r="C452" t="b">
        <v>1</v>
      </c>
      <c r="D452" t="b">
        <v>0</v>
      </c>
      <c r="F452" t="s">
        <v>323</v>
      </c>
      <c r="G452" t="s">
        <v>15</v>
      </c>
      <c r="H452" t="s">
        <v>726</v>
      </c>
      <c r="I452" t="s">
        <v>727</v>
      </c>
      <c r="J452">
        <v>24</v>
      </c>
      <c r="K452" t="s">
        <v>728</v>
      </c>
      <c r="L452" t="s">
        <v>729</v>
      </c>
      <c r="M452" s="2">
        <v>43420</v>
      </c>
      <c r="N452" s="1">
        <v>0.85902777777777783</v>
      </c>
      <c r="O452" s="2">
        <v>43420</v>
      </c>
      <c r="P452" s="1">
        <v>0.86249999999999993</v>
      </c>
      <c r="Q452" t="s">
        <v>328</v>
      </c>
      <c r="R452" t="s">
        <v>730</v>
      </c>
      <c r="S452">
        <v>28</v>
      </c>
      <c r="T452" t="s">
        <v>41</v>
      </c>
      <c r="U452" t="s">
        <v>709</v>
      </c>
      <c r="W452" t="s">
        <v>1</v>
      </c>
      <c r="Z452" t="s">
        <v>217</v>
      </c>
      <c r="AA452" t="s">
        <v>731</v>
      </c>
      <c r="AD452" t="s">
        <v>732</v>
      </c>
      <c r="AK452" t="s">
        <v>34</v>
      </c>
      <c r="AL452" t="s">
        <v>711</v>
      </c>
      <c r="AM452" t="s">
        <v>712</v>
      </c>
      <c r="AO452" t="s">
        <v>334</v>
      </c>
      <c r="BI452" t="s">
        <v>247</v>
      </c>
      <c r="BJ452" t="s">
        <v>723</v>
      </c>
      <c r="BT452" t="s">
        <v>713</v>
      </c>
      <c r="BU452" t="s">
        <v>336</v>
      </c>
      <c r="BV452" t="str">
        <f t="shared" si="49"/>
        <v>izse-xpxv</v>
      </c>
      <c r="BW452">
        <f t="shared" si="50"/>
        <v>2018</v>
      </c>
      <c r="BX452">
        <f t="shared" si="51"/>
        <v>2018</v>
      </c>
      <c r="BY452">
        <f t="shared" si="52"/>
        <v>4</v>
      </c>
      <c r="BZ452">
        <f t="shared" si="53"/>
        <v>5</v>
      </c>
      <c r="CA452" t="s">
        <v>4339</v>
      </c>
      <c r="CB452" t="str">
        <f t="shared" si="54"/>
        <v>d</v>
      </c>
      <c r="CC452">
        <v>0.58226378599753859</v>
      </c>
      <c r="CD452">
        <f t="shared" ref="CD452:CD498" si="55">IF(CA452&amp;CB452=CA451&amp;CB451,CD451+1,1)</f>
        <v>66</v>
      </c>
    </row>
    <row r="453" spans="1:82" x14ac:dyDescent="0.35">
      <c r="A453" t="s">
        <v>3880</v>
      </c>
      <c r="B453" t="s">
        <v>3881</v>
      </c>
      <c r="C453" t="b">
        <v>1</v>
      </c>
      <c r="D453" t="b">
        <v>0</v>
      </c>
      <c r="F453" t="s">
        <v>323</v>
      </c>
      <c r="G453" t="s">
        <v>15</v>
      </c>
      <c r="H453" t="s">
        <v>3882</v>
      </c>
      <c r="I453" t="s">
        <v>2797</v>
      </c>
      <c r="J453">
        <v>300</v>
      </c>
      <c r="K453" t="s">
        <v>3883</v>
      </c>
      <c r="L453" t="s">
        <v>3884</v>
      </c>
      <c r="M453" s="2">
        <v>43410</v>
      </c>
      <c r="N453" s="1">
        <v>0.70833333333333337</v>
      </c>
      <c r="O453" s="2">
        <v>43614</v>
      </c>
      <c r="P453" s="1">
        <v>0.68611111111111101</v>
      </c>
      <c r="Q453" t="s">
        <v>881</v>
      </c>
      <c r="R453" t="s">
        <v>891</v>
      </c>
      <c r="S453">
        <v>82</v>
      </c>
      <c r="T453" t="s">
        <v>81</v>
      </c>
      <c r="W453" t="s">
        <v>1</v>
      </c>
      <c r="AD453" t="s">
        <v>3885</v>
      </c>
      <c r="AM453" t="s">
        <v>893</v>
      </c>
      <c r="AO453" t="s">
        <v>334</v>
      </c>
      <c r="BU453" t="s">
        <v>336</v>
      </c>
      <c r="BV453" t="str">
        <f t="shared" si="49"/>
        <v>3f3v-gugf</v>
      </c>
      <c r="BW453">
        <f t="shared" si="50"/>
        <v>2018</v>
      </c>
      <c r="BX453">
        <f t="shared" si="51"/>
        <v>2019</v>
      </c>
      <c r="BY453">
        <f t="shared" si="52"/>
        <v>3</v>
      </c>
      <c r="BZ453">
        <f t="shared" si="53"/>
        <v>3</v>
      </c>
      <c r="CA453" t="s">
        <v>4339</v>
      </c>
      <c r="CB453" t="str">
        <f t="shared" si="54"/>
        <v>d</v>
      </c>
      <c r="CC453">
        <v>0.58463013642152661</v>
      </c>
      <c r="CD453">
        <f t="shared" si="55"/>
        <v>67</v>
      </c>
    </row>
    <row r="454" spans="1:82" x14ac:dyDescent="0.35">
      <c r="A454" t="s">
        <v>495</v>
      </c>
      <c r="B454" t="s">
        <v>496</v>
      </c>
      <c r="C454" t="b">
        <v>1</v>
      </c>
      <c r="D454" t="b">
        <v>0</v>
      </c>
      <c r="F454" t="s">
        <v>323</v>
      </c>
      <c r="G454" t="s">
        <v>15</v>
      </c>
      <c r="H454" t="s">
        <v>497</v>
      </c>
      <c r="I454" t="s">
        <v>498</v>
      </c>
      <c r="J454">
        <v>5</v>
      </c>
      <c r="K454" t="s">
        <v>499</v>
      </c>
      <c r="L454" t="s">
        <v>500</v>
      </c>
      <c r="M454" s="2">
        <v>43613</v>
      </c>
      <c r="N454" s="1">
        <v>0.90069444444444446</v>
      </c>
      <c r="O454" s="2">
        <v>43613</v>
      </c>
      <c r="P454" s="1">
        <v>0.90277777777777779</v>
      </c>
      <c r="Q454" t="s">
        <v>359</v>
      </c>
      <c r="S454">
        <v>10</v>
      </c>
      <c r="T454" t="s">
        <v>17</v>
      </c>
      <c r="U454" t="s">
        <v>361</v>
      </c>
      <c r="W454" t="s">
        <v>1</v>
      </c>
      <c r="Z454" t="s">
        <v>56</v>
      </c>
      <c r="AA454" t="s">
        <v>375</v>
      </c>
      <c r="AD454" t="s">
        <v>501</v>
      </c>
      <c r="AE454" t="s">
        <v>378</v>
      </c>
      <c r="AK454" t="s">
        <v>6</v>
      </c>
      <c r="AL454" t="s">
        <v>502</v>
      </c>
      <c r="AM454" t="s">
        <v>367</v>
      </c>
      <c r="AO454" t="s">
        <v>334</v>
      </c>
      <c r="BT454" t="s">
        <v>368</v>
      </c>
      <c r="BU454" t="s">
        <v>336</v>
      </c>
      <c r="BV454" t="str">
        <f t="shared" si="49"/>
        <v>xbyk-35rp</v>
      </c>
      <c r="BW454">
        <f t="shared" si="50"/>
        <v>2019</v>
      </c>
      <c r="BX454">
        <f t="shared" si="51"/>
        <v>2019</v>
      </c>
      <c r="BY454">
        <f t="shared" si="52"/>
        <v>4</v>
      </c>
      <c r="BZ454">
        <f t="shared" si="53"/>
        <v>4</v>
      </c>
      <c r="CA454" t="s">
        <v>4339</v>
      </c>
      <c r="CB454" t="str">
        <f t="shared" si="54"/>
        <v>d</v>
      </c>
      <c r="CC454">
        <v>0.59020392326977011</v>
      </c>
      <c r="CD454">
        <f t="shared" si="55"/>
        <v>68</v>
      </c>
    </row>
    <row r="455" spans="1:82" x14ac:dyDescent="0.35">
      <c r="A455" t="s">
        <v>2742</v>
      </c>
      <c r="B455" t="s">
        <v>2743</v>
      </c>
      <c r="C455" t="b">
        <v>1</v>
      </c>
      <c r="D455" t="b">
        <v>0</v>
      </c>
      <c r="F455" t="s">
        <v>323</v>
      </c>
      <c r="G455" t="s">
        <v>15</v>
      </c>
      <c r="H455" t="s">
        <v>2744</v>
      </c>
      <c r="J455">
        <v>14</v>
      </c>
      <c r="K455" t="s">
        <v>2745</v>
      </c>
      <c r="L455" t="s">
        <v>2746</v>
      </c>
      <c r="M455" s="2">
        <v>43134</v>
      </c>
      <c r="N455" s="1">
        <v>1.1805555555555555E-2</v>
      </c>
      <c r="O455" s="2">
        <v>43134</v>
      </c>
      <c r="P455" s="1">
        <v>1.9444444444444445E-2</v>
      </c>
      <c r="Q455" t="s">
        <v>913</v>
      </c>
      <c r="S455">
        <v>39</v>
      </c>
      <c r="T455" t="s">
        <v>207</v>
      </c>
      <c r="U455" t="s">
        <v>2627</v>
      </c>
      <c r="W455" t="s">
        <v>1</v>
      </c>
      <c r="Z455" t="s">
        <v>2628</v>
      </c>
      <c r="AA455" t="s">
        <v>553</v>
      </c>
      <c r="AD455" t="s">
        <v>2747</v>
      </c>
      <c r="AE455" t="s">
        <v>2633</v>
      </c>
      <c r="AF455" t="s">
        <v>2632</v>
      </c>
      <c r="AG455" t="s">
        <v>2629</v>
      </c>
      <c r="AH455" t="s">
        <v>2630</v>
      </c>
      <c r="AM455" t="s">
        <v>2634</v>
      </c>
      <c r="AO455" t="s">
        <v>334</v>
      </c>
      <c r="BT455" t="s">
        <v>915</v>
      </c>
      <c r="BU455" t="s">
        <v>336</v>
      </c>
      <c r="BV455" t="str">
        <f t="shared" si="49"/>
        <v>q55v-sw5v</v>
      </c>
      <c r="BW455">
        <f t="shared" si="50"/>
        <v>2018</v>
      </c>
      <c r="BX455">
        <f t="shared" si="51"/>
        <v>2018</v>
      </c>
      <c r="BY455">
        <f t="shared" si="52"/>
        <v>4</v>
      </c>
      <c r="BZ455">
        <f t="shared" si="53"/>
        <v>3</v>
      </c>
      <c r="CA455" t="s">
        <v>4339</v>
      </c>
      <c r="CB455" t="str">
        <f t="shared" si="54"/>
        <v>d</v>
      </c>
      <c r="CC455">
        <v>0.59113981343912803</v>
      </c>
      <c r="CD455">
        <f t="shared" si="55"/>
        <v>69</v>
      </c>
    </row>
    <row r="456" spans="1:82" x14ac:dyDescent="0.35">
      <c r="A456" t="s">
        <v>3935</v>
      </c>
      <c r="B456" t="s">
        <v>3936</v>
      </c>
      <c r="C456" t="b">
        <v>1</v>
      </c>
      <c r="D456" t="b">
        <v>0</v>
      </c>
      <c r="F456" t="s">
        <v>323</v>
      </c>
      <c r="G456" t="s">
        <v>15</v>
      </c>
      <c r="H456" t="s">
        <v>3937</v>
      </c>
      <c r="J456">
        <v>10</v>
      </c>
      <c r="K456" t="s">
        <v>3938</v>
      </c>
      <c r="L456" t="s">
        <v>3939</v>
      </c>
      <c r="M456" s="2">
        <v>43438</v>
      </c>
      <c r="N456" s="1">
        <v>0.57152777777777775</v>
      </c>
      <c r="O456" s="2">
        <v>43438</v>
      </c>
      <c r="P456" s="1">
        <v>0.57222222222222219</v>
      </c>
      <c r="S456">
        <v>12</v>
      </c>
      <c r="T456" t="s">
        <v>123</v>
      </c>
      <c r="W456" t="s">
        <v>1</v>
      </c>
      <c r="AD456" t="s">
        <v>3940</v>
      </c>
      <c r="AM456" t="s">
        <v>1760</v>
      </c>
      <c r="AO456" t="s">
        <v>334</v>
      </c>
      <c r="BU456" t="s">
        <v>336</v>
      </c>
      <c r="BV456" t="str">
        <f t="shared" si="49"/>
        <v>3mvq-959q</v>
      </c>
      <c r="BW456">
        <f t="shared" si="50"/>
        <v>2018</v>
      </c>
      <c r="BX456">
        <f t="shared" si="51"/>
        <v>2018</v>
      </c>
      <c r="BY456">
        <f t="shared" si="52"/>
        <v>3</v>
      </c>
      <c r="BZ456">
        <f t="shared" si="53"/>
        <v>0</v>
      </c>
      <c r="CA456" t="s">
        <v>4339</v>
      </c>
      <c r="CB456" t="str">
        <f t="shared" si="54"/>
        <v>d</v>
      </c>
      <c r="CC456">
        <v>0.59566293117802116</v>
      </c>
      <c r="CD456">
        <f t="shared" si="55"/>
        <v>70</v>
      </c>
    </row>
    <row r="457" spans="1:82" x14ac:dyDescent="0.35">
      <c r="A457" t="s">
        <v>845</v>
      </c>
      <c r="B457" t="s">
        <v>846</v>
      </c>
      <c r="C457" t="b">
        <v>1</v>
      </c>
      <c r="D457" t="b">
        <v>0</v>
      </c>
      <c r="F457" t="s">
        <v>323</v>
      </c>
      <c r="G457" t="s">
        <v>15</v>
      </c>
      <c r="H457" t="s">
        <v>847</v>
      </c>
      <c r="I457" t="s">
        <v>848</v>
      </c>
      <c r="J457">
        <v>139</v>
      </c>
      <c r="K457" t="s">
        <v>849</v>
      </c>
      <c r="L457" t="s">
        <v>850</v>
      </c>
      <c r="M457" s="2">
        <v>43482</v>
      </c>
      <c r="N457" s="1">
        <v>0.58194444444444449</v>
      </c>
      <c r="O457" s="2">
        <v>43493</v>
      </c>
      <c r="P457" s="1">
        <v>0.9902777777777777</v>
      </c>
      <c r="Q457" t="s">
        <v>359</v>
      </c>
      <c r="R457" t="s">
        <v>851</v>
      </c>
      <c r="S457">
        <v>64</v>
      </c>
      <c r="T457" t="s">
        <v>218</v>
      </c>
      <c r="U457" t="s">
        <v>842</v>
      </c>
      <c r="W457" t="s">
        <v>1</v>
      </c>
      <c r="Z457" t="s">
        <v>243</v>
      </c>
      <c r="AA457" t="s">
        <v>853</v>
      </c>
      <c r="AD457" t="s">
        <v>856</v>
      </c>
      <c r="AE457" t="s">
        <v>859</v>
      </c>
      <c r="AF457" t="s">
        <v>858</v>
      </c>
      <c r="AG457" t="s">
        <v>852</v>
      </c>
      <c r="AH457" t="s">
        <v>854</v>
      </c>
      <c r="AI457" t="s">
        <v>857</v>
      </c>
      <c r="AJ457" t="s">
        <v>855</v>
      </c>
      <c r="AK457" t="s">
        <v>6</v>
      </c>
      <c r="AL457" t="s">
        <v>860</v>
      </c>
      <c r="AM457" t="s">
        <v>861</v>
      </c>
      <c r="AO457" t="s">
        <v>334</v>
      </c>
      <c r="BT457" t="s">
        <v>702</v>
      </c>
      <c r="BU457" t="s">
        <v>336</v>
      </c>
      <c r="BV457" t="str">
        <f t="shared" si="49"/>
        <v>asjc-htyz</v>
      </c>
      <c r="BW457">
        <f t="shared" si="50"/>
        <v>2019</v>
      </c>
      <c r="BX457">
        <f t="shared" si="51"/>
        <v>2019</v>
      </c>
      <c r="BY457">
        <f t="shared" si="52"/>
        <v>4</v>
      </c>
      <c r="BZ457">
        <f t="shared" si="53"/>
        <v>5</v>
      </c>
      <c r="CA457" t="s">
        <v>4339</v>
      </c>
      <c r="CB457" t="str">
        <f t="shared" si="54"/>
        <v>d</v>
      </c>
      <c r="CC457">
        <v>0.62896244164839665</v>
      </c>
      <c r="CD457">
        <f t="shared" si="55"/>
        <v>71</v>
      </c>
    </row>
    <row r="458" spans="1:82" x14ac:dyDescent="0.35">
      <c r="A458" t="s">
        <v>2622</v>
      </c>
      <c r="B458" t="s">
        <v>2623</v>
      </c>
      <c r="C458" t="b">
        <v>1</v>
      </c>
      <c r="D458" t="b">
        <v>0</v>
      </c>
      <c r="F458" t="s">
        <v>323</v>
      </c>
      <c r="G458" t="s">
        <v>15</v>
      </c>
      <c r="H458" t="s">
        <v>2624</v>
      </c>
      <c r="J458">
        <v>15</v>
      </c>
      <c r="K458" t="s">
        <v>2625</v>
      </c>
      <c r="L458" t="s">
        <v>2626</v>
      </c>
      <c r="M458" s="2">
        <v>43129</v>
      </c>
      <c r="N458" s="1">
        <v>0.71805555555555556</v>
      </c>
      <c r="O458" s="2">
        <v>43129</v>
      </c>
      <c r="P458" s="1">
        <v>0.72569444444444453</v>
      </c>
      <c r="Q458" t="s">
        <v>913</v>
      </c>
      <c r="S458">
        <v>35</v>
      </c>
      <c r="T458" t="s">
        <v>207</v>
      </c>
      <c r="U458" t="s">
        <v>2627</v>
      </c>
      <c r="W458" t="s">
        <v>1</v>
      </c>
      <c r="Z458" t="s">
        <v>2628</v>
      </c>
      <c r="AA458" t="s">
        <v>553</v>
      </c>
      <c r="AD458" t="s">
        <v>2631</v>
      </c>
      <c r="AE458" t="s">
        <v>2633</v>
      </c>
      <c r="AF458" t="s">
        <v>2632</v>
      </c>
      <c r="AG458" t="s">
        <v>2629</v>
      </c>
      <c r="AH458" t="s">
        <v>2630</v>
      </c>
      <c r="AM458" t="s">
        <v>2634</v>
      </c>
      <c r="AO458" t="s">
        <v>334</v>
      </c>
      <c r="BT458" t="s">
        <v>915</v>
      </c>
      <c r="BU458" t="s">
        <v>336</v>
      </c>
      <c r="BV458" t="str">
        <f t="shared" si="49"/>
        <v>2a85-ew28</v>
      </c>
      <c r="BW458">
        <f t="shared" si="50"/>
        <v>2018</v>
      </c>
      <c r="BX458">
        <f t="shared" si="51"/>
        <v>2018</v>
      </c>
      <c r="BY458">
        <f t="shared" si="52"/>
        <v>4</v>
      </c>
      <c r="BZ458">
        <f t="shared" si="53"/>
        <v>3</v>
      </c>
      <c r="CA458" t="s">
        <v>4339</v>
      </c>
      <c r="CB458" t="str">
        <f t="shared" si="54"/>
        <v>d</v>
      </c>
      <c r="CC458">
        <v>0.63705232656262945</v>
      </c>
      <c r="CD458">
        <f t="shared" si="55"/>
        <v>72</v>
      </c>
    </row>
    <row r="459" spans="1:82" x14ac:dyDescent="0.35">
      <c r="A459" t="s">
        <v>2748</v>
      </c>
      <c r="B459" t="s">
        <v>2749</v>
      </c>
      <c r="C459" t="b">
        <v>1</v>
      </c>
      <c r="D459" t="b">
        <v>0</v>
      </c>
      <c r="F459" t="s">
        <v>323</v>
      </c>
      <c r="G459" t="s">
        <v>15</v>
      </c>
      <c r="H459" t="s">
        <v>2750</v>
      </c>
      <c r="J459">
        <v>17</v>
      </c>
      <c r="K459" t="s">
        <v>2751</v>
      </c>
      <c r="L459" t="s">
        <v>2752</v>
      </c>
      <c r="M459" s="2">
        <v>43130</v>
      </c>
      <c r="N459" s="1">
        <v>2.7083333333333334E-2</v>
      </c>
      <c r="O459" s="2">
        <v>43130</v>
      </c>
      <c r="P459" s="1">
        <v>3.5416666666666666E-2</v>
      </c>
      <c r="Q459" t="s">
        <v>913</v>
      </c>
      <c r="S459">
        <v>48</v>
      </c>
      <c r="T459" t="s">
        <v>207</v>
      </c>
      <c r="U459" t="s">
        <v>2627</v>
      </c>
      <c r="W459" t="s">
        <v>1</v>
      </c>
      <c r="Z459" t="s">
        <v>2628</v>
      </c>
      <c r="AA459" t="s">
        <v>553</v>
      </c>
      <c r="AD459" t="s">
        <v>2753</v>
      </c>
      <c r="AE459" t="s">
        <v>2633</v>
      </c>
      <c r="AF459" t="s">
        <v>2632</v>
      </c>
      <c r="AG459" t="s">
        <v>2629</v>
      </c>
      <c r="AH459" t="s">
        <v>2630</v>
      </c>
      <c r="AM459" t="s">
        <v>2634</v>
      </c>
      <c r="AO459" t="s">
        <v>334</v>
      </c>
      <c r="BT459" t="s">
        <v>915</v>
      </c>
      <c r="BU459" t="s">
        <v>336</v>
      </c>
      <c r="BV459" t="str">
        <f t="shared" si="49"/>
        <v>s4ca-ub7d</v>
      </c>
      <c r="BW459">
        <f t="shared" si="50"/>
        <v>2018</v>
      </c>
      <c r="BX459">
        <f t="shared" si="51"/>
        <v>2018</v>
      </c>
      <c r="BY459">
        <f t="shared" si="52"/>
        <v>4</v>
      </c>
      <c r="BZ459">
        <f t="shared" si="53"/>
        <v>3</v>
      </c>
      <c r="CA459" t="s">
        <v>4339</v>
      </c>
      <c r="CB459" t="str">
        <f t="shared" si="54"/>
        <v>d</v>
      </c>
      <c r="CC459">
        <v>0.64944129420622032</v>
      </c>
      <c r="CD459">
        <f t="shared" si="55"/>
        <v>73</v>
      </c>
    </row>
    <row r="460" spans="1:82" x14ac:dyDescent="0.35">
      <c r="A460" t="s">
        <v>2697</v>
      </c>
      <c r="B460" t="s">
        <v>2698</v>
      </c>
      <c r="C460" t="b">
        <v>1</v>
      </c>
      <c r="D460" t="b">
        <v>0</v>
      </c>
      <c r="F460" t="s">
        <v>323</v>
      </c>
      <c r="G460" t="s">
        <v>15</v>
      </c>
      <c r="H460" t="s">
        <v>2699</v>
      </c>
      <c r="J460">
        <v>28</v>
      </c>
      <c r="K460" t="s">
        <v>2700</v>
      </c>
      <c r="L460" t="s">
        <v>2701</v>
      </c>
      <c r="M460" s="2">
        <v>43134</v>
      </c>
      <c r="N460" s="1">
        <v>2.7083333333333334E-2</v>
      </c>
      <c r="O460" s="2">
        <v>43134</v>
      </c>
      <c r="P460" s="1">
        <v>3.5416666666666666E-2</v>
      </c>
      <c r="Q460" t="s">
        <v>913</v>
      </c>
      <c r="S460">
        <v>37</v>
      </c>
      <c r="T460" t="s">
        <v>207</v>
      </c>
      <c r="U460" t="s">
        <v>2627</v>
      </c>
      <c r="W460" t="s">
        <v>1</v>
      </c>
      <c r="Z460" t="s">
        <v>2628</v>
      </c>
      <c r="AA460" t="s">
        <v>553</v>
      </c>
      <c r="AD460" t="s">
        <v>2702</v>
      </c>
      <c r="AE460" t="s">
        <v>2633</v>
      </c>
      <c r="AF460" t="s">
        <v>2632</v>
      </c>
      <c r="AG460" t="s">
        <v>2629</v>
      </c>
      <c r="AH460" t="s">
        <v>2630</v>
      </c>
      <c r="AM460" t="s">
        <v>2634</v>
      </c>
      <c r="AO460" t="s">
        <v>334</v>
      </c>
      <c r="BT460" t="s">
        <v>915</v>
      </c>
      <c r="BU460" t="s">
        <v>336</v>
      </c>
      <c r="BV460" t="str">
        <f t="shared" si="49"/>
        <v>gvnn-tcqm</v>
      </c>
      <c r="BW460">
        <f t="shared" si="50"/>
        <v>2018</v>
      </c>
      <c r="BX460">
        <f t="shared" si="51"/>
        <v>2018</v>
      </c>
      <c r="BY460">
        <f t="shared" si="52"/>
        <v>4</v>
      </c>
      <c r="BZ460">
        <f t="shared" si="53"/>
        <v>3</v>
      </c>
      <c r="CA460" t="s">
        <v>4339</v>
      </c>
      <c r="CB460" t="str">
        <f t="shared" si="54"/>
        <v>d</v>
      </c>
      <c r="CC460">
        <v>0.65341476012131661</v>
      </c>
      <c r="CD460">
        <f t="shared" si="55"/>
        <v>74</v>
      </c>
    </row>
    <row r="461" spans="1:82" x14ac:dyDescent="0.35">
      <c r="A461" t="s">
        <v>2717</v>
      </c>
      <c r="B461" t="s">
        <v>2718</v>
      </c>
      <c r="C461" t="b">
        <v>1</v>
      </c>
      <c r="D461" t="b">
        <v>0</v>
      </c>
      <c r="F461" t="s">
        <v>323</v>
      </c>
      <c r="G461" t="s">
        <v>15</v>
      </c>
      <c r="H461" t="s">
        <v>2719</v>
      </c>
      <c r="J461">
        <v>17</v>
      </c>
      <c r="K461" t="s">
        <v>2720</v>
      </c>
      <c r="L461" t="s">
        <v>2721</v>
      </c>
      <c r="M461" s="2">
        <v>43129</v>
      </c>
      <c r="N461" s="1">
        <v>0.97222222222222221</v>
      </c>
      <c r="O461" s="2">
        <v>43129</v>
      </c>
      <c r="P461" s="1">
        <v>0.97986111111111107</v>
      </c>
      <c r="Q461" t="s">
        <v>913</v>
      </c>
      <c r="S461">
        <v>39</v>
      </c>
      <c r="T461" t="s">
        <v>207</v>
      </c>
      <c r="U461" t="s">
        <v>2627</v>
      </c>
      <c r="W461" t="s">
        <v>1</v>
      </c>
      <c r="Z461" t="s">
        <v>2628</v>
      </c>
      <c r="AA461" t="s">
        <v>553</v>
      </c>
      <c r="AD461" t="s">
        <v>2723</v>
      </c>
      <c r="AE461" t="s">
        <v>2633</v>
      </c>
      <c r="AF461" t="s">
        <v>2632</v>
      </c>
      <c r="AG461" t="s">
        <v>2629</v>
      </c>
      <c r="AH461" t="s">
        <v>2722</v>
      </c>
      <c r="AM461" t="s">
        <v>2634</v>
      </c>
      <c r="AO461" t="s">
        <v>334</v>
      </c>
      <c r="BT461" t="s">
        <v>915</v>
      </c>
      <c r="BU461" t="s">
        <v>336</v>
      </c>
      <c r="BV461" t="str">
        <f t="shared" si="49"/>
        <v>kvnm-2kdj</v>
      </c>
      <c r="BW461">
        <f t="shared" si="50"/>
        <v>2018</v>
      </c>
      <c r="BX461">
        <f t="shared" si="51"/>
        <v>2018</v>
      </c>
      <c r="BY461">
        <f t="shared" si="52"/>
        <v>4</v>
      </c>
      <c r="BZ461">
        <f t="shared" si="53"/>
        <v>3</v>
      </c>
      <c r="CA461" t="s">
        <v>4339</v>
      </c>
      <c r="CB461" t="str">
        <f t="shared" si="54"/>
        <v>d</v>
      </c>
      <c r="CC461">
        <v>0.66366232458159524</v>
      </c>
      <c r="CD461">
        <f t="shared" si="55"/>
        <v>75</v>
      </c>
    </row>
    <row r="462" spans="1:82" x14ac:dyDescent="0.35">
      <c r="A462" t="s">
        <v>2730</v>
      </c>
      <c r="B462" t="s">
        <v>2731</v>
      </c>
      <c r="C462" t="b">
        <v>1</v>
      </c>
      <c r="D462" t="b">
        <v>0</v>
      </c>
      <c r="F462" t="s">
        <v>323</v>
      </c>
      <c r="G462" t="s">
        <v>15</v>
      </c>
      <c r="H462" t="s">
        <v>2732</v>
      </c>
      <c r="J462">
        <v>20</v>
      </c>
      <c r="K462" t="s">
        <v>2733</v>
      </c>
      <c r="L462" t="s">
        <v>2734</v>
      </c>
      <c r="M462" s="2">
        <v>43126</v>
      </c>
      <c r="N462" s="1">
        <v>0.99652777777777779</v>
      </c>
      <c r="O462" s="2">
        <v>43127</v>
      </c>
      <c r="P462" s="1">
        <v>4.8611111111111112E-3</v>
      </c>
      <c r="Q462" t="s">
        <v>913</v>
      </c>
      <c r="S462">
        <v>32</v>
      </c>
      <c r="T462" t="s">
        <v>207</v>
      </c>
      <c r="U462" t="s">
        <v>2627</v>
      </c>
      <c r="W462" t="s">
        <v>1</v>
      </c>
      <c r="Z462" t="s">
        <v>2628</v>
      </c>
      <c r="AA462" t="s">
        <v>553</v>
      </c>
      <c r="AD462" t="s">
        <v>2735</v>
      </c>
      <c r="AE462" t="s">
        <v>2633</v>
      </c>
      <c r="AF462" t="s">
        <v>2632</v>
      </c>
      <c r="AG462" t="s">
        <v>2629</v>
      </c>
      <c r="AH462" t="s">
        <v>2630</v>
      </c>
      <c r="AM462" t="s">
        <v>2634</v>
      </c>
      <c r="AO462" t="s">
        <v>334</v>
      </c>
      <c r="BT462" t="s">
        <v>915</v>
      </c>
      <c r="BU462" t="s">
        <v>336</v>
      </c>
      <c r="BV462" t="str">
        <f t="shared" si="49"/>
        <v>mr5s-d4u8</v>
      </c>
      <c r="BW462">
        <f t="shared" si="50"/>
        <v>2018</v>
      </c>
      <c r="BX462">
        <f t="shared" si="51"/>
        <v>2018</v>
      </c>
      <c r="BY462">
        <f t="shared" si="52"/>
        <v>4</v>
      </c>
      <c r="BZ462">
        <f t="shared" si="53"/>
        <v>3</v>
      </c>
      <c r="CA462" t="s">
        <v>4339</v>
      </c>
      <c r="CB462" t="str">
        <f t="shared" si="54"/>
        <v>d</v>
      </c>
      <c r="CC462">
        <v>0.66848566531712916</v>
      </c>
      <c r="CD462">
        <f t="shared" si="55"/>
        <v>76</v>
      </c>
    </row>
    <row r="463" spans="1:82" x14ac:dyDescent="0.35">
      <c r="A463" t="s">
        <v>1349</v>
      </c>
      <c r="B463" t="s">
        <v>1350</v>
      </c>
      <c r="C463" t="b">
        <v>1</v>
      </c>
      <c r="D463" t="b">
        <v>0</v>
      </c>
      <c r="F463" t="s">
        <v>323</v>
      </c>
      <c r="G463" t="s">
        <v>15</v>
      </c>
      <c r="H463" t="s">
        <v>1351</v>
      </c>
      <c r="I463" t="s">
        <v>1352</v>
      </c>
      <c r="J463">
        <v>69</v>
      </c>
      <c r="K463" t="s">
        <v>1353</v>
      </c>
      <c r="L463" t="s">
        <v>1354</v>
      </c>
      <c r="M463" s="2">
        <v>43340</v>
      </c>
      <c r="N463" s="1">
        <v>0.90833333333333333</v>
      </c>
      <c r="O463" s="2">
        <v>43340</v>
      </c>
      <c r="P463" s="1">
        <v>0.94652777777777775</v>
      </c>
      <c r="Q463" t="s">
        <v>328</v>
      </c>
      <c r="R463" t="s">
        <v>1355</v>
      </c>
      <c r="S463">
        <v>33</v>
      </c>
      <c r="T463" t="s">
        <v>82</v>
      </c>
      <c r="U463" t="s">
        <v>82</v>
      </c>
      <c r="V463" t="s">
        <v>7</v>
      </c>
      <c r="W463" t="s">
        <v>1</v>
      </c>
      <c r="Z463" t="s">
        <v>232</v>
      </c>
      <c r="AA463" t="s">
        <v>1280</v>
      </c>
      <c r="AD463" t="s">
        <v>1356</v>
      </c>
      <c r="AK463" t="s">
        <v>1310</v>
      </c>
      <c r="AL463" t="s">
        <v>1282</v>
      </c>
      <c r="AM463" t="s">
        <v>1272</v>
      </c>
      <c r="AO463" t="s">
        <v>334</v>
      </c>
      <c r="BI463" t="s">
        <v>1283</v>
      </c>
      <c r="BJ463" t="s">
        <v>723</v>
      </c>
      <c r="BT463" t="s">
        <v>335</v>
      </c>
      <c r="BU463" t="s">
        <v>336</v>
      </c>
      <c r="BV463" t="str">
        <f t="shared" si="49"/>
        <v>q4is-ii4v</v>
      </c>
      <c r="BW463">
        <f t="shared" si="50"/>
        <v>2018</v>
      </c>
      <c r="BX463">
        <f t="shared" si="51"/>
        <v>2018</v>
      </c>
      <c r="BY463">
        <f t="shared" si="52"/>
        <v>5</v>
      </c>
      <c r="BZ463">
        <f t="shared" si="53"/>
        <v>6</v>
      </c>
      <c r="CA463" t="s">
        <v>4339</v>
      </c>
      <c r="CB463" t="str">
        <f t="shared" si="54"/>
        <v>d</v>
      </c>
      <c r="CC463">
        <v>0.69933928006015578</v>
      </c>
      <c r="CD463">
        <f t="shared" si="55"/>
        <v>77</v>
      </c>
    </row>
    <row r="464" spans="1:82" x14ac:dyDescent="0.35">
      <c r="A464" t="s">
        <v>4669</v>
      </c>
      <c r="B464" t="s">
        <v>4670</v>
      </c>
      <c r="C464" t="b">
        <v>1</v>
      </c>
      <c r="D464" t="b">
        <v>0</v>
      </c>
      <c r="F464" t="s">
        <v>323</v>
      </c>
      <c r="G464" t="s">
        <v>15</v>
      </c>
      <c r="H464" t="s">
        <v>4671</v>
      </c>
      <c r="I464" t="s">
        <v>3835</v>
      </c>
      <c r="J464">
        <v>15</v>
      </c>
      <c r="K464" t="s">
        <v>4672</v>
      </c>
      <c r="L464" t="s">
        <v>4673</v>
      </c>
      <c r="M464" s="2">
        <v>43580</v>
      </c>
      <c r="N464" s="1">
        <v>0.71250000000000002</v>
      </c>
      <c r="O464" s="2">
        <v>43600</v>
      </c>
      <c r="P464" s="1">
        <v>0.93819444444444444</v>
      </c>
      <c r="S464">
        <v>16</v>
      </c>
      <c r="T464" t="s">
        <v>208</v>
      </c>
      <c r="W464" t="s">
        <v>1</v>
      </c>
      <c r="AD464" t="s">
        <v>4674</v>
      </c>
      <c r="AM464" t="s">
        <v>2379</v>
      </c>
      <c r="AO464" t="s">
        <v>334</v>
      </c>
      <c r="BU464" t="s">
        <v>336</v>
      </c>
      <c r="BV464" t="str">
        <f t="shared" si="49"/>
        <v>d8wy-4rjn</v>
      </c>
      <c r="BW464">
        <f t="shared" si="50"/>
        <v>2019</v>
      </c>
      <c r="BX464">
        <f t="shared" si="51"/>
        <v>2019</v>
      </c>
      <c r="BY464">
        <f t="shared" si="52"/>
        <v>3</v>
      </c>
      <c r="BZ464">
        <f t="shared" si="53"/>
        <v>1</v>
      </c>
      <c r="CA464" t="s">
        <v>4339</v>
      </c>
      <c r="CB464" t="str">
        <f t="shared" si="54"/>
        <v>d</v>
      </c>
      <c r="CC464">
        <v>0.69964651803051936</v>
      </c>
      <c r="CD464">
        <f t="shared" si="55"/>
        <v>78</v>
      </c>
    </row>
    <row r="465" spans="1:82" x14ac:dyDescent="0.35">
      <c r="A465" t="s">
        <v>4255</v>
      </c>
      <c r="B465" t="s">
        <v>4256</v>
      </c>
      <c r="C465" t="b">
        <v>1</v>
      </c>
      <c r="D465" t="b">
        <v>0</v>
      </c>
      <c r="F465" t="s">
        <v>323</v>
      </c>
      <c r="G465" t="s">
        <v>15</v>
      </c>
      <c r="H465" t="s">
        <v>4257</v>
      </c>
      <c r="I465" t="s">
        <v>4258</v>
      </c>
      <c r="J465">
        <v>44</v>
      </c>
      <c r="K465" t="s">
        <v>4259</v>
      </c>
      <c r="L465" t="s">
        <v>4260</v>
      </c>
      <c r="M465" s="2">
        <v>43560</v>
      </c>
      <c r="N465" s="1">
        <v>0.68333333333333324</v>
      </c>
      <c r="O465" s="2">
        <v>43633</v>
      </c>
      <c r="P465" s="1">
        <v>0.17916666666666667</v>
      </c>
      <c r="S465">
        <v>19</v>
      </c>
      <c r="T465" t="s">
        <v>191</v>
      </c>
      <c r="W465" t="s">
        <v>1</v>
      </c>
      <c r="Z465" t="s">
        <v>178</v>
      </c>
      <c r="AA465" t="s">
        <v>4261</v>
      </c>
      <c r="AD465" t="s">
        <v>4262</v>
      </c>
      <c r="AK465" t="s">
        <v>28</v>
      </c>
      <c r="AM465" t="s">
        <v>3163</v>
      </c>
      <c r="AO465" t="s">
        <v>334</v>
      </c>
      <c r="BI465" t="s">
        <v>3912</v>
      </c>
      <c r="BU465" t="s">
        <v>336</v>
      </c>
      <c r="BV465" t="str">
        <f t="shared" si="49"/>
        <v>6grp-8ghq</v>
      </c>
      <c r="BW465">
        <f t="shared" si="50"/>
        <v>2019</v>
      </c>
      <c r="BX465">
        <f t="shared" si="51"/>
        <v>2019</v>
      </c>
      <c r="BY465">
        <f t="shared" si="52"/>
        <v>4</v>
      </c>
      <c r="BZ465">
        <f t="shared" si="53"/>
        <v>2</v>
      </c>
      <c r="CA465" t="s">
        <v>4339</v>
      </c>
      <c r="CB465" t="str">
        <f t="shared" si="54"/>
        <v>d</v>
      </c>
      <c r="CC465">
        <v>0.71159639254725815</v>
      </c>
      <c r="CD465">
        <f t="shared" si="55"/>
        <v>79</v>
      </c>
    </row>
    <row r="466" spans="1:82" x14ac:dyDescent="0.35">
      <c r="A466" t="s">
        <v>5234</v>
      </c>
      <c r="B466" t="s">
        <v>5235</v>
      </c>
      <c r="C466" t="b">
        <v>1</v>
      </c>
      <c r="D466" t="b">
        <v>0</v>
      </c>
      <c r="F466" t="s">
        <v>323</v>
      </c>
      <c r="G466" t="s">
        <v>15</v>
      </c>
      <c r="H466" t="s">
        <v>1776</v>
      </c>
      <c r="J466">
        <v>13</v>
      </c>
      <c r="K466" t="s">
        <v>5236</v>
      </c>
      <c r="L466" t="s">
        <v>5237</v>
      </c>
      <c r="M466" s="2">
        <v>43423</v>
      </c>
      <c r="N466" s="1">
        <v>0.90486111111111101</v>
      </c>
      <c r="O466" s="2">
        <v>43423</v>
      </c>
      <c r="P466" s="1">
        <v>0.90555555555555556</v>
      </c>
      <c r="S466">
        <v>28</v>
      </c>
      <c r="T466" t="s">
        <v>123</v>
      </c>
      <c r="W466" t="s">
        <v>1</v>
      </c>
      <c r="AD466" t="s">
        <v>5238</v>
      </c>
      <c r="AM466" t="s">
        <v>1760</v>
      </c>
      <c r="AO466" t="s">
        <v>334</v>
      </c>
      <c r="BU466" t="s">
        <v>336</v>
      </c>
      <c r="BV466" t="str">
        <f t="shared" si="49"/>
        <v>m7ih-hj3u</v>
      </c>
      <c r="BW466">
        <f t="shared" si="50"/>
        <v>2018</v>
      </c>
      <c r="BX466">
        <f t="shared" si="51"/>
        <v>2018</v>
      </c>
      <c r="BY466">
        <f t="shared" si="52"/>
        <v>3</v>
      </c>
      <c r="BZ466">
        <f t="shared" si="53"/>
        <v>0</v>
      </c>
      <c r="CA466" t="s">
        <v>4339</v>
      </c>
      <c r="CB466" t="str">
        <f t="shared" si="54"/>
        <v>d</v>
      </c>
      <c r="CC466">
        <v>0.71262990295758843</v>
      </c>
      <c r="CD466">
        <f t="shared" si="55"/>
        <v>80</v>
      </c>
    </row>
    <row r="467" spans="1:82" x14ac:dyDescent="0.35">
      <c r="A467" t="s">
        <v>4901</v>
      </c>
      <c r="B467" t="s">
        <v>4902</v>
      </c>
      <c r="C467" t="b">
        <v>1</v>
      </c>
      <c r="D467" t="b">
        <v>0</v>
      </c>
      <c r="F467" t="s">
        <v>323</v>
      </c>
      <c r="G467" t="s">
        <v>15</v>
      </c>
      <c r="H467" t="s">
        <v>4903</v>
      </c>
      <c r="J467">
        <v>5</v>
      </c>
      <c r="K467" t="s">
        <v>4904</v>
      </c>
      <c r="L467" t="s">
        <v>4905</v>
      </c>
      <c r="M467" s="2">
        <v>43504</v>
      </c>
      <c r="N467" s="1">
        <v>0.79236111111111107</v>
      </c>
      <c r="O467" s="2">
        <v>43504</v>
      </c>
      <c r="P467" s="1">
        <v>0.82013888888888886</v>
      </c>
      <c r="S467">
        <v>29</v>
      </c>
      <c r="T467" t="s">
        <v>103</v>
      </c>
      <c r="W467" t="s">
        <v>1</v>
      </c>
      <c r="AD467" t="s">
        <v>4906</v>
      </c>
      <c r="AM467" t="s">
        <v>333</v>
      </c>
      <c r="AO467" t="s">
        <v>334</v>
      </c>
      <c r="BU467" t="s">
        <v>336</v>
      </c>
      <c r="BV467" t="str">
        <f t="shared" si="49"/>
        <v>gevy-wn26</v>
      </c>
      <c r="BW467">
        <f t="shared" si="50"/>
        <v>2019</v>
      </c>
      <c r="BX467">
        <f t="shared" si="51"/>
        <v>2019</v>
      </c>
      <c r="BY467">
        <f t="shared" si="52"/>
        <v>3</v>
      </c>
      <c r="BZ467">
        <f t="shared" si="53"/>
        <v>0</v>
      </c>
      <c r="CA467" t="s">
        <v>4339</v>
      </c>
      <c r="CB467" t="str">
        <f t="shared" si="54"/>
        <v>d</v>
      </c>
      <c r="CC467">
        <v>0.71444941248831206</v>
      </c>
      <c r="CD467">
        <f t="shared" si="55"/>
        <v>81</v>
      </c>
    </row>
    <row r="468" spans="1:82" x14ac:dyDescent="0.35">
      <c r="A468" t="s">
        <v>472</v>
      </c>
      <c r="B468" t="s">
        <v>473</v>
      </c>
      <c r="C468" t="b">
        <v>1</v>
      </c>
      <c r="D468" t="b">
        <v>0</v>
      </c>
      <c r="F468" t="s">
        <v>323</v>
      </c>
      <c r="G468" t="s">
        <v>15</v>
      </c>
      <c r="H468" t="s">
        <v>474</v>
      </c>
      <c r="J468">
        <v>6</v>
      </c>
      <c r="K468" t="s">
        <v>475</v>
      </c>
      <c r="L468" t="s">
        <v>476</v>
      </c>
      <c r="M468" s="2">
        <v>43606</v>
      </c>
      <c r="N468" s="1">
        <v>0.81041666666666667</v>
      </c>
      <c r="O468" s="2">
        <v>43606</v>
      </c>
      <c r="P468" s="1">
        <v>0.8125</v>
      </c>
      <c r="Q468" t="s">
        <v>359</v>
      </c>
      <c r="R468" t="s">
        <v>360</v>
      </c>
      <c r="S468">
        <v>6</v>
      </c>
      <c r="T468" t="s">
        <v>17</v>
      </c>
      <c r="U468" t="s">
        <v>361</v>
      </c>
      <c r="W468" t="s">
        <v>1</v>
      </c>
      <c r="Z468" t="s">
        <v>56</v>
      </c>
      <c r="AA468" t="s">
        <v>362</v>
      </c>
      <c r="AD468" t="s">
        <v>477</v>
      </c>
      <c r="AE468" t="s">
        <v>365</v>
      </c>
      <c r="AF468" t="s">
        <v>364</v>
      </c>
      <c r="AK468" t="s">
        <v>6</v>
      </c>
      <c r="AL468" t="s">
        <v>366</v>
      </c>
      <c r="AM468" t="s">
        <v>367</v>
      </c>
      <c r="AO468" t="s">
        <v>334</v>
      </c>
      <c r="BT468" t="s">
        <v>368</v>
      </c>
      <c r="BU468" t="s">
        <v>336</v>
      </c>
      <c r="BV468" t="str">
        <f t="shared" si="49"/>
        <v>mzzh-7zmi</v>
      </c>
      <c r="BW468">
        <f t="shared" si="50"/>
        <v>2019</v>
      </c>
      <c r="BX468">
        <f t="shared" si="51"/>
        <v>2019</v>
      </c>
      <c r="BY468">
        <f t="shared" si="52"/>
        <v>4</v>
      </c>
      <c r="BZ468">
        <f t="shared" si="53"/>
        <v>4</v>
      </c>
      <c r="CA468" t="s">
        <v>4339</v>
      </c>
      <c r="CB468" t="str">
        <f t="shared" si="54"/>
        <v>d</v>
      </c>
      <c r="CC468">
        <v>0.71625027360960614</v>
      </c>
      <c r="CD468">
        <f t="shared" si="55"/>
        <v>82</v>
      </c>
    </row>
    <row r="469" spans="1:82" x14ac:dyDescent="0.35">
      <c r="A469" t="s">
        <v>1273</v>
      </c>
      <c r="B469" t="s">
        <v>1274</v>
      </c>
      <c r="C469" t="b">
        <v>1</v>
      </c>
      <c r="D469" t="b">
        <v>0</v>
      </c>
      <c r="F469" t="s">
        <v>323</v>
      </c>
      <c r="G469" t="s">
        <v>15</v>
      </c>
      <c r="H469" t="s">
        <v>1275</v>
      </c>
      <c r="I469" t="s">
        <v>1276</v>
      </c>
      <c r="J469">
        <v>58</v>
      </c>
      <c r="K469" t="s">
        <v>1277</v>
      </c>
      <c r="L469" t="s">
        <v>1278</v>
      </c>
      <c r="M469" s="2">
        <v>43341</v>
      </c>
      <c r="N469" s="1">
        <v>0.80555555555555547</v>
      </c>
      <c r="O469" s="2">
        <v>43341</v>
      </c>
      <c r="P469" s="1">
        <v>0.86041666666666661</v>
      </c>
      <c r="Q469" t="s">
        <v>328</v>
      </c>
      <c r="R469" t="s">
        <v>1279</v>
      </c>
      <c r="S469">
        <v>28</v>
      </c>
      <c r="T469" t="s">
        <v>82</v>
      </c>
      <c r="U469" t="s">
        <v>82</v>
      </c>
      <c r="V469" t="s">
        <v>7</v>
      </c>
      <c r="W469" t="s">
        <v>1</v>
      </c>
      <c r="Z469" t="s">
        <v>232</v>
      </c>
      <c r="AA469" t="s">
        <v>1280</v>
      </c>
      <c r="AD469" t="s">
        <v>1281</v>
      </c>
      <c r="AK469" t="s">
        <v>19</v>
      </c>
      <c r="AL469" t="s">
        <v>1282</v>
      </c>
      <c r="AM469" t="s">
        <v>1272</v>
      </c>
      <c r="AO469" t="s">
        <v>334</v>
      </c>
      <c r="BI469" t="s">
        <v>1283</v>
      </c>
      <c r="BJ469" t="s">
        <v>723</v>
      </c>
      <c r="BT469" t="s">
        <v>335</v>
      </c>
      <c r="BU469" t="s">
        <v>336</v>
      </c>
      <c r="BV469" t="str">
        <f t="shared" si="49"/>
        <v>63h7-zpny</v>
      </c>
      <c r="BW469">
        <f t="shared" si="50"/>
        <v>2018</v>
      </c>
      <c r="BX469">
        <f t="shared" si="51"/>
        <v>2018</v>
      </c>
      <c r="BY469">
        <f t="shared" si="52"/>
        <v>5</v>
      </c>
      <c r="BZ469">
        <f t="shared" si="53"/>
        <v>6</v>
      </c>
      <c r="CA469" t="s">
        <v>4339</v>
      </c>
      <c r="CB469" t="str">
        <f t="shared" si="54"/>
        <v>d</v>
      </c>
      <c r="CC469">
        <v>0.72462879849913353</v>
      </c>
      <c r="CD469">
        <f t="shared" si="55"/>
        <v>83</v>
      </c>
    </row>
    <row r="470" spans="1:82" x14ac:dyDescent="0.35">
      <c r="A470" t="s">
        <v>2772</v>
      </c>
      <c r="B470" t="s">
        <v>2773</v>
      </c>
      <c r="C470" t="b">
        <v>1</v>
      </c>
      <c r="D470" t="b">
        <v>0</v>
      </c>
      <c r="F470" t="s">
        <v>323</v>
      </c>
      <c r="G470" t="s">
        <v>15</v>
      </c>
      <c r="H470" t="s">
        <v>2774</v>
      </c>
      <c r="J470">
        <v>36</v>
      </c>
      <c r="K470" t="s">
        <v>2775</v>
      </c>
      <c r="L470" t="s">
        <v>2776</v>
      </c>
      <c r="M470" s="2">
        <v>43126</v>
      </c>
      <c r="N470" s="1">
        <v>0.97222222222222221</v>
      </c>
      <c r="O470" s="2">
        <v>43126</v>
      </c>
      <c r="P470" s="1">
        <v>0.97986111111111107</v>
      </c>
      <c r="Q470" t="s">
        <v>913</v>
      </c>
      <c r="S470">
        <v>48</v>
      </c>
      <c r="T470" t="s">
        <v>207</v>
      </c>
      <c r="U470" t="s">
        <v>2627</v>
      </c>
      <c r="W470" t="s">
        <v>1</v>
      </c>
      <c r="Z470" t="s">
        <v>2628</v>
      </c>
      <c r="AA470" t="s">
        <v>553</v>
      </c>
      <c r="AD470" t="s">
        <v>2777</v>
      </c>
      <c r="AE470" t="s">
        <v>2633</v>
      </c>
      <c r="AF470" t="s">
        <v>2632</v>
      </c>
      <c r="AG470" t="s">
        <v>2629</v>
      </c>
      <c r="AH470" t="s">
        <v>2630</v>
      </c>
      <c r="AM470" t="s">
        <v>2634</v>
      </c>
      <c r="AO470" t="s">
        <v>334</v>
      </c>
      <c r="BT470" t="s">
        <v>915</v>
      </c>
      <c r="BU470" t="s">
        <v>336</v>
      </c>
      <c r="BV470" t="str">
        <f t="shared" si="49"/>
        <v>wh6g-gkw6</v>
      </c>
      <c r="BW470">
        <f t="shared" si="50"/>
        <v>2018</v>
      </c>
      <c r="BX470">
        <f t="shared" si="51"/>
        <v>2018</v>
      </c>
      <c r="BY470">
        <f t="shared" si="52"/>
        <v>4</v>
      </c>
      <c r="BZ470">
        <f t="shared" si="53"/>
        <v>3</v>
      </c>
      <c r="CA470" t="s">
        <v>4339</v>
      </c>
      <c r="CB470" t="str">
        <f t="shared" si="54"/>
        <v>d</v>
      </c>
      <c r="CC470">
        <v>0.73060634378711431</v>
      </c>
      <c r="CD470">
        <f t="shared" si="55"/>
        <v>84</v>
      </c>
    </row>
    <row r="471" spans="1:82" x14ac:dyDescent="0.35">
      <c r="A471" t="s">
        <v>2828</v>
      </c>
      <c r="B471" t="s">
        <v>2829</v>
      </c>
      <c r="C471" t="b">
        <v>1</v>
      </c>
      <c r="D471" t="b">
        <v>0</v>
      </c>
      <c r="F471" t="s">
        <v>323</v>
      </c>
      <c r="G471" t="s">
        <v>15</v>
      </c>
      <c r="H471" t="s">
        <v>2830</v>
      </c>
      <c r="J471">
        <v>1</v>
      </c>
      <c r="K471" t="s">
        <v>2831</v>
      </c>
      <c r="L471" t="s">
        <v>2832</v>
      </c>
      <c r="M471" s="2">
        <v>43630</v>
      </c>
      <c r="N471" s="1">
        <v>0.95833333333333337</v>
      </c>
      <c r="O471" s="2">
        <v>43630</v>
      </c>
      <c r="P471" s="1">
        <v>0.95972222222222225</v>
      </c>
      <c r="Q471" t="s">
        <v>359</v>
      </c>
      <c r="R471" t="s">
        <v>2833</v>
      </c>
      <c r="S471">
        <v>0</v>
      </c>
      <c r="T471" t="s">
        <v>168</v>
      </c>
      <c r="U471" t="s">
        <v>2834</v>
      </c>
      <c r="W471" t="s">
        <v>1</v>
      </c>
      <c r="AD471" t="s">
        <v>2835</v>
      </c>
      <c r="AM471" t="s">
        <v>2836</v>
      </c>
      <c r="AO471" t="s">
        <v>334</v>
      </c>
      <c r="BT471" t="s">
        <v>962</v>
      </c>
      <c r="BU471" t="s">
        <v>336</v>
      </c>
      <c r="BV471" t="str">
        <f t="shared" si="49"/>
        <v>9xpi-37z7</v>
      </c>
      <c r="BW471">
        <f t="shared" si="50"/>
        <v>2019</v>
      </c>
      <c r="BX471">
        <f t="shared" si="51"/>
        <v>2019</v>
      </c>
      <c r="BY471">
        <f t="shared" si="52"/>
        <v>3</v>
      </c>
      <c r="BZ471">
        <f t="shared" si="53"/>
        <v>3</v>
      </c>
      <c r="CA471" t="s">
        <v>4339</v>
      </c>
      <c r="CB471" t="str">
        <f t="shared" si="54"/>
        <v>d</v>
      </c>
      <c r="CC471">
        <v>0.73228575449685374</v>
      </c>
      <c r="CD471">
        <f t="shared" si="55"/>
        <v>85</v>
      </c>
    </row>
    <row r="472" spans="1:82" x14ac:dyDescent="0.35">
      <c r="A472" t="s">
        <v>2642</v>
      </c>
      <c r="B472" t="s">
        <v>2643</v>
      </c>
      <c r="C472" t="b">
        <v>1</v>
      </c>
      <c r="D472" t="b">
        <v>0</v>
      </c>
      <c r="F472" t="s">
        <v>323</v>
      </c>
      <c r="G472" t="s">
        <v>15</v>
      </c>
      <c r="H472" t="s">
        <v>2644</v>
      </c>
      <c r="J472">
        <v>16</v>
      </c>
      <c r="K472" t="s">
        <v>2645</v>
      </c>
      <c r="L472" t="s">
        <v>2646</v>
      </c>
      <c r="M472" s="2">
        <v>43129</v>
      </c>
      <c r="N472" s="1">
        <v>0.99930555555555556</v>
      </c>
      <c r="O472" s="2">
        <v>43130</v>
      </c>
      <c r="P472" s="1">
        <v>7.6388888888888886E-3</v>
      </c>
      <c r="Q472" t="s">
        <v>913</v>
      </c>
      <c r="S472">
        <v>42</v>
      </c>
      <c r="T472" t="s">
        <v>207</v>
      </c>
      <c r="U472" t="s">
        <v>2627</v>
      </c>
      <c r="W472" t="s">
        <v>1</v>
      </c>
      <c r="Z472" t="s">
        <v>2628</v>
      </c>
      <c r="AA472" t="s">
        <v>553</v>
      </c>
      <c r="AD472" t="s">
        <v>2647</v>
      </c>
      <c r="AE472" t="s">
        <v>2633</v>
      </c>
      <c r="AF472" t="s">
        <v>2632</v>
      </c>
      <c r="AG472" t="s">
        <v>2629</v>
      </c>
      <c r="AH472" t="s">
        <v>2630</v>
      </c>
      <c r="AM472" t="s">
        <v>2634</v>
      </c>
      <c r="AO472" t="s">
        <v>334</v>
      </c>
      <c r="BT472" t="s">
        <v>915</v>
      </c>
      <c r="BU472" t="s">
        <v>336</v>
      </c>
      <c r="BV472" t="str">
        <f t="shared" si="49"/>
        <v>2vs7-65es</v>
      </c>
      <c r="BW472">
        <f t="shared" si="50"/>
        <v>2018</v>
      </c>
      <c r="BX472">
        <f t="shared" si="51"/>
        <v>2018</v>
      </c>
      <c r="BY472">
        <f t="shared" si="52"/>
        <v>4</v>
      </c>
      <c r="BZ472">
        <f t="shared" si="53"/>
        <v>3</v>
      </c>
      <c r="CA472" t="s">
        <v>4339</v>
      </c>
      <c r="CB472" t="str">
        <f t="shared" si="54"/>
        <v>d</v>
      </c>
      <c r="CC472">
        <v>0.74309080617965395</v>
      </c>
      <c r="CD472">
        <f t="shared" si="55"/>
        <v>86</v>
      </c>
    </row>
    <row r="473" spans="1:82" x14ac:dyDescent="0.35">
      <c r="A473" t="s">
        <v>4598</v>
      </c>
      <c r="B473" t="s">
        <v>4599</v>
      </c>
      <c r="C473" t="b">
        <v>1</v>
      </c>
      <c r="D473" t="b">
        <v>0</v>
      </c>
      <c r="F473" t="s">
        <v>323</v>
      </c>
      <c r="G473" t="s">
        <v>15</v>
      </c>
      <c r="H473" t="s">
        <v>4600</v>
      </c>
      <c r="I473" t="s">
        <v>4601</v>
      </c>
      <c r="J473">
        <v>12</v>
      </c>
      <c r="K473" t="s">
        <v>4602</v>
      </c>
      <c r="L473" t="s">
        <v>4602</v>
      </c>
      <c r="M473" s="2">
        <v>43173</v>
      </c>
      <c r="N473" s="1">
        <v>0.86944444444444446</v>
      </c>
      <c r="O473" s="2">
        <v>43173</v>
      </c>
      <c r="P473" s="1">
        <v>0.86944444444444446</v>
      </c>
      <c r="Q473" t="s">
        <v>359</v>
      </c>
      <c r="R473" t="s">
        <v>4603</v>
      </c>
      <c r="S473">
        <v>36</v>
      </c>
      <c r="T473" t="s">
        <v>107</v>
      </c>
      <c r="W473" t="s">
        <v>1</v>
      </c>
      <c r="Z473" t="s">
        <v>138</v>
      </c>
      <c r="AD473" t="s">
        <v>4604</v>
      </c>
      <c r="AM473" t="s">
        <v>1241</v>
      </c>
      <c r="AO473" t="s">
        <v>334</v>
      </c>
      <c r="BU473" t="s">
        <v>336</v>
      </c>
      <c r="BV473" t="str">
        <f t="shared" si="49"/>
        <v>bn4u-fdfv</v>
      </c>
      <c r="BW473">
        <f t="shared" si="50"/>
        <v>2018</v>
      </c>
      <c r="BX473">
        <f t="shared" si="51"/>
        <v>2018</v>
      </c>
      <c r="BY473">
        <f t="shared" si="52"/>
        <v>4</v>
      </c>
      <c r="BZ473">
        <f t="shared" si="53"/>
        <v>4</v>
      </c>
      <c r="CA473" t="s">
        <v>4339</v>
      </c>
      <c r="CB473" t="str">
        <f t="shared" si="54"/>
        <v>d</v>
      </c>
      <c r="CC473">
        <v>0.74552334509046925</v>
      </c>
      <c r="CD473">
        <f t="shared" si="55"/>
        <v>87</v>
      </c>
    </row>
    <row r="474" spans="1:82" x14ac:dyDescent="0.35">
      <c r="A474" t="s">
        <v>3904</v>
      </c>
      <c r="B474" t="s">
        <v>3905</v>
      </c>
      <c r="C474" t="b">
        <v>1</v>
      </c>
      <c r="D474" t="b">
        <v>0</v>
      </c>
      <c r="F474" t="s">
        <v>323</v>
      </c>
      <c r="G474" t="s">
        <v>15</v>
      </c>
      <c r="H474" t="s">
        <v>3906</v>
      </c>
      <c r="I474" t="s">
        <v>3907</v>
      </c>
      <c r="J474">
        <v>34</v>
      </c>
      <c r="K474" t="s">
        <v>3908</v>
      </c>
      <c r="L474" t="s">
        <v>3909</v>
      </c>
      <c r="M474" s="2">
        <v>43563</v>
      </c>
      <c r="N474" s="1">
        <v>0.73749999999999993</v>
      </c>
      <c r="O474" s="2">
        <v>43633</v>
      </c>
      <c r="P474" s="1">
        <v>0.19583333333333333</v>
      </c>
      <c r="S474">
        <v>34</v>
      </c>
      <c r="T474" t="s">
        <v>191</v>
      </c>
      <c r="W474" t="s">
        <v>1</v>
      </c>
      <c r="Z474" t="s">
        <v>178</v>
      </c>
      <c r="AA474" t="s">
        <v>3910</v>
      </c>
      <c r="AD474" t="s">
        <v>3911</v>
      </c>
      <c r="AK474" t="s">
        <v>28</v>
      </c>
      <c r="AM474" t="s">
        <v>3163</v>
      </c>
      <c r="AO474" t="s">
        <v>334</v>
      </c>
      <c r="BI474" t="s">
        <v>3912</v>
      </c>
      <c r="BU474" t="s">
        <v>336</v>
      </c>
      <c r="BV474" t="str">
        <f t="shared" si="49"/>
        <v>3j9d-77sr</v>
      </c>
      <c r="BW474">
        <f t="shared" si="50"/>
        <v>2019</v>
      </c>
      <c r="BX474">
        <f t="shared" si="51"/>
        <v>2019</v>
      </c>
      <c r="BY474">
        <f t="shared" si="52"/>
        <v>4</v>
      </c>
      <c r="BZ474">
        <f t="shared" si="53"/>
        <v>2</v>
      </c>
      <c r="CA474" t="s">
        <v>4339</v>
      </c>
      <c r="CB474" t="str">
        <f t="shared" si="54"/>
        <v>d</v>
      </c>
      <c r="CC474">
        <v>0.75732919820923239</v>
      </c>
      <c r="CD474">
        <f t="shared" si="55"/>
        <v>88</v>
      </c>
    </row>
    <row r="475" spans="1:82" x14ac:dyDescent="0.35">
      <c r="A475" t="s">
        <v>733</v>
      </c>
      <c r="B475" t="s">
        <v>734</v>
      </c>
      <c r="C475" t="b">
        <v>1</v>
      </c>
      <c r="D475" t="b">
        <v>0</v>
      </c>
      <c r="F475" t="s">
        <v>323</v>
      </c>
      <c r="G475" t="s">
        <v>15</v>
      </c>
      <c r="H475" t="s">
        <v>735</v>
      </c>
      <c r="I475" t="s">
        <v>736</v>
      </c>
      <c r="J475">
        <v>32</v>
      </c>
      <c r="K475" t="s">
        <v>737</v>
      </c>
      <c r="L475" t="s">
        <v>738</v>
      </c>
      <c r="M475" s="2">
        <v>43420</v>
      </c>
      <c r="N475" s="1">
        <v>0.75277777777777777</v>
      </c>
      <c r="O475" s="2">
        <v>43420</v>
      </c>
      <c r="P475" s="1">
        <v>0.7729166666666667</v>
      </c>
      <c r="Q475" t="s">
        <v>328</v>
      </c>
      <c r="R475" t="s">
        <v>739</v>
      </c>
      <c r="S475">
        <v>21</v>
      </c>
      <c r="T475" t="s">
        <v>41</v>
      </c>
      <c r="U475" t="s">
        <v>709</v>
      </c>
      <c r="W475" t="s">
        <v>1</v>
      </c>
      <c r="Z475" t="s">
        <v>217</v>
      </c>
      <c r="AA475" t="s">
        <v>740</v>
      </c>
      <c r="AD475" t="s">
        <v>741</v>
      </c>
      <c r="AK475" t="s">
        <v>34</v>
      </c>
      <c r="AL475" t="s">
        <v>711</v>
      </c>
      <c r="AM475" t="s">
        <v>712</v>
      </c>
      <c r="AO475" t="s">
        <v>334</v>
      </c>
      <c r="BI475" t="s">
        <v>742</v>
      </c>
      <c r="BJ475" t="s">
        <v>723</v>
      </c>
      <c r="BT475" t="s">
        <v>713</v>
      </c>
      <c r="BU475" t="s">
        <v>336</v>
      </c>
      <c r="BV475" t="str">
        <f t="shared" si="49"/>
        <v>kzee-y7cg</v>
      </c>
      <c r="BW475">
        <f t="shared" si="50"/>
        <v>2018</v>
      </c>
      <c r="BX475">
        <f t="shared" si="51"/>
        <v>2018</v>
      </c>
      <c r="BY475">
        <f t="shared" si="52"/>
        <v>4</v>
      </c>
      <c r="BZ475">
        <f t="shared" si="53"/>
        <v>5</v>
      </c>
      <c r="CA475" t="s">
        <v>4339</v>
      </c>
      <c r="CB475" t="str">
        <f t="shared" si="54"/>
        <v>d</v>
      </c>
      <c r="CC475">
        <v>0.76804799634664767</v>
      </c>
      <c r="CD475">
        <f t="shared" si="55"/>
        <v>89</v>
      </c>
    </row>
    <row r="476" spans="1:82" x14ac:dyDescent="0.35">
      <c r="A476" t="s">
        <v>2656</v>
      </c>
      <c r="B476" t="s">
        <v>2654</v>
      </c>
      <c r="C476" t="b">
        <v>1</v>
      </c>
      <c r="D476" t="b">
        <v>0</v>
      </c>
      <c r="F476" t="s">
        <v>323</v>
      </c>
      <c r="G476" t="s">
        <v>15</v>
      </c>
      <c r="H476" t="s">
        <v>2657</v>
      </c>
      <c r="J476">
        <v>261</v>
      </c>
      <c r="K476" t="s">
        <v>2658</v>
      </c>
      <c r="L476" t="s">
        <v>2655</v>
      </c>
      <c r="M476" s="2">
        <v>43141</v>
      </c>
      <c r="N476" s="1">
        <v>4.1666666666666666E-3</v>
      </c>
      <c r="O476" s="2">
        <v>43141</v>
      </c>
      <c r="P476" s="1">
        <v>1.2499999999999999E-2</v>
      </c>
      <c r="Q476" t="s">
        <v>913</v>
      </c>
      <c r="R476" t="s">
        <v>2640</v>
      </c>
      <c r="S476">
        <v>79</v>
      </c>
      <c r="T476" t="s">
        <v>207</v>
      </c>
      <c r="U476" t="s">
        <v>2627</v>
      </c>
      <c r="W476" t="s">
        <v>1</v>
      </c>
      <c r="Z476" t="s">
        <v>188</v>
      </c>
      <c r="AA476" t="s">
        <v>553</v>
      </c>
      <c r="AD476" t="s">
        <v>2659</v>
      </c>
      <c r="AE476" t="s">
        <v>2633</v>
      </c>
      <c r="AF476" t="s">
        <v>2632</v>
      </c>
      <c r="AG476" t="s">
        <v>2629</v>
      </c>
      <c r="AH476" t="s">
        <v>2630</v>
      </c>
      <c r="AM476" t="s">
        <v>2634</v>
      </c>
      <c r="AO476" t="s">
        <v>334</v>
      </c>
      <c r="BT476" t="s">
        <v>915</v>
      </c>
      <c r="BU476" t="s">
        <v>336</v>
      </c>
      <c r="BV476" t="str">
        <f t="shared" si="49"/>
        <v>8pjc-79dv</v>
      </c>
      <c r="BW476">
        <f t="shared" si="50"/>
        <v>2018</v>
      </c>
      <c r="BX476">
        <f t="shared" si="51"/>
        <v>2018</v>
      </c>
      <c r="BY476">
        <f t="shared" si="52"/>
        <v>4</v>
      </c>
      <c r="BZ476">
        <f t="shared" si="53"/>
        <v>4</v>
      </c>
      <c r="CA476" t="s">
        <v>4339</v>
      </c>
      <c r="CB476" t="str">
        <f t="shared" si="54"/>
        <v>d</v>
      </c>
      <c r="CC476">
        <v>0.78742664030149567</v>
      </c>
      <c r="CD476">
        <f t="shared" si="55"/>
        <v>90</v>
      </c>
    </row>
    <row r="477" spans="1:82" x14ac:dyDescent="0.35">
      <c r="A477" t="s">
        <v>4121</v>
      </c>
      <c r="B477" t="s">
        <v>4122</v>
      </c>
      <c r="C477" t="b">
        <v>1</v>
      </c>
      <c r="D477" t="b">
        <v>0</v>
      </c>
      <c r="F477" t="s">
        <v>323</v>
      </c>
      <c r="G477" t="s">
        <v>15</v>
      </c>
      <c r="H477" t="s">
        <v>4123</v>
      </c>
      <c r="J477">
        <v>5</v>
      </c>
      <c r="K477" t="s">
        <v>4124</v>
      </c>
      <c r="L477" t="s">
        <v>4125</v>
      </c>
      <c r="M477" s="2">
        <v>43412</v>
      </c>
      <c r="N477" s="1">
        <v>0.76944444444444438</v>
      </c>
      <c r="O477" s="2">
        <v>43412</v>
      </c>
      <c r="P477" s="1">
        <v>0.77083333333333337</v>
      </c>
      <c r="S477">
        <v>16</v>
      </c>
      <c r="T477" t="s">
        <v>123</v>
      </c>
      <c r="W477" t="s">
        <v>1</v>
      </c>
      <c r="AD477" t="s">
        <v>4126</v>
      </c>
      <c r="AM477" t="s">
        <v>1760</v>
      </c>
      <c r="AO477" t="s">
        <v>334</v>
      </c>
      <c r="BU477" t="s">
        <v>336</v>
      </c>
      <c r="BV477" t="str">
        <f t="shared" si="49"/>
        <v>5mqg-cdic</v>
      </c>
      <c r="BW477">
        <f t="shared" si="50"/>
        <v>2018</v>
      </c>
      <c r="BX477">
        <f t="shared" si="51"/>
        <v>2018</v>
      </c>
      <c r="BY477">
        <f t="shared" si="52"/>
        <v>3</v>
      </c>
      <c r="BZ477">
        <f t="shared" si="53"/>
        <v>0</v>
      </c>
      <c r="CA477" t="s">
        <v>4339</v>
      </c>
      <c r="CB477" t="str">
        <f t="shared" si="54"/>
        <v>d</v>
      </c>
      <c r="CC477">
        <v>0.78821103965845174</v>
      </c>
      <c r="CD477">
        <f t="shared" si="55"/>
        <v>91</v>
      </c>
    </row>
    <row r="478" spans="1:82" x14ac:dyDescent="0.35">
      <c r="A478" t="s">
        <v>3275</v>
      </c>
      <c r="B478" t="s">
        <v>3276</v>
      </c>
      <c r="C478" t="b">
        <v>1</v>
      </c>
      <c r="D478" t="b">
        <v>0</v>
      </c>
      <c r="F478" t="s">
        <v>323</v>
      </c>
      <c r="G478" t="s">
        <v>15</v>
      </c>
      <c r="H478" t="s">
        <v>3277</v>
      </c>
      <c r="I478" t="s">
        <v>3278</v>
      </c>
      <c r="J478">
        <v>26</v>
      </c>
      <c r="K478" t="s">
        <v>3279</v>
      </c>
      <c r="L478" t="s">
        <v>3280</v>
      </c>
      <c r="M478" s="2">
        <v>43423</v>
      </c>
      <c r="N478" s="1">
        <v>0.94444444444444453</v>
      </c>
      <c r="O478" s="2">
        <v>43423</v>
      </c>
      <c r="P478" s="1">
        <v>0.95277777777777783</v>
      </c>
      <c r="Q478" t="s">
        <v>995</v>
      </c>
      <c r="R478" t="s">
        <v>3281</v>
      </c>
      <c r="S478">
        <v>19</v>
      </c>
      <c r="T478" t="s">
        <v>193</v>
      </c>
      <c r="U478" t="s">
        <v>3233</v>
      </c>
      <c r="V478" t="s">
        <v>7</v>
      </c>
      <c r="W478" t="s">
        <v>1</v>
      </c>
      <c r="Z478" t="s">
        <v>239</v>
      </c>
      <c r="AD478" t="s">
        <v>3285</v>
      </c>
      <c r="AE478" t="s">
        <v>3235</v>
      </c>
      <c r="AF478" t="s">
        <v>3287</v>
      </c>
      <c r="AG478" t="s">
        <v>3282</v>
      </c>
      <c r="AH478" t="s">
        <v>3283</v>
      </c>
      <c r="AI478" t="s">
        <v>3286</v>
      </c>
      <c r="AJ478" t="s">
        <v>3284</v>
      </c>
      <c r="AK478" t="s">
        <v>3227</v>
      </c>
      <c r="AL478" t="s">
        <v>3288</v>
      </c>
      <c r="AM478" t="s">
        <v>3239</v>
      </c>
      <c r="AO478" t="s">
        <v>334</v>
      </c>
      <c r="BT478" t="s">
        <v>368</v>
      </c>
      <c r="BU478" t="s">
        <v>336</v>
      </c>
      <c r="BV478" t="str">
        <f t="shared" si="49"/>
        <v>ck2c-79pw</v>
      </c>
      <c r="BW478">
        <f t="shared" si="50"/>
        <v>2018</v>
      </c>
      <c r="BX478">
        <f t="shared" si="51"/>
        <v>2018</v>
      </c>
      <c r="BY478">
        <f t="shared" si="52"/>
        <v>5</v>
      </c>
      <c r="BZ478">
        <f t="shared" si="53"/>
        <v>6</v>
      </c>
      <c r="CA478" t="s">
        <v>4339</v>
      </c>
      <c r="CB478" t="str">
        <f t="shared" si="54"/>
        <v>d</v>
      </c>
      <c r="CC478">
        <v>0.79029246869033853</v>
      </c>
      <c r="CD478">
        <f t="shared" si="55"/>
        <v>92</v>
      </c>
    </row>
    <row r="479" spans="1:82" x14ac:dyDescent="0.35">
      <c r="A479" t="s">
        <v>1774</v>
      </c>
      <c r="B479" t="s">
        <v>1775</v>
      </c>
      <c r="C479" t="b">
        <v>1</v>
      </c>
      <c r="D479" t="b">
        <v>0</v>
      </c>
      <c r="F479" t="s">
        <v>323</v>
      </c>
      <c r="G479" t="s">
        <v>15</v>
      </c>
      <c r="H479" t="s">
        <v>1776</v>
      </c>
      <c r="J479">
        <v>19</v>
      </c>
      <c r="K479" t="s">
        <v>1777</v>
      </c>
      <c r="L479" t="s">
        <v>1778</v>
      </c>
      <c r="M479" s="2">
        <v>43424</v>
      </c>
      <c r="N479" s="1">
        <v>0.5541666666666667</v>
      </c>
      <c r="O479" s="2">
        <v>43424</v>
      </c>
      <c r="P479" s="1">
        <v>0.56111111111111112</v>
      </c>
      <c r="S479">
        <v>16</v>
      </c>
      <c r="T479" t="s">
        <v>123</v>
      </c>
      <c r="U479" t="s">
        <v>1758</v>
      </c>
      <c r="W479" t="s">
        <v>1</v>
      </c>
      <c r="Z479" t="s">
        <v>233</v>
      </c>
      <c r="AD479" t="s">
        <v>1779</v>
      </c>
      <c r="AM479" t="s">
        <v>1760</v>
      </c>
      <c r="AO479" t="s">
        <v>334</v>
      </c>
      <c r="BT479" t="s">
        <v>1761</v>
      </c>
      <c r="BU479" t="s">
        <v>336</v>
      </c>
      <c r="BV479" t="str">
        <f t="shared" si="49"/>
        <v>7gka-kazz</v>
      </c>
      <c r="BW479">
        <f t="shared" si="50"/>
        <v>2018</v>
      </c>
      <c r="BX479">
        <f t="shared" si="51"/>
        <v>2018</v>
      </c>
      <c r="BY479">
        <f t="shared" si="52"/>
        <v>4</v>
      </c>
      <c r="BZ479">
        <f t="shared" si="53"/>
        <v>2</v>
      </c>
      <c r="CA479" t="s">
        <v>4339</v>
      </c>
      <c r="CB479" t="str">
        <f t="shared" si="54"/>
        <v>d</v>
      </c>
      <c r="CC479">
        <v>0.7916356302674401</v>
      </c>
      <c r="CD479">
        <f t="shared" si="55"/>
        <v>93</v>
      </c>
    </row>
    <row r="480" spans="1:82" x14ac:dyDescent="0.35">
      <c r="A480" t="s">
        <v>1329</v>
      </c>
      <c r="B480" t="s">
        <v>1330</v>
      </c>
      <c r="C480" t="b">
        <v>1</v>
      </c>
      <c r="D480" t="b">
        <v>0</v>
      </c>
      <c r="F480" t="s">
        <v>323</v>
      </c>
      <c r="G480" t="s">
        <v>15</v>
      </c>
      <c r="H480" t="s">
        <v>1331</v>
      </c>
      <c r="I480" t="s">
        <v>1332</v>
      </c>
      <c r="J480">
        <v>60</v>
      </c>
      <c r="K480" t="s">
        <v>1333</v>
      </c>
      <c r="L480" t="s">
        <v>1334</v>
      </c>
      <c r="M480" s="2">
        <v>43347</v>
      </c>
      <c r="N480" s="1">
        <v>0.66319444444444442</v>
      </c>
      <c r="O480" s="2">
        <v>43347</v>
      </c>
      <c r="P480" s="1">
        <v>0.68680555555555556</v>
      </c>
      <c r="Q480" t="s">
        <v>328</v>
      </c>
      <c r="R480" t="s">
        <v>1335</v>
      </c>
      <c r="S480">
        <v>39</v>
      </c>
      <c r="T480" t="s">
        <v>82</v>
      </c>
      <c r="U480" t="s">
        <v>82</v>
      </c>
      <c r="V480" t="s">
        <v>7</v>
      </c>
      <c r="W480" t="s">
        <v>1</v>
      </c>
      <c r="Z480" t="s">
        <v>82</v>
      </c>
      <c r="AA480" t="s">
        <v>1336</v>
      </c>
      <c r="AD480" t="s">
        <v>1337</v>
      </c>
      <c r="AK480" t="s">
        <v>19</v>
      </c>
      <c r="AL480" t="s">
        <v>1282</v>
      </c>
      <c r="AM480" t="s">
        <v>1272</v>
      </c>
      <c r="AO480" t="s">
        <v>334</v>
      </c>
      <c r="BI480" t="s">
        <v>1283</v>
      </c>
      <c r="BJ480" t="s">
        <v>723</v>
      </c>
      <c r="BT480" t="s">
        <v>335</v>
      </c>
      <c r="BU480" t="s">
        <v>336</v>
      </c>
      <c r="BV480" t="str">
        <f t="shared" si="49"/>
        <v>ff68-pa9c</v>
      </c>
      <c r="BW480">
        <f t="shared" si="50"/>
        <v>2018</v>
      </c>
      <c r="BX480">
        <f t="shared" si="51"/>
        <v>2018</v>
      </c>
      <c r="BY480">
        <f t="shared" si="52"/>
        <v>5</v>
      </c>
      <c r="BZ480">
        <f t="shared" si="53"/>
        <v>6</v>
      </c>
      <c r="CA480" t="s">
        <v>4339</v>
      </c>
      <c r="CB480" t="str">
        <f t="shared" si="54"/>
        <v>d</v>
      </c>
      <c r="CC480">
        <v>0.8186030916989665</v>
      </c>
      <c r="CD480">
        <f t="shared" si="55"/>
        <v>94</v>
      </c>
    </row>
    <row r="481" spans="1:82" x14ac:dyDescent="0.35">
      <c r="A481" t="s">
        <v>4053</v>
      </c>
      <c r="B481" t="s">
        <v>4054</v>
      </c>
      <c r="C481" t="b">
        <v>1</v>
      </c>
      <c r="D481" t="b">
        <v>0</v>
      </c>
      <c r="F481" t="s">
        <v>323</v>
      </c>
      <c r="G481" t="s">
        <v>15</v>
      </c>
      <c r="H481" t="s">
        <v>4055</v>
      </c>
      <c r="I481" t="s">
        <v>4056</v>
      </c>
      <c r="J481">
        <v>201</v>
      </c>
      <c r="K481" t="s">
        <v>4057</v>
      </c>
      <c r="L481" t="s">
        <v>4058</v>
      </c>
      <c r="M481" s="2">
        <v>43446</v>
      </c>
      <c r="N481" s="1">
        <v>0.91805555555555562</v>
      </c>
      <c r="O481" s="2">
        <v>43447</v>
      </c>
      <c r="P481" s="1">
        <v>0.73333333333333339</v>
      </c>
      <c r="Q481" t="s">
        <v>328</v>
      </c>
      <c r="R481" t="s">
        <v>3777</v>
      </c>
      <c r="S481">
        <v>66</v>
      </c>
      <c r="T481" t="s">
        <v>50</v>
      </c>
      <c r="W481" t="s">
        <v>1</v>
      </c>
      <c r="Z481" t="s">
        <v>206</v>
      </c>
      <c r="AA481">
        <v>2017</v>
      </c>
      <c r="AD481" t="s">
        <v>4059</v>
      </c>
      <c r="AL481" t="s">
        <v>4060</v>
      </c>
      <c r="AM481" t="s">
        <v>3779</v>
      </c>
      <c r="AO481" t="s">
        <v>334</v>
      </c>
      <c r="BI481" t="s">
        <v>50</v>
      </c>
      <c r="BU481" t="s">
        <v>336</v>
      </c>
      <c r="BV481" t="str">
        <f t="shared" si="49"/>
        <v>533j-4nbp</v>
      </c>
      <c r="BW481">
        <f t="shared" si="50"/>
        <v>2018</v>
      </c>
      <c r="BX481">
        <f t="shared" si="51"/>
        <v>2018</v>
      </c>
      <c r="BY481">
        <f t="shared" si="52"/>
        <v>4</v>
      </c>
      <c r="BZ481">
        <f t="shared" si="53"/>
        <v>4</v>
      </c>
      <c r="CA481" t="s">
        <v>4339</v>
      </c>
      <c r="CB481" t="str">
        <f t="shared" si="54"/>
        <v>d</v>
      </c>
      <c r="CC481">
        <v>0.81962196862555847</v>
      </c>
      <c r="CD481">
        <f t="shared" si="55"/>
        <v>95</v>
      </c>
    </row>
    <row r="482" spans="1:82" x14ac:dyDescent="0.35">
      <c r="A482" t="s">
        <v>410</v>
      </c>
      <c r="B482" t="s">
        <v>411</v>
      </c>
      <c r="C482" t="b">
        <v>1</v>
      </c>
      <c r="D482" t="b">
        <v>0</v>
      </c>
      <c r="F482" t="s">
        <v>323</v>
      </c>
      <c r="G482" t="s">
        <v>15</v>
      </c>
      <c r="H482" t="s">
        <v>412</v>
      </c>
      <c r="J482">
        <v>4</v>
      </c>
      <c r="K482" t="s">
        <v>413</v>
      </c>
      <c r="L482" t="s">
        <v>414</v>
      </c>
      <c r="M482" s="2">
        <v>43606</v>
      </c>
      <c r="N482" s="1">
        <v>0.80763888888888891</v>
      </c>
      <c r="O482" s="2">
        <v>43606</v>
      </c>
      <c r="P482" s="1">
        <v>0.80972222222222223</v>
      </c>
      <c r="Q482" t="s">
        <v>359</v>
      </c>
      <c r="R482" t="s">
        <v>360</v>
      </c>
      <c r="S482">
        <v>5</v>
      </c>
      <c r="T482" t="s">
        <v>17</v>
      </c>
      <c r="U482" t="s">
        <v>361</v>
      </c>
      <c r="W482" t="s">
        <v>1</v>
      </c>
      <c r="Z482" t="s">
        <v>56</v>
      </c>
      <c r="AA482" t="s">
        <v>362</v>
      </c>
      <c r="AD482" t="s">
        <v>415</v>
      </c>
      <c r="AE482" t="s">
        <v>365</v>
      </c>
      <c r="AF482" t="s">
        <v>364</v>
      </c>
      <c r="AK482" t="s">
        <v>6</v>
      </c>
      <c r="AL482" t="s">
        <v>366</v>
      </c>
      <c r="AM482" t="s">
        <v>367</v>
      </c>
      <c r="AO482" t="s">
        <v>334</v>
      </c>
      <c r="BT482" t="s">
        <v>368</v>
      </c>
      <c r="BU482" t="s">
        <v>336</v>
      </c>
      <c r="BV482" t="str">
        <f t="shared" si="49"/>
        <v>avbf-hy5j</v>
      </c>
      <c r="BW482">
        <f t="shared" si="50"/>
        <v>2019</v>
      </c>
      <c r="BX482">
        <f t="shared" si="51"/>
        <v>2019</v>
      </c>
      <c r="BY482">
        <f t="shared" si="52"/>
        <v>4</v>
      </c>
      <c r="BZ482">
        <f t="shared" si="53"/>
        <v>4</v>
      </c>
      <c r="CA482" t="s">
        <v>4339</v>
      </c>
      <c r="CB482" t="str">
        <f t="shared" si="54"/>
        <v>d</v>
      </c>
      <c r="CC482">
        <v>0.81983106908824599</v>
      </c>
      <c r="CD482">
        <f t="shared" si="55"/>
        <v>96</v>
      </c>
    </row>
    <row r="483" spans="1:82" x14ac:dyDescent="0.35">
      <c r="A483" t="s">
        <v>401</v>
      </c>
      <c r="B483" t="s">
        <v>402</v>
      </c>
      <c r="C483" t="b">
        <v>1</v>
      </c>
      <c r="D483" t="b">
        <v>0</v>
      </c>
      <c r="F483" t="s">
        <v>323</v>
      </c>
      <c r="G483" t="s">
        <v>15</v>
      </c>
      <c r="H483" t="s">
        <v>403</v>
      </c>
      <c r="I483" t="s">
        <v>404</v>
      </c>
      <c r="J483">
        <v>5</v>
      </c>
      <c r="K483" t="s">
        <v>405</v>
      </c>
      <c r="L483" t="s">
        <v>406</v>
      </c>
      <c r="M483" s="2">
        <v>43613</v>
      </c>
      <c r="N483" s="1">
        <v>0.86319444444444438</v>
      </c>
      <c r="O483" s="2">
        <v>43613</v>
      </c>
      <c r="P483" s="1">
        <v>0.86805555555555547</v>
      </c>
      <c r="Q483" t="s">
        <v>359</v>
      </c>
      <c r="S483">
        <v>4</v>
      </c>
      <c r="T483" t="s">
        <v>17</v>
      </c>
      <c r="U483" t="s">
        <v>361</v>
      </c>
      <c r="W483" t="s">
        <v>1</v>
      </c>
      <c r="Z483" t="s">
        <v>56</v>
      </c>
      <c r="AA483" t="s">
        <v>375</v>
      </c>
      <c r="AD483" t="s">
        <v>408</v>
      </c>
      <c r="AE483" t="s">
        <v>378</v>
      </c>
      <c r="AF483" t="s">
        <v>377</v>
      </c>
      <c r="AG483" t="s">
        <v>407</v>
      </c>
      <c r="AK483" t="s">
        <v>6</v>
      </c>
      <c r="AL483" t="s">
        <v>409</v>
      </c>
      <c r="AM483" t="s">
        <v>367</v>
      </c>
      <c r="AO483" t="s">
        <v>334</v>
      </c>
      <c r="BT483" t="s">
        <v>368</v>
      </c>
      <c r="BU483" t="s">
        <v>336</v>
      </c>
      <c r="BV483" t="str">
        <f t="shared" si="49"/>
        <v>98ng-jhtx</v>
      </c>
      <c r="BW483">
        <f t="shared" si="50"/>
        <v>2019</v>
      </c>
      <c r="BX483">
        <f t="shared" si="51"/>
        <v>2019</v>
      </c>
      <c r="BY483">
        <f t="shared" si="52"/>
        <v>4</v>
      </c>
      <c r="BZ483">
        <f t="shared" si="53"/>
        <v>4</v>
      </c>
      <c r="CA483" t="s">
        <v>4339</v>
      </c>
      <c r="CB483" t="str">
        <f t="shared" si="54"/>
        <v>d</v>
      </c>
      <c r="CC483">
        <v>0.82810969716054172</v>
      </c>
      <c r="CD483">
        <f t="shared" si="55"/>
        <v>97</v>
      </c>
    </row>
    <row r="484" spans="1:82" x14ac:dyDescent="0.35">
      <c r="A484" t="s">
        <v>584</v>
      </c>
      <c r="B484" t="s">
        <v>585</v>
      </c>
      <c r="C484" t="b">
        <v>1</v>
      </c>
      <c r="D484" t="b">
        <v>0</v>
      </c>
      <c r="F484" t="s">
        <v>323</v>
      </c>
      <c r="G484" t="s">
        <v>15</v>
      </c>
      <c r="H484" t="s">
        <v>586</v>
      </c>
      <c r="J484">
        <v>55</v>
      </c>
      <c r="K484" t="s">
        <v>587</v>
      </c>
      <c r="L484" t="s">
        <v>588</v>
      </c>
      <c r="M484" s="2">
        <v>43593</v>
      </c>
      <c r="N484" s="1">
        <v>0.79305555555555562</v>
      </c>
      <c r="O484" s="2">
        <v>43601</v>
      </c>
      <c r="P484" s="1">
        <v>0.63402777777777775</v>
      </c>
      <c r="S484">
        <v>15</v>
      </c>
      <c r="T484" t="s">
        <v>210</v>
      </c>
      <c r="U484" t="s">
        <v>589</v>
      </c>
      <c r="W484" t="s">
        <v>1</v>
      </c>
      <c r="AD484" t="s">
        <v>590</v>
      </c>
      <c r="AM484" t="s">
        <v>591</v>
      </c>
      <c r="AO484" t="s">
        <v>334</v>
      </c>
      <c r="BT484" t="s">
        <v>592</v>
      </c>
      <c r="BU484" t="s">
        <v>336</v>
      </c>
      <c r="BV484" t="str">
        <f t="shared" si="49"/>
        <v>cfma-aqzr</v>
      </c>
      <c r="BW484">
        <f t="shared" si="50"/>
        <v>2019</v>
      </c>
      <c r="BX484">
        <f t="shared" si="51"/>
        <v>2019</v>
      </c>
      <c r="BY484">
        <f t="shared" si="52"/>
        <v>3</v>
      </c>
      <c r="BZ484">
        <f t="shared" si="53"/>
        <v>1</v>
      </c>
      <c r="CA484" t="s">
        <v>4339</v>
      </c>
      <c r="CB484" t="str">
        <f t="shared" si="54"/>
        <v>d</v>
      </c>
      <c r="CC484">
        <v>0.84354934930456749</v>
      </c>
      <c r="CD484">
        <f t="shared" si="55"/>
        <v>98</v>
      </c>
    </row>
    <row r="485" spans="1:82" x14ac:dyDescent="0.35">
      <c r="A485" t="s">
        <v>416</v>
      </c>
      <c r="B485" t="s">
        <v>417</v>
      </c>
      <c r="C485" t="b">
        <v>1</v>
      </c>
      <c r="D485" t="b">
        <v>0</v>
      </c>
      <c r="F485" t="s">
        <v>323</v>
      </c>
      <c r="G485" t="s">
        <v>15</v>
      </c>
      <c r="H485" t="s">
        <v>418</v>
      </c>
      <c r="I485" t="s">
        <v>419</v>
      </c>
      <c r="J485">
        <v>3</v>
      </c>
      <c r="K485" t="s">
        <v>420</v>
      </c>
      <c r="L485" t="s">
        <v>421</v>
      </c>
      <c r="M485" s="2">
        <v>43613</v>
      </c>
      <c r="N485" s="1">
        <v>0.90347222222222223</v>
      </c>
      <c r="O485" s="2">
        <v>43613</v>
      </c>
      <c r="P485" s="1">
        <v>0.90486111111111101</v>
      </c>
      <c r="Q485" t="s">
        <v>359</v>
      </c>
      <c r="S485">
        <v>5</v>
      </c>
      <c r="T485" t="s">
        <v>17</v>
      </c>
      <c r="U485" t="s">
        <v>361</v>
      </c>
      <c r="W485" t="s">
        <v>1</v>
      </c>
      <c r="Z485" t="s">
        <v>56</v>
      </c>
      <c r="AA485" t="s">
        <v>375</v>
      </c>
      <c r="AD485" t="s">
        <v>422</v>
      </c>
      <c r="AE485" t="s">
        <v>378</v>
      </c>
      <c r="AK485" t="s">
        <v>6</v>
      </c>
      <c r="AL485" t="s">
        <v>423</v>
      </c>
      <c r="AM485" t="s">
        <v>367</v>
      </c>
      <c r="AO485" t="s">
        <v>334</v>
      </c>
      <c r="BT485" t="s">
        <v>368</v>
      </c>
      <c r="BU485" t="s">
        <v>336</v>
      </c>
      <c r="BV485" t="str">
        <f t="shared" si="49"/>
        <v>c7kq-bkba</v>
      </c>
      <c r="BW485">
        <f t="shared" si="50"/>
        <v>2019</v>
      </c>
      <c r="BX485">
        <f t="shared" si="51"/>
        <v>2019</v>
      </c>
      <c r="BY485">
        <f t="shared" si="52"/>
        <v>4</v>
      </c>
      <c r="BZ485">
        <f t="shared" si="53"/>
        <v>4</v>
      </c>
      <c r="CA485" t="s">
        <v>4339</v>
      </c>
      <c r="CB485" t="str">
        <f t="shared" si="54"/>
        <v>d</v>
      </c>
      <c r="CC485">
        <v>0.84401488081484377</v>
      </c>
      <c r="CD485">
        <f t="shared" si="55"/>
        <v>99</v>
      </c>
    </row>
    <row r="486" spans="1:82" x14ac:dyDescent="0.35">
      <c r="A486" t="s">
        <v>3321</v>
      </c>
      <c r="B486" t="s">
        <v>3322</v>
      </c>
      <c r="C486" t="b">
        <v>1</v>
      </c>
      <c r="D486" t="b">
        <v>0</v>
      </c>
      <c r="F486" t="s">
        <v>323</v>
      </c>
      <c r="G486" t="s">
        <v>15</v>
      </c>
      <c r="H486" t="s">
        <v>3323</v>
      </c>
      <c r="I486" t="s">
        <v>3324</v>
      </c>
      <c r="J486">
        <v>10</v>
      </c>
      <c r="K486" t="s">
        <v>3325</v>
      </c>
      <c r="L486" t="s">
        <v>3326</v>
      </c>
      <c r="M486" s="2">
        <v>43423</v>
      </c>
      <c r="N486" s="1">
        <v>0.96180555555555547</v>
      </c>
      <c r="O486" s="2">
        <v>43423</v>
      </c>
      <c r="P486" s="1">
        <v>0.96458333333333324</v>
      </c>
      <c r="Q486" t="s">
        <v>995</v>
      </c>
      <c r="S486">
        <v>15</v>
      </c>
      <c r="T486" t="s">
        <v>193</v>
      </c>
      <c r="U486" t="s">
        <v>3233</v>
      </c>
      <c r="V486" t="s">
        <v>7</v>
      </c>
      <c r="W486" t="s">
        <v>1</v>
      </c>
      <c r="Z486" t="s">
        <v>239</v>
      </c>
      <c r="AD486" t="s">
        <v>3327</v>
      </c>
      <c r="AE486" t="s">
        <v>3235</v>
      </c>
      <c r="AF486" t="s">
        <v>3287</v>
      </c>
      <c r="AG486" t="s">
        <v>3282</v>
      </c>
      <c r="AH486" t="s">
        <v>3283</v>
      </c>
      <c r="AI486" t="s">
        <v>3286</v>
      </c>
      <c r="AJ486" t="s">
        <v>3284</v>
      </c>
      <c r="AK486" t="s">
        <v>3227</v>
      </c>
      <c r="AL486" t="s">
        <v>3288</v>
      </c>
      <c r="AM486" t="s">
        <v>3239</v>
      </c>
      <c r="AO486" t="s">
        <v>334</v>
      </c>
      <c r="BT486" t="s">
        <v>368</v>
      </c>
      <c r="BU486" t="s">
        <v>336</v>
      </c>
      <c r="BV486" t="str">
        <f t="shared" si="49"/>
        <v>ms3m-fv27</v>
      </c>
      <c r="BW486">
        <f t="shared" si="50"/>
        <v>2018</v>
      </c>
      <c r="BX486">
        <f t="shared" si="51"/>
        <v>2018</v>
      </c>
      <c r="BY486">
        <f t="shared" si="52"/>
        <v>5</v>
      </c>
      <c r="BZ486">
        <f t="shared" si="53"/>
        <v>5</v>
      </c>
      <c r="CA486" t="s">
        <v>4339</v>
      </c>
      <c r="CB486" t="str">
        <f t="shared" si="54"/>
        <v>d</v>
      </c>
      <c r="CC486">
        <v>0.87486410272453574</v>
      </c>
      <c r="CD486">
        <f t="shared" si="55"/>
        <v>100</v>
      </c>
    </row>
    <row r="487" spans="1:82" x14ac:dyDescent="0.35">
      <c r="A487" t="s">
        <v>3832</v>
      </c>
      <c r="B487" t="s">
        <v>3833</v>
      </c>
      <c r="C487" t="b">
        <v>1</v>
      </c>
      <c r="D487" t="b">
        <v>0</v>
      </c>
      <c r="F487" t="s">
        <v>323</v>
      </c>
      <c r="G487" t="s">
        <v>15</v>
      </c>
      <c r="H487" t="s">
        <v>3834</v>
      </c>
      <c r="I487" t="s">
        <v>3835</v>
      </c>
      <c r="J487">
        <v>10</v>
      </c>
      <c r="K487" t="s">
        <v>3836</v>
      </c>
      <c r="L487" t="s">
        <v>3837</v>
      </c>
      <c r="M487" s="2">
        <v>43580</v>
      </c>
      <c r="N487" s="1">
        <v>0.71666666666666667</v>
      </c>
      <c r="O487" s="2">
        <v>43600</v>
      </c>
      <c r="P487" s="1">
        <v>0.91319444444444453</v>
      </c>
      <c r="S487">
        <v>14</v>
      </c>
      <c r="T487" t="s">
        <v>208</v>
      </c>
      <c r="W487" t="s">
        <v>1</v>
      </c>
      <c r="AD487" t="s">
        <v>3838</v>
      </c>
      <c r="AM487" t="s">
        <v>2379</v>
      </c>
      <c r="AO487" t="s">
        <v>334</v>
      </c>
      <c r="BU487" t="s">
        <v>336</v>
      </c>
      <c r="BV487" t="str">
        <f t="shared" si="49"/>
        <v>2ru3-kta9</v>
      </c>
      <c r="BW487">
        <f t="shared" si="50"/>
        <v>2019</v>
      </c>
      <c r="BX487">
        <f t="shared" si="51"/>
        <v>2019</v>
      </c>
      <c r="BY487">
        <f t="shared" si="52"/>
        <v>3</v>
      </c>
      <c r="BZ487">
        <f t="shared" si="53"/>
        <v>1</v>
      </c>
      <c r="CA487" t="s">
        <v>4339</v>
      </c>
      <c r="CB487" t="str">
        <f t="shared" si="54"/>
        <v>d</v>
      </c>
      <c r="CC487">
        <v>0.87704895952979534</v>
      </c>
      <c r="CD487">
        <f t="shared" si="55"/>
        <v>101</v>
      </c>
    </row>
    <row r="488" spans="1:82" x14ac:dyDescent="0.35">
      <c r="A488" t="s">
        <v>1321</v>
      </c>
      <c r="B488" t="s">
        <v>1322</v>
      </c>
      <c r="C488" t="b">
        <v>1</v>
      </c>
      <c r="D488" t="b">
        <v>0</v>
      </c>
      <c r="F488" t="s">
        <v>323</v>
      </c>
      <c r="G488" t="s">
        <v>15</v>
      </c>
      <c r="H488" t="s">
        <v>1323</v>
      </c>
      <c r="I488" t="s">
        <v>1324</v>
      </c>
      <c r="J488">
        <v>38</v>
      </c>
      <c r="K488" t="s">
        <v>1325</v>
      </c>
      <c r="L488" t="s">
        <v>1326</v>
      </c>
      <c r="M488" s="2">
        <v>43341</v>
      </c>
      <c r="N488" s="1">
        <v>0.70277777777777783</v>
      </c>
      <c r="O488" s="2">
        <v>43341</v>
      </c>
      <c r="P488" s="1">
        <v>0.77500000000000002</v>
      </c>
      <c r="Q488" t="s">
        <v>328</v>
      </c>
      <c r="R488" t="s">
        <v>1327</v>
      </c>
      <c r="S488">
        <v>36</v>
      </c>
      <c r="T488" t="s">
        <v>82</v>
      </c>
      <c r="U488" t="s">
        <v>82</v>
      </c>
      <c r="V488" t="s">
        <v>7</v>
      </c>
      <c r="W488" t="s">
        <v>1</v>
      </c>
      <c r="Z488" t="s">
        <v>232</v>
      </c>
      <c r="AA488" t="s">
        <v>1280</v>
      </c>
      <c r="AD488" t="s">
        <v>1328</v>
      </c>
      <c r="AK488" t="s">
        <v>19</v>
      </c>
      <c r="AL488" t="s">
        <v>1282</v>
      </c>
      <c r="AM488" t="s">
        <v>1272</v>
      </c>
      <c r="AO488" t="s">
        <v>334</v>
      </c>
      <c r="BI488" t="s">
        <v>1283</v>
      </c>
      <c r="BJ488" t="s">
        <v>723</v>
      </c>
      <c r="BT488" t="s">
        <v>335</v>
      </c>
      <c r="BU488" t="s">
        <v>336</v>
      </c>
      <c r="BV488" t="str">
        <f t="shared" si="49"/>
        <v>fcrw-p9wq</v>
      </c>
      <c r="BW488">
        <f t="shared" si="50"/>
        <v>2018</v>
      </c>
      <c r="BX488">
        <f t="shared" si="51"/>
        <v>2018</v>
      </c>
      <c r="BY488">
        <f t="shared" si="52"/>
        <v>5</v>
      </c>
      <c r="BZ488">
        <f t="shared" si="53"/>
        <v>6</v>
      </c>
      <c r="CA488" t="s">
        <v>4339</v>
      </c>
      <c r="CB488" t="str">
        <f t="shared" si="54"/>
        <v>d</v>
      </c>
      <c r="CC488">
        <v>0.88318219984844715</v>
      </c>
      <c r="CD488">
        <f t="shared" si="55"/>
        <v>102</v>
      </c>
    </row>
    <row r="489" spans="1:82" x14ac:dyDescent="0.35">
      <c r="A489" t="s">
        <v>2678</v>
      </c>
      <c r="B489" t="s">
        <v>2679</v>
      </c>
      <c r="C489" t="b">
        <v>1</v>
      </c>
      <c r="D489" t="b">
        <v>0</v>
      </c>
      <c r="F489" t="s">
        <v>323</v>
      </c>
      <c r="G489" t="s">
        <v>15</v>
      </c>
      <c r="H489" t="s">
        <v>2680</v>
      </c>
      <c r="J489">
        <v>15</v>
      </c>
      <c r="K489" t="s">
        <v>2681</v>
      </c>
      <c r="L489" t="s">
        <v>2682</v>
      </c>
      <c r="M489" s="2">
        <v>43129</v>
      </c>
      <c r="N489" s="1">
        <v>0.79583333333333339</v>
      </c>
      <c r="O489" s="2">
        <v>43129</v>
      </c>
      <c r="P489" s="1">
        <v>0.80347222222222225</v>
      </c>
      <c r="Q489" t="s">
        <v>913</v>
      </c>
      <c r="S489">
        <v>31</v>
      </c>
      <c r="T489" t="s">
        <v>207</v>
      </c>
      <c r="U489" t="s">
        <v>2627</v>
      </c>
      <c r="W489" t="s">
        <v>1</v>
      </c>
      <c r="Z489" t="s">
        <v>2628</v>
      </c>
      <c r="AA489" t="s">
        <v>553</v>
      </c>
      <c r="AD489" t="s">
        <v>2683</v>
      </c>
      <c r="AE489" t="s">
        <v>2633</v>
      </c>
      <c r="AF489" t="s">
        <v>2632</v>
      </c>
      <c r="AG489" t="s">
        <v>2629</v>
      </c>
      <c r="AH489" t="s">
        <v>2630</v>
      </c>
      <c r="AM489" t="s">
        <v>2634</v>
      </c>
      <c r="AO489" t="s">
        <v>334</v>
      </c>
      <c r="BT489" t="s">
        <v>915</v>
      </c>
      <c r="BU489" t="s">
        <v>336</v>
      </c>
      <c r="BV489" t="str">
        <f t="shared" si="49"/>
        <v>daz6-daxi</v>
      </c>
      <c r="BW489">
        <f t="shared" si="50"/>
        <v>2018</v>
      </c>
      <c r="BX489">
        <f t="shared" si="51"/>
        <v>2018</v>
      </c>
      <c r="BY489">
        <f t="shared" si="52"/>
        <v>4</v>
      </c>
      <c r="BZ489">
        <f t="shared" si="53"/>
        <v>3</v>
      </c>
      <c r="CA489" t="s">
        <v>4339</v>
      </c>
      <c r="CB489" t="str">
        <f t="shared" si="54"/>
        <v>d</v>
      </c>
      <c r="CC489">
        <v>0.88451417658422948</v>
      </c>
      <c r="CD489">
        <f t="shared" si="55"/>
        <v>103</v>
      </c>
    </row>
    <row r="490" spans="1:82" x14ac:dyDescent="0.35">
      <c r="A490" t="s">
        <v>2778</v>
      </c>
      <c r="B490" t="s">
        <v>2779</v>
      </c>
      <c r="C490" t="b">
        <v>1</v>
      </c>
      <c r="D490" t="b">
        <v>0</v>
      </c>
      <c r="F490" t="s">
        <v>323</v>
      </c>
      <c r="G490" t="s">
        <v>15</v>
      </c>
      <c r="H490" t="s">
        <v>2780</v>
      </c>
      <c r="J490">
        <v>23</v>
      </c>
      <c r="K490" t="s">
        <v>2781</v>
      </c>
      <c r="L490" t="s">
        <v>2782</v>
      </c>
      <c r="M490" s="2">
        <v>43131</v>
      </c>
      <c r="N490" s="1">
        <v>5.5555555555555552E-2</v>
      </c>
      <c r="O490" s="2">
        <v>43131</v>
      </c>
      <c r="P490" s="1">
        <v>6.458333333333334E-2</v>
      </c>
      <c r="Q490" t="s">
        <v>913</v>
      </c>
      <c r="S490">
        <v>48</v>
      </c>
      <c r="T490" t="s">
        <v>207</v>
      </c>
      <c r="U490" t="s">
        <v>2627</v>
      </c>
      <c r="W490" t="s">
        <v>1</v>
      </c>
      <c r="Z490" t="s">
        <v>2628</v>
      </c>
      <c r="AA490" t="s">
        <v>553</v>
      </c>
      <c r="AD490" t="s">
        <v>2783</v>
      </c>
      <c r="AE490" t="s">
        <v>2633</v>
      </c>
      <c r="AF490" t="s">
        <v>2632</v>
      </c>
      <c r="AG490" t="s">
        <v>2629</v>
      </c>
      <c r="AH490" t="s">
        <v>2630</v>
      </c>
      <c r="AM490" t="s">
        <v>2634</v>
      </c>
      <c r="AO490" t="s">
        <v>334</v>
      </c>
      <c r="BT490" t="s">
        <v>915</v>
      </c>
      <c r="BU490" t="s">
        <v>336</v>
      </c>
      <c r="BV490" t="str">
        <f t="shared" si="49"/>
        <v>xk9h-r5nm</v>
      </c>
      <c r="BW490">
        <f t="shared" si="50"/>
        <v>2018</v>
      </c>
      <c r="BX490">
        <f t="shared" si="51"/>
        <v>2018</v>
      </c>
      <c r="BY490">
        <f t="shared" si="52"/>
        <v>4</v>
      </c>
      <c r="BZ490">
        <f t="shared" si="53"/>
        <v>3</v>
      </c>
      <c r="CA490" t="s">
        <v>4339</v>
      </c>
      <c r="CB490" t="str">
        <f t="shared" si="54"/>
        <v>d</v>
      </c>
      <c r="CC490">
        <v>0.92408386174818968</v>
      </c>
      <c r="CD490">
        <f t="shared" si="55"/>
        <v>104</v>
      </c>
    </row>
    <row r="491" spans="1:82" x14ac:dyDescent="0.35">
      <c r="A491" t="s">
        <v>1361</v>
      </c>
      <c r="B491" t="s">
        <v>1362</v>
      </c>
      <c r="C491" t="b">
        <v>1</v>
      </c>
      <c r="D491" t="b">
        <v>0</v>
      </c>
      <c r="F491" t="s">
        <v>323</v>
      </c>
      <c r="G491" t="s">
        <v>15</v>
      </c>
      <c r="H491" t="s">
        <v>1363</v>
      </c>
      <c r="I491" t="s">
        <v>1364</v>
      </c>
      <c r="J491">
        <v>21</v>
      </c>
      <c r="K491" t="s">
        <v>1365</v>
      </c>
      <c r="L491" t="s">
        <v>1366</v>
      </c>
      <c r="M491" s="2">
        <v>43342</v>
      </c>
      <c r="N491" s="1">
        <v>0.81666666666666676</v>
      </c>
      <c r="O491" s="2">
        <v>43342</v>
      </c>
      <c r="P491" s="1">
        <v>0.94097222222222221</v>
      </c>
      <c r="Q491" t="s">
        <v>328</v>
      </c>
      <c r="R491" t="s">
        <v>1367</v>
      </c>
      <c r="S491">
        <v>26</v>
      </c>
      <c r="T491" t="s">
        <v>82</v>
      </c>
      <c r="U491" t="s">
        <v>82</v>
      </c>
      <c r="V491" t="s">
        <v>7</v>
      </c>
      <c r="W491" t="s">
        <v>1</v>
      </c>
      <c r="AA491" t="s">
        <v>1336</v>
      </c>
      <c r="AD491" t="s">
        <v>1368</v>
      </c>
      <c r="AE491" t="s">
        <v>1369</v>
      </c>
      <c r="AK491" t="s">
        <v>19</v>
      </c>
      <c r="AL491" t="s">
        <v>1282</v>
      </c>
      <c r="AM491" t="s">
        <v>1272</v>
      </c>
      <c r="AO491" t="s">
        <v>334</v>
      </c>
      <c r="BI491" t="s">
        <v>1283</v>
      </c>
      <c r="BJ491" t="s">
        <v>723</v>
      </c>
      <c r="BT491" t="s">
        <v>335</v>
      </c>
      <c r="BU491" t="s">
        <v>336</v>
      </c>
      <c r="BV491" t="str">
        <f t="shared" si="49"/>
        <v>sg4a-7hjj</v>
      </c>
      <c r="BW491">
        <f t="shared" si="50"/>
        <v>2018</v>
      </c>
      <c r="BX491">
        <f t="shared" si="51"/>
        <v>2018</v>
      </c>
      <c r="BY491">
        <f t="shared" si="52"/>
        <v>4</v>
      </c>
      <c r="BZ491">
        <f t="shared" si="53"/>
        <v>5</v>
      </c>
      <c r="CA491" t="s">
        <v>4339</v>
      </c>
      <c r="CB491" t="str">
        <f t="shared" si="54"/>
        <v>d</v>
      </c>
      <c r="CC491">
        <v>0.94022205185736396</v>
      </c>
      <c r="CD491">
        <f t="shared" si="55"/>
        <v>105</v>
      </c>
    </row>
    <row r="492" spans="1:82" x14ac:dyDescent="0.35">
      <c r="A492" t="s">
        <v>714</v>
      </c>
      <c r="B492" t="s">
        <v>715</v>
      </c>
      <c r="C492" t="b">
        <v>1</v>
      </c>
      <c r="D492" t="b">
        <v>0</v>
      </c>
      <c r="F492" t="s">
        <v>323</v>
      </c>
      <c r="G492" t="s">
        <v>15</v>
      </c>
      <c r="H492" t="s">
        <v>716</v>
      </c>
      <c r="I492" t="s">
        <v>717</v>
      </c>
      <c r="J492">
        <v>7</v>
      </c>
      <c r="K492" t="s">
        <v>718</v>
      </c>
      <c r="L492" t="s">
        <v>719</v>
      </c>
      <c r="M492" s="2">
        <v>43546</v>
      </c>
      <c r="N492" s="1">
        <v>0.93472222222222223</v>
      </c>
      <c r="O492" s="2">
        <v>43546</v>
      </c>
      <c r="P492" s="1">
        <v>0.94444444444444453</v>
      </c>
      <c r="S492">
        <v>21</v>
      </c>
      <c r="T492" t="s">
        <v>41</v>
      </c>
      <c r="U492" t="s">
        <v>709</v>
      </c>
      <c r="W492" t="s">
        <v>1</v>
      </c>
      <c r="Z492" t="s">
        <v>217</v>
      </c>
      <c r="AA492" t="s">
        <v>720</v>
      </c>
      <c r="AD492" t="s">
        <v>721</v>
      </c>
      <c r="AK492" t="s">
        <v>22</v>
      </c>
      <c r="AM492" t="s">
        <v>712</v>
      </c>
      <c r="AO492" t="s">
        <v>334</v>
      </c>
      <c r="BI492" t="s">
        <v>722</v>
      </c>
      <c r="BJ492" t="s">
        <v>723</v>
      </c>
      <c r="BT492" t="s">
        <v>713</v>
      </c>
      <c r="BU492" t="s">
        <v>336</v>
      </c>
      <c r="BV492" t="str">
        <f t="shared" si="49"/>
        <v>hc7a-9nhh</v>
      </c>
      <c r="BW492">
        <f t="shared" si="50"/>
        <v>2019</v>
      </c>
      <c r="BX492">
        <f t="shared" si="51"/>
        <v>2019</v>
      </c>
      <c r="BY492">
        <f t="shared" si="52"/>
        <v>4</v>
      </c>
      <c r="BZ492">
        <f t="shared" si="53"/>
        <v>3</v>
      </c>
      <c r="CA492" t="s">
        <v>4339</v>
      </c>
      <c r="CB492" t="str">
        <f t="shared" si="54"/>
        <v>d</v>
      </c>
      <c r="CC492">
        <v>0.94465040161809244</v>
      </c>
      <c r="CD492">
        <f t="shared" si="55"/>
        <v>106</v>
      </c>
    </row>
    <row r="493" spans="1:82" x14ac:dyDescent="0.35">
      <c r="A493" t="s">
        <v>369</v>
      </c>
      <c r="B493" t="s">
        <v>370</v>
      </c>
      <c r="C493" t="b">
        <v>1</v>
      </c>
      <c r="D493" t="b">
        <v>0</v>
      </c>
      <c r="F493" t="s">
        <v>323</v>
      </c>
      <c r="G493" t="s">
        <v>15</v>
      </c>
      <c r="H493" t="s">
        <v>371</v>
      </c>
      <c r="I493" t="s">
        <v>372</v>
      </c>
      <c r="J493">
        <v>3</v>
      </c>
      <c r="K493" t="s">
        <v>373</v>
      </c>
      <c r="L493" t="s">
        <v>374</v>
      </c>
      <c r="M493" s="2">
        <v>43613</v>
      </c>
      <c r="N493" s="1">
        <v>0.8569444444444444</v>
      </c>
      <c r="O493" s="2">
        <v>43613</v>
      </c>
      <c r="P493" s="1">
        <v>0.85972222222222217</v>
      </c>
      <c r="Q493" t="s">
        <v>359</v>
      </c>
      <c r="S493">
        <v>4</v>
      </c>
      <c r="T493" t="s">
        <v>17</v>
      </c>
      <c r="U493" t="s">
        <v>361</v>
      </c>
      <c r="W493" t="s">
        <v>1</v>
      </c>
      <c r="Z493" t="s">
        <v>56</v>
      </c>
      <c r="AA493" t="s">
        <v>375</v>
      </c>
      <c r="AD493" t="s">
        <v>376</v>
      </c>
      <c r="AE493" t="s">
        <v>378</v>
      </c>
      <c r="AF493" t="s">
        <v>377</v>
      </c>
      <c r="AK493" t="s">
        <v>6</v>
      </c>
      <c r="AL493" t="s">
        <v>379</v>
      </c>
      <c r="AM493" t="s">
        <v>367</v>
      </c>
      <c r="AO493" t="s">
        <v>334</v>
      </c>
      <c r="BT493" t="s">
        <v>368</v>
      </c>
      <c r="BU493" t="s">
        <v>336</v>
      </c>
      <c r="BV493" t="str">
        <f t="shared" si="49"/>
        <v>64hn-ugy2</v>
      </c>
      <c r="BW493">
        <f t="shared" si="50"/>
        <v>2019</v>
      </c>
      <c r="BX493">
        <f t="shared" si="51"/>
        <v>2019</v>
      </c>
      <c r="BY493">
        <f t="shared" si="52"/>
        <v>4</v>
      </c>
      <c r="BZ493">
        <f t="shared" si="53"/>
        <v>4</v>
      </c>
      <c r="CA493" t="s">
        <v>4339</v>
      </c>
      <c r="CB493" t="str">
        <f t="shared" si="54"/>
        <v>d</v>
      </c>
      <c r="CC493">
        <v>0.95188957752453118</v>
      </c>
      <c r="CD493">
        <f t="shared" si="55"/>
        <v>107</v>
      </c>
    </row>
    <row r="494" spans="1:82" x14ac:dyDescent="0.35">
      <c r="A494" t="s">
        <v>3802</v>
      </c>
      <c r="B494" t="s">
        <v>3803</v>
      </c>
      <c r="C494" t="b">
        <v>1</v>
      </c>
      <c r="D494" t="b">
        <v>0</v>
      </c>
      <c r="F494" t="s">
        <v>323</v>
      </c>
      <c r="G494" t="s">
        <v>15</v>
      </c>
      <c r="H494" t="s">
        <v>3804</v>
      </c>
      <c r="I494" t="s">
        <v>3805</v>
      </c>
      <c r="J494">
        <v>23</v>
      </c>
      <c r="K494" t="s">
        <v>3806</v>
      </c>
      <c r="L494" t="s">
        <v>3807</v>
      </c>
      <c r="M494" s="2">
        <v>43580</v>
      </c>
      <c r="N494" s="1">
        <v>0.70624999999999993</v>
      </c>
      <c r="O494" s="2">
        <v>43600</v>
      </c>
      <c r="P494" s="1">
        <v>0.90138888888888891</v>
      </c>
      <c r="S494">
        <v>7</v>
      </c>
      <c r="T494" t="s">
        <v>208</v>
      </c>
      <c r="W494" t="s">
        <v>1</v>
      </c>
      <c r="AD494" t="s">
        <v>3808</v>
      </c>
      <c r="AM494" t="s">
        <v>2379</v>
      </c>
      <c r="AO494" t="s">
        <v>334</v>
      </c>
      <c r="BU494" t="s">
        <v>336</v>
      </c>
      <c r="BV494" t="str">
        <f t="shared" si="49"/>
        <v>2gu4-i8ka</v>
      </c>
      <c r="BW494">
        <f t="shared" si="50"/>
        <v>2019</v>
      </c>
      <c r="BX494">
        <f t="shared" si="51"/>
        <v>2019</v>
      </c>
      <c r="BY494">
        <f t="shared" si="52"/>
        <v>3</v>
      </c>
      <c r="BZ494">
        <f t="shared" si="53"/>
        <v>1</v>
      </c>
      <c r="CA494" t="s">
        <v>4339</v>
      </c>
      <c r="CB494" t="str">
        <f t="shared" si="54"/>
        <v>d</v>
      </c>
      <c r="CC494">
        <v>0.96812446940051278</v>
      </c>
      <c r="CD494">
        <f t="shared" si="55"/>
        <v>108</v>
      </c>
    </row>
    <row r="495" spans="1:82" x14ac:dyDescent="0.35">
      <c r="A495" t="s">
        <v>5868</v>
      </c>
      <c r="B495" t="s">
        <v>4864</v>
      </c>
      <c r="C495" t="b">
        <v>1</v>
      </c>
      <c r="D495" t="b">
        <v>0</v>
      </c>
      <c r="F495" t="s">
        <v>323</v>
      </c>
      <c r="G495" t="s">
        <v>15</v>
      </c>
      <c r="H495" t="s">
        <v>4865</v>
      </c>
      <c r="J495">
        <v>142</v>
      </c>
      <c r="K495" t="s">
        <v>5869</v>
      </c>
      <c r="L495" t="s">
        <v>4866</v>
      </c>
      <c r="M495" s="2">
        <v>43544</v>
      </c>
      <c r="N495" s="1">
        <v>0.85</v>
      </c>
      <c r="O495" s="2">
        <v>43609</v>
      </c>
      <c r="P495" s="1">
        <v>0.64652777777777781</v>
      </c>
      <c r="S495">
        <v>34</v>
      </c>
      <c r="T495" t="s">
        <v>41</v>
      </c>
      <c r="W495" t="s">
        <v>1</v>
      </c>
      <c r="AD495" t="s">
        <v>5870</v>
      </c>
      <c r="AM495" t="s">
        <v>712</v>
      </c>
      <c r="AO495" t="s">
        <v>334</v>
      </c>
      <c r="BU495" t="s">
        <v>336</v>
      </c>
      <c r="BV495" t="str">
        <f t="shared" si="49"/>
        <v>ypac-8ft5</v>
      </c>
      <c r="BW495">
        <f t="shared" si="50"/>
        <v>2019</v>
      </c>
      <c r="BX495">
        <f t="shared" si="51"/>
        <v>2019</v>
      </c>
      <c r="BY495">
        <f t="shared" si="52"/>
        <v>3</v>
      </c>
      <c r="BZ495">
        <f t="shared" si="53"/>
        <v>0</v>
      </c>
      <c r="CA495" t="s">
        <v>4339</v>
      </c>
      <c r="CB495" t="str">
        <f t="shared" si="54"/>
        <v>d</v>
      </c>
      <c r="CC495">
        <v>0.97543852624221272</v>
      </c>
      <c r="CD495">
        <f t="shared" si="55"/>
        <v>109</v>
      </c>
    </row>
    <row r="496" spans="1:82" x14ac:dyDescent="0.35">
      <c r="A496" t="s">
        <v>1081</v>
      </c>
      <c r="B496" t="s">
        <v>1082</v>
      </c>
      <c r="C496" t="b">
        <v>1</v>
      </c>
      <c r="D496" t="b">
        <v>0</v>
      </c>
      <c r="F496" t="s">
        <v>323</v>
      </c>
      <c r="G496" t="s">
        <v>15</v>
      </c>
      <c r="H496" t="s">
        <v>1083</v>
      </c>
      <c r="J496">
        <v>169</v>
      </c>
      <c r="K496" t="s">
        <v>1084</v>
      </c>
      <c r="L496" t="s">
        <v>1085</v>
      </c>
      <c r="M496" s="2">
        <v>43439</v>
      </c>
      <c r="N496" s="1">
        <v>0.9784722222222223</v>
      </c>
      <c r="O496" s="2">
        <v>43475</v>
      </c>
      <c r="P496" s="1">
        <v>0.85486111111111107</v>
      </c>
      <c r="Q496" t="s">
        <v>359</v>
      </c>
      <c r="R496" t="s">
        <v>1059</v>
      </c>
      <c r="S496">
        <v>91</v>
      </c>
      <c r="T496" t="s">
        <v>17</v>
      </c>
      <c r="U496" t="s">
        <v>1060</v>
      </c>
      <c r="W496" t="s">
        <v>1</v>
      </c>
      <c r="Z496" t="s">
        <v>56</v>
      </c>
      <c r="AA496" t="s">
        <v>1079</v>
      </c>
      <c r="AD496" t="s">
        <v>1086</v>
      </c>
      <c r="AE496" t="s">
        <v>1063</v>
      </c>
      <c r="AF496" t="s">
        <v>364</v>
      </c>
      <c r="AK496" t="s">
        <v>6</v>
      </c>
      <c r="AL496" t="s">
        <v>1064</v>
      </c>
      <c r="AM496" t="s">
        <v>367</v>
      </c>
      <c r="AO496" t="s">
        <v>334</v>
      </c>
      <c r="BT496" t="s">
        <v>1065</v>
      </c>
      <c r="BU496" t="s">
        <v>336</v>
      </c>
      <c r="BV496" t="str">
        <f t="shared" si="49"/>
        <v>7ma7-qs6m</v>
      </c>
      <c r="BW496">
        <f t="shared" si="50"/>
        <v>2018</v>
      </c>
      <c r="BX496">
        <f t="shared" si="51"/>
        <v>2019</v>
      </c>
      <c r="BY496">
        <f t="shared" si="52"/>
        <v>4</v>
      </c>
      <c r="BZ496">
        <f t="shared" si="53"/>
        <v>4</v>
      </c>
      <c r="CA496" t="s">
        <v>4339</v>
      </c>
      <c r="CB496" t="str">
        <f t="shared" si="54"/>
        <v>d</v>
      </c>
      <c r="CC496">
        <v>0.97908521810281623</v>
      </c>
      <c r="CD496">
        <f t="shared" si="55"/>
        <v>110</v>
      </c>
    </row>
    <row r="497" spans="1:82" x14ac:dyDescent="0.35">
      <c r="A497" t="s">
        <v>503</v>
      </c>
      <c r="B497" t="s">
        <v>504</v>
      </c>
      <c r="C497" t="b">
        <v>1</v>
      </c>
      <c r="D497" t="b">
        <v>0</v>
      </c>
      <c r="F497" t="s">
        <v>323</v>
      </c>
      <c r="G497" t="s">
        <v>15</v>
      </c>
      <c r="H497" t="s">
        <v>505</v>
      </c>
      <c r="I497" t="s">
        <v>506</v>
      </c>
      <c r="J497">
        <v>6</v>
      </c>
      <c r="K497" t="s">
        <v>507</v>
      </c>
      <c r="L497" t="s">
        <v>508</v>
      </c>
      <c r="M497" s="2">
        <v>43613</v>
      </c>
      <c r="N497" s="1">
        <v>0.83194444444444438</v>
      </c>
      <c r="O497" s="2">
        <v>43613</v>
      </c>
      <c r="P497" s="1">
        <v>0.84097222222222223</v>
      </c>
      <c r="Q497" t="s">
        <v>359</v>
      </c>
      <c r="S497">
        <v>7</v>
      </c>
      <c r="T497" t="s">
        <v>17</v>
      </c>
      <c r="U497" t="s">
        <v>361</v>
      </c>
      <c r="W497" t="s">
        <v>1</v>
      </c>
      <c r="Z497" t="s">
        <v>56</v>
      </c>
      <c r="AA497" t="s">
        <v>375</v>
      </c>
      <c r="AD497" t="s">
        <v>510</v>
      </c>
      <c r="AE497" t="s">
        <v>378</v>
      </c>
      <c r="AF497" t="s">
        <v>511</v>
      </c>
      <c r="AG497" t="s">
        <v>509</v>
      </c>
      <c r="AK497" t="s">
        <v>6</v>
      </c>
      <c r="AL497" t="s">
        <v>512</v>
      </c>
      <c r="AM497" t="s">
        <v>367</v>
      </c>
      <c r="AO497" t="s">
        <v>334</v>
      </c>
      <c r="BT497" t="s">
        <v>368</v>
      </c>
      <c r="BU497" t="s">
        <v>336</v>
      </c>
      <c r="BV497" t="str">
        <f t="shared" si="49"/>
        <v>xk9k-f7k7</v>
      </c>
      <c r="BW497">
        <f t="shared" si="50"/>
        <v>2019</v>
      </c>
      <c r="BX497">
        <f t="shared" si="51"/>
        <v>2019</v>
      </c>
      <c r="BY497">
        <f t="shared" si="52"/>
        <v>4</v>
      </c>
      <c r="BZ497">
        <f t="shared" si="53"/>
        <v>4</v>
      </c>
      <c r="CA497" t="s">
        <v>4339</v>
      </c>
      <c r="CB497" t="str">
        <f t="shared" si="54"/>
        <v>d</v>
      </c>
      <c r="CC497">
        <v>0.99773983380925957</v>
      </c>
      <c r="CD497">
        <f t="shared" si="55"/>
        <v>111</v>
      </c>
    </row>
    <row r="498" spans="1:82" x14ac:dyDescent="0.35">
      <c r="A498" t="s">
        <v>743</v>
      </c>
      <c r="B498" t="s">
        <v>744</v>
      </c>
      <c r="C498" t="b">
        <v>1</v>
      </c>
      <c r="D498" t="b">
        <v>0</v>
      </c>
      <c r="F498" t="s">
        <v>323</v>
      </c>
      <c r="G498" t="s">
        <v>15</v>
      </c>
      <c r="H498" t="s">
        <v>745</v>
      </c>
      <c r="I498" t="s">
        <v>746</v>
      </c>
      <c r="J498">
        <v>27</v>
      </c>
      <c r="K498" t="s">
        <v>747</v>
      </c>
      <c r="L498" t="s">
        <v>748</v>
      </c>
      <c r="M498" s="2">
        <v>43405</v>
      </c>
      <c r="N498" s="1">
        <v>0.9243055555555556</v>
      </c>
      <c r="O498" s="2">
        <v>43405</v>
      </c>
      <c r="P498" s="1">
        <v>0.93611111111111101</v>
      </c>
      <c r="Q498" t="s">
        <v>328</v>
      </c>
      <c r="R498" t="s">
        <v>749</v>
      </c>
      <c r="S498">
        <v>30</v>
      </c>
      <c r="T498" t="s">
        <v>41</v>
      </c>
      <c r="U498" t="s">
        <v>709</v>
      </c>
      <c r="W498" t="s">
        <v>1</v>
      </c>
      <c r="Z498" t="s">
        <v>217</v>
      </c>
      <c r="AA498" t="s">
        <v>750</v>
      </c>
      <c r="AD498" t="s">
        <v>751</v>
      </c>
      <c r="AK498" t="s">
        <v>34</v>
      </c>
      <c r="AL498" t="s">
        <v>711</v>
      </c>
      <c r="AM498" t="s">
        <v>712</v>
      </c>
      <c r="AO498" t="s">
        <v>334</v>
      </c>
      <c r="BI498" t="s">
        <v>722</v>
      </c>
      <c r="BJ498" t="s">
        <v>723</v>
      </c>
      <c r="BT498" t="s">
        <v>713</v>
      </c>
      <c r="BU498" t="s">
        <v>336</v>
      </c>
      <c r="BV498" t="str">
        <f t="shared" si="49"/>
        <v>mibg-3zz6</v>
      </c>
      <c r="BW498">
        <f t="shared" si="50"/>
        <v>2018</v>
      </c>
      <c r="BX498">
        <f t="shared" si="51"/>
        <v>2018</v>
      </c>
      <c r="BY498">
        <f t="shared" si="52"/>
        <v>4</v>
      </c>
      <c r="BZ498">
        <f t="shared" si="53"/>
        <v>5</v>
      </c>
      <c r="CA498" t="s">
        <v>4339</v>
      </c>
      <c r="CB498" t="str">
        <f t="shared" si="54"/>
        <v>d</v>
      </c>
      <c r="CC498">
        <v>0.99957967637884482</v>
      </c>
      <c r="CD498">
        <f t="shared" si="55"/>
        <v>112</v>
      </c>
    </row>
  </sheetData>
  <sortState xmlns:xlrd2="http://schemas.microsoft.com/office/spreadsheetml/2017/richdata2" ref="A2:CC498">
    <sortCondition descending="1" ref="CA2:CA498"/>
    <sortCondition ref="CB2:CB498"/>
    <sortCondition ref="CC2:CC49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B251-F6B8-495E-8A51-E4165C455D68}">
  <sheetPr codeName="Sheet1"/>
  <dimension ref="A1:DG116"/>
  <sheetViews>
    <sheetView topLeftCell="CP1" workbookViewId="0">
      <pane ySplit="1" topLeftCell="A5" activePane="bottomLeft" state="frozen"/>
      <selection activeCell="BA1" sqref="BA1"/>
      <selection pane="bottomLeft" activeCell="DA1" sqref="DA1"/>
    </sheetView>
  </sheetViews>
  <sheetFormatPr defaultColWidth="9.1796875" defaultRowHeight="14.5" x14ac:dyDescent="0.35"/>
  <cols>
    <col min="5" max="5" width="16.26953125" customWidth="1"/>
    <col min="7" max="7" width="56.453125" customWidth="1"/>
    <col min="8" max="8" width="45.54296875" customWidth="1"/>
    <col min="9" max="9" width="14.7265625" customWidth="1"/>
    <col min="10" max="12" width="15.26953125" customWidth="1"/>
    <col min="14" max="14" width="18.26953125" customWidth="1"/>
    <col min="15" max="15" width="13.54296875" customWidth="1"/>
    <col min="17" max="17" width="11.26953125" customWidth="1"/>
    <col min="18" max="18" width="10.81640625" style="1" customWidth="1"/>
    <col min="19" max="19" width="12.1796875" customWidth="1"/>
    <col min="22" max="22" width="20.1796875" customWidth="1"/>
    <col min="23" max="23" width="9" customWidth="1"/>
    <col min="43" max="84" width="0" hidden="1" customWidth="1"/>
    <col min="86" max="86" width="9.7265625" bestFit="1" customWidth="1"/>
    <col min="91" max="91" width="9.7265625" style="2" bestFit="1" customWidth="1"/>
    <col min="92" max="92" width="9.7265625" style="4" customWidth="1"/>
    <col min="94" max="95" width="9.1796875" style="13"/>
    <col min="96" max="96" width="9.1796875" style="17"/>
    <col min="97" max="104" width="9.1796875" style="13"/>
    <col min="105" max="107" width="9.1796875" style="17"/>
    <col min="108" max="108" width="21.453125" style="11" customWidth="1"/>
  </cols>
  <sheetData>
    <row r="1" spans="1:111" x14ac:dyDescent="0.35">
      <c r="A1" t="s">
        <v>253</v>
      </c>
      <c r="B1" t="s">
        <v>254</v>
      </c>
      <c r="C1" t="s">
        <v>255</v>
      </c>
      <c r="D1" t="s">
        <v>256</v>
      </c>
      <c r="E1" t="s">
        <v>257</v>
      </c>
      <c r="F1" t="s">
        <v>258</v>
      </c>
      <c r="G1" t="s">
        <v>259</v>
      </c>
      <c r="H1" t="s">
        <v>269</v>
      </c>
      <c r="I1" t="s">
        <v>7262</v>
      </c>
      <c r="J1" t="s">
        <v>7261</v>
      </c>
      <c r="K1" t="s">
        <v>7263</v>
      </c>
      <c r="L1" t="s">
        <v>7260</v>
      </c>
      <c r="M1" t="s">
        <v>260</v>
      </c>
      <c r="N1" t="s">
        <v>276</v>
      </c>
      <c r="O1" t="s">
        <v>262</v>
      </c>
      <c r="P1" t="s">
        <v>263</v>
      </c>
      <c r="Q1" t="s">
        <v>7259</v>
      </c>
      <c r="R1" s="1" t="s">
        <v>265</v>
      </c>
      <c r="S1" t="s">
        <v>7258</v>
      </c>
      <c r="T1" t="s">
        <v>267</v>
      </c>
      <c r="U1" t="s">
        <v>268</v>
      </c>
      <c r="V1" t="s">
        <v>271</v>
      </c>
      <c r="W1" t="s">
        <v>272</v>
      </c>
      <c r="X1" t="s">
        <v>273</v>
      </c>
      <c r="Y1" t="s">
        <v>0</v>
      </c>
      <c r="Z1" t="s">
        <v>274</v>
      </c>
      <c r="AA1" t="s">
        <v>275</v>
      </c>
      <c r="AB1">
        <v>3</v>
      </c>
      <c r="AC1" t="s">
        <v>277</v>
      </c>
      <c r="AD1" t="s">
        <v>278</v>
      </c>
      <c r="AE1" t="s">
        <v>279</v>
      </c>
      <c r="AF1" t="s">
        <v>280</v>
      </c>
      <c r="AG1">
        <v>1</v>
      </c>
      <c r="AH1">
        <v>2</v>
      </c>
      <c r="AI1">
        <v>4</v>
      </c>
      <c r="AJ1">
        <v>5</v>
      </c>
      <c r="AK1">
        <v>6</v>
      </c>
      <c r="AL1" t="s">
        <v>281</v>
      </c>
      <c r="AM1" t="s">
        <v>282</v>
      </c>
      <c r="AN1" t="s">
        <v>283</v>
      </c>
      <c r="AO1" t="s">
        <v>284</v>
      </c>
      <c r="AP1" t="s">
        <v>285</v>
      </c>
      <c r="AQ1" t="s">
        <v>286</v>
      </c>
      <c r="AR1" t="s">
        <v>287</v>
      </c>
      <c r="AS1" t="s">
        <v>288</v>
      </c>
      <c r="AT1" t="s">
        <v>289</v>
      </c>
      <c r="AU1" t="s">
        <v>290</v>
      </c>
      <c r="AV1" t="s">
        <v>291</v>
      </c>
      <c r="AW1" t="s">
        <v>292</v>
      </c>
      <c r="AX1" t="s">
        <v>293</v>
      </c>
      <c r="AY1" t="s">
        <v>294</v>
      </c>
      <c r="AZ1" t="s">
        <v>295</v>
      </c>
      <c r="BA1" t="s">
        <v>296</v>
      </c>
      <c r="BB1" t="s">
        <v>297</v>
      </c>
      <c r="BC1" t="s">
        <v>298</v>
      </c>
      <c r="BD1" t="s">
        <v>299</v>
      </c>
      <c r="BE1" t="s">
        <v>300</v>
      </c>
      <c r="BF1" t="s">
        <v>301</v>
      </c>
      <c r="BG1" t="s">
        <v>302</v>
      </c>
      <c r="BH1" t="s">
        <v>303</v>
      </c>
      <c r="BI1" t="s">
        <v>304</v>
      </c>
      <c r="BJ1" t="s">
        <v>305</v>
      </c>
      <c r="BK1" t="s">
        <v>306</v>
      </c>
      <c r="BL1" t="s">
        <v>307</v>
      </c>
      <c r="BM1" t="s">
        <v>308</v>
      </c>
      <c r="BN1" t="s">
        <v>309</v>
      </c>
      <c r="BO1" t="s">
        <v>310</v>
      </c>
      <c r="BP1" t="s">
        <v>311</v>
      </c>
      <c r="BQ1" t="s">
        <v>312</v>
      </c>
      <c r="BR1" t="s">
        <v>313</v>
      </c>
      <c r="BS1" t="s">
        <v>314</v>
      </c>
      <c r="BT1" t="s">
        <v>315</v>
      </c>
      <c r="BU1" t="s">
        <v>316</v>
      </c>
      <c r="BV1" t="s">
        <v>317</v>
      </c>
      <c r="BW1" t="s">
        <v>318</v>
      </c>
      <c r="BX1" t="s">
        <v>319</v>
      </c>
      <c r="BY1" t="s">
        <v>320</v>
      </c>
      <c r="BZ1" t="s">
        <v>5892</v>
      </c>
      <c r="CA1" t="s">
        <v>5891</v>
      </c>
      <c r="CB1" t="s">
        <v>5900</v>
      </c>
      <c r="CC1" t="s">
        <v>5901</v>
      </c>
      <c r="CD1" t="s">
        <v>5902</v>
      </c>
      <c r="CE1" t="s">
        <v>5903</v>
      </c>
      <c r="CF1" t="s">
        <v>5904</v>
      </c>
      <c r="CG1" t="s">
        <v>252</v>
      </c>
      <c r="CH1" t="s">
        <v>7220</v>
      </c>
      <c r="CI1" t="s">
        <v>261</v>
      </c>
      <c r="CJ1" t="s">
        <v>270</v>
      </c>
      <c r="CK1" t="s">
        <v>7218</v>
      </c>
      <c r="CL1" t="s">
        <v>7219</v>
      </c>
      <c r="CM1" s="2" t="s">
        <v>7149</v>
      </c>
      <c r="CN1" s="4" t="s">
        <v>7205</v>
      </c>
      <c r="CO1" t="s">
        <v>7148</v>
      </c>
      <c r="CP1" s="14" t="s">
        <v>7133</v>
      </c>
      <c r="CQ1" s="12" t="s">
        <v>7132</v>
      </c>
      <c r="CR1" s="16" t="s">
        <v>7135</v>
      </c>
      <c r="CS1" s="12" t="s">
        <v>7129</v>
      </c>
      <c r="CT1" s="14" t="s">
        <v>7145</v>
      </c>
      <c r="CU1" s="12" t="s">
        <v>7130</v>
      </c>
      <c r="CV1" s="14" t="s">
        <v>7139</v>
      </c>
      <c r="CW1" s="14" t="s">
        <v>7136</v>
      </c>
      <c r="CX1" s="12" t="s">
        <v>7131</v>
      </c>
      <c r="CY1" s="14" t="s">
        <v>7160</v>
      </c>
      <c r="CZ1" s="14" t="s">
        <v>7137</v>
      </c>
      <c r="DA1" s="16" t="s">
        <v>7138</v>
      </c>
      <c r="DB1" s="16" t="s">
        <v>7159</v>
      </c>
      <c r="DC1" s="16" t="s">
        <v>7167</v>
      </c>
      <c r="DD1" s="15" t="s">
        <v>7134</v>
      </c>
      <c r="DE1" s="16" t="s">
        <v>7193</v>
      </c>
      <c r="DF1" s="17" t="s">
        <v>7249</v>
      </c>
    </row>
    <row r="2" spans="1:111" x14ac:dyDescent="0.35">
      <c r="A2" t="s">
        <v>385</v>
      </c>
      <c r="B2" t="b">
        <v>1</v>
      </c>
      <c r="C2" t="b">
        <v>0</v>
      </c>
      <c r="E2" t="s">
        <v>323</v>
      </c>
      <c r="F2" t="s">
        <v>15</v>
      </c>
      <c r="G2" t="s">
        <v>386</v>
      </c>
      <c r="H2" t="s">
        <v>389</v>
      </c>
      <c r="I2">
        <v>3</v>
      </c>
      <c r="J2">
        <v>2</v>
      </c>
      <c r="K2">
        <v>0.66666666666666663</v>
      </c>
      <c r="L2">
        <v>0</v>
      </c>
      <c r="N2" t="s">
        <v>56</v>
      </c>
      <c r="O2" t="s">
        <v>387</v>
      </c>
      <c r="P2" t="s">
        <v>388</v>
      </c>
      <c r="Q2" s="2">
        <v>43606</v>
      </c>
      <c r="R2" s="1">
        <v>0.81736111111111109</v>
      </c>
      <c r="S2" s="2">
        <v>43606</v>
      </c>
      <c r="T2" s="1">
        <v>0.81944444444444453</v>
      </c>
      <c r="U2" t="s">
        <v>359</v>
      </c>
      <c r="V2" t="s">
        <v>17</v>
      </c>
      <c r="W2" t="s">
        <v>361</v>
      </c>
      <c r="Y2" t="s">
        <v>1</v>
      </c>
      <c r="AC2" t="s">
        <v>362</v>
      </c>
      <c r="AF2" t="s">
        <v>390</v>
      </c>
      <c r="AG2" t="s">
        <v>365</v>
      </c>
      <c r="AL2" t="s">
        <v>6</v>
      </c>
      <c r="AM2" t="s">
        <v>366</v>
      </c>
      <c r="AN2" t="s">
        <v>367</v>
      </c>
      <c r="AP2" t="s">
        <v>334</v>
      </c>
      <c r="BU2" t="s">
        <v>368</v>
      </c>
      <c r="BV2" t="s">
        <v>336</v>
      </c>
      <c r="BW2" t="str">
        <f t="shared" ref="BW2:BW33" si="0">IF(D2="",A2,D2)</f>
        <v>6xgf-ceg4</v>
      </c>
      <c r="BX2">
        <f t="shared" ref="BX2:BX33" si="1">YEAR(Q2)</f>
        <v>2019</v>
      </c>
      <c r="BY2">
        <f t="shared" ref="BY2:BY33" si="2">YEAR(S2)</f>
        <v>2019</v>
      </c>
      <c r="BZ2">
        <f t="shared" ref="BZ2:BZ33" si="3">COUNTA(O2,P2,V2,X2,N2)</f>
        <v>4</v>
      </c>
      <c r="CA2">
        <f t="shared" ref="CA2:CA33" si="4">COUNTA(M2,U2,H2,W2,X2,N2)</f>
        <v>4</v>
      </c>
      <c r="CB2" t="s">
        <v>4339</v>
      </c>
      <c r="CC2" t="str">
        <f t="shared" ref="CC2:CC33" si="5">IF(BX2&lt;2014,"a",IF(BX2&gt;2017,"d",IF(BX2&lt;2016,"b","c")))</f>
        <v>d</v>
      </c>
      <c r="CD2">
        <v>0.17204998418274264</v>
      </c>
      <c r="CE2">
        <f t="shared" ref="CE2:CE26" si="6">IF(CB2&amp;CC2=CB1&amp;CC1,CE1+1,1)</f>
        <v>1</v>
      </c>
      <c r="CF2" t="s">
        <v>5905</v>
      </c>
      <c r="CG2" t="s">
        <v>384</v>
      </c>
      <c r="CH2" s="2">
        <v>43634</v>
      </c>
      <c r="CI2">
        <v>11</v>
      </c>
      <c r="CJ2">
        <v>5</v>
      </c>
      <c r="CK2" s="31" t="e">
        <f t="shared" ref="CK2:CK33" si="7">(CN2-CI2)/_xlfn.DAYS(CM2,CH2)</f>
        <v>#VALUE!</v>
      </c>
      <c r="CL2" s="30">
        <f t="shared" ref="CL2:CL33" si="8">(CO2-CJ2)/_xlfn.DAYS(CM2,CH2)</f>
        <v>0.23529411764705882</v>
      </c>
      <c r="CM2" s="2">
        <v>43651</v>
      </c>
      <c r="CN2" s="4" t="s">
        <v>7204</v>
      </c>
      <c r="CO2" s="3">
        <v>9</v>
      </c>
      <c r="CP2" s="13">
        <v>1</v>
      </c>
      <c r="CQ2" s="13">
        <v>0</v>
      </c>
      <c r="CR2" s="17">
        <v>0</v>
      </c>
      <c r="CT2" s="13">
        <v>2</v>
      </c>
      <c r="CU2" s="13">
        <v>0</v>
      </c>
      <c r="CV2" s="13">
        <v>1</v>
      </c>
      <c r="CW2" s="13">
        <v>1</v>
      </c>
      <c r="CX2" s="13">
        <v>1</v>
      </c>
      <c r="CY2" s="13">
        <v>2</v>
      </c>
      <c r="CZ2" s="13">
        <v>3</v>
      </c>
      <c r="DA2" s="17">
        <v>3</v>
      </c>
      <c r="DB2" s="17">
        <v>2</v>
      </c>
      <c r="DC2" s="17">
        <v>1</v>
      </c>
      <c r="DD2" s="11" t="s">
        <v>7184</v>
      </c>
      <c r="DE2" s="11">
        <f t="shared" ref="DE2:DE33" si="9">SUM(CP2:DC2)</f>
        <v>17</v>
      </c>
      <c r="DF2" s="11">
        <v>1</v>
      </c>
    </row>
    <row r="3" spans="1:111" x14ac:dyDescent="0.35">
      <c r="A3" t="s">
        <v>465</v>
      </c>
      <c r="B3" t="b">
        <v>1</v>
      </c>
      <c r="C3" t="b">
        <v>0</v>
      </c>
      <c r="E3" t="s">
        <v>323</v>
      </c>
      <c r="F3" t="s">
        <v>15</v>
      </c>
      <c r="G3" t="s">
        <v>466</v>
      </c>
      <c r="I3">
        <v>0</v>
      </c>
      <c r="J3">
        <v>0</v>
      </c>
      <c r="K3" t="e">
        <v>#DIV/0!</v>
      </c>
      <c r="L3">
        <v>0</v>
      </c>
      <c r="M3" t="s">
        <v>467</v>
      </c>
      <c r="N3" t="s">
        <v>56</v>
      </c>
      <c r="O3" t="s">
        <v>461</v>
      </c>
      <c r="P3" t="s">
        <v>468</v>
      </c>
      <c r="Q3" s="2">
        <v>43613</v>
      </c>
      <c r="R3" s="1">
        <v>0.87847222222222221</v>
      </c>
      <c r="S3" s="2">
        <v>43613</v>
      </c>
      <c r="T3" s="1">
        <v>0.88263888888888886</v>
      </c>
      <c r="U3" t="s">
        <v>359</v>
      </c>
      <c r="V3" t="s">
        <v>17</v>
      </c>
      <c r="W3" t="s">
        <v>361</v>
      </c>
      <c r="Y3" t="s">
        <v>1</v>
      </c>
      <c r="AB3" t="s">
        <v>377</v>
      </c>
      <c r="AC3" t="s">
        <v>375</v>
      </c>
      <c r="AF3" t="s">
        <v>469</v>
      </c>
      <c r="AG3" t="s">
        <v>378</v>
      </c>
      <c r="AH3" t="s">
        <v>470</v>
      </c>
      <c r="AL3" t="s">
        <v>6</v>
      </c>
      <c r="AM3" t="s">
        <v>471</v>
      </c>
      <c r="AN3" t="s">
        <v>367</v>
      </c>
      <c r="AP3" t="s">
        <v>334</v>
      </c>
      <c r="BU3" t="s">
        <v>368</v>
      </c>
      <c r="BV3" t="s">
        <v>336</v>
      </c>
      <c r="BW3" t="str">
        <f t="shared" si="0"/>
        <v>krsk-s76t</v>
      </c>
      <c r="BX3">
        <f t="shared" si="1"/>
        <v>2019</v>
      </c>
      <c r="BY3">
        <f t="shared" si="2"/>
        <v>2019</v>
      </c>
      <c r="BZ3">
        <f t="shared" si="3"/>
        <v>4</v>
      </c>
      <c r="CA3">
        <f t="shared" si="4"/>
        <v>4</v>
      </c>
      <c r="CB3" t="s">
        <v>4339</v>
      </c>
      <c r="CC3" t="str">
        <f t="shared" si="5"/>
        <v>d</v>
      </c>
      <c r="CD3">
        <v>0.1286694659694011</v>
      </c>
      <c r="CE3">
        <f t="shared" si="6"/>
        <v>2</v>
      </c>
      <c r="CF3" t="s">
        <v>5905</v>
      </c>
      <c r="CG3" t="s">
        <v>464</v>
      </c>
      <c r="CH3" s="2">
        <v>43634</v>
      </c>
      <c r="CI3">
        <v>5</v>
      </c>
      <c r="CJ3">
        <v>11</v>
      </c>
      <c r="CK3" s="31">
        <f t="shared" si="7"/>
        <v>0.44444444444444442</v>
      </c>
      <c r="CL3" s="30">
        <f t="shared" si="8"/>
        <v>0.18518518518518517</v>
      </c>
      <c r="CM3" s="2">
        <v>43661</v>
      </c>
      <c r="CN3" s="4">
        <v>17</v>
      </c>
      <c r="CO3" s="3">
        <v>16</v>
      </c>
      <c r="CP3" s="13">
        <v>1</v>
      </c>
      <c r="CQ3" s="13">
        <v>1</v>
      </c>
      <c r="CR3" s="17">
        <v>0</v>
      </c>
      <c r="CT3" s="13">
        <v>2</v>
      </c>
      <c r="CU3" s="13">
        <v>1</v>
      </c>
      <c r="CV3" s="13">
        <v>1</v>
      </c>
      <c r="CW3" s="13">
        <v>1</v>
      </c>
      <c r="CX3" s="13">
        <v>1</v>
      </c>
      <c r="CY3" s="13">
        <v>2</v>
      </c>
      <c r="CZ3" s="13">
        <v>3</v>
      </c>
      <c r="DA3" s="17">
        <v>3</v>
      </c>
      <c r="DB3" s="17">
        <v>1</v>
      </c>
      <c r="DC3" s="17">
        <v>1</v>
      </c>
      <c r="DD3" s="11" t="s">
        <v>7201</v>
      </c>
      <c r="DE3" s="11">
        <f t="shared" si="9"/>
        <v>18</v>
      </c>
      <c r="DF3" s="11">
        <v>1</v>
      </c>
    </row>
    <row r="4" spans="1:111" x14ac:dyDescent="0.35">
      <c r="A4" t="s">
        <v>425</v>
      </c>
      <c r="B4" t="b">
        <v>1</v>
      </c>
      <c r="C4" t="b">
        <v>0</v>
      </c>
      <c r="E4" t="s">
        <v>323</v>
      </c>
      <c r="F4" t="s">
        <v>15</v>
      </c>
      <c r="G4" t="s">
        <v>426</v>
      </c>
      <c r="I4">
        <v>0</v>
      </c>
      <c r="J4">
        <v>0</v>
      </c>
      <c r="K4" t="e">
        <v>#DIV/0!</v>
      </c>
      <c r="L4">
        <v>0</v>
      </c>
      <c r="M4" t="s">
        <v>427</v>
      </c>
      <c r="N4" t="s">
        <v>56</v>
      </c>
      <c r="O4" t="s">
        <v>428</v>
      </c>
      <c r="P4" t="s">
        <v>429</v>
      </c>
      <c r="Q4" s="2">
        <v>43613</v>
      </c>
      <c r="R4" s="1">
        <v>0.84236111111111101</v>
      </c>
      <c r="S4" s="2">
        <v>43613</v>
      </c>
      <c r="T4" s="1">
        <v>0.84652777777777777</v>
      </c>
      <c r="U4" t="s">
        <v>359</v>
      </c>
      <c r="V4" t="s">
        <v>17</v>
      </c>
      <c r="W4" t="s">
        <v>361</v>
      </c>
      <c r="Y4" t="s">
        <v>1</v>
      </c>
      <c r="AB4" t="s">
        <v>398</v>
      </c>
      <c r="AC4" t="s">
        <v>375</v>
      </c>
      <c r="AF4" t="s">
        <v>430</v>
      </c>
      <c r="AG4" t="s">
        <v>378</v>
      </c>
      <c r="AH4" t="s">
        <v>431</v>
      </c>
      <c r="AL4" t="s">
        <v>6</v>
      </c>
      <c r="AM4" t="s">
        <v>432</v>
      </c>
      <c r="AN4" t="s">
        <v>367</v>
      </c>
      <c r="AP4" t="s">
        <v>334</v>
      </c>
      <c r="BU4" t="s">
        <v>368</v>
      </c>
      <c r="BV4" t="s">
        <v>336</v>
      </c>
      <c r="BW4" t="str">
        <f t="shared" si="0"/>
        <v>e4c4-megs</v>
      </c>
      <c r="BX4">
        <f t="shared" si="1"/>
        <v>2019</v>
      </c>
      <c r="BY4">
        <f t="shared" si="2"/>
        <v>2019</v>
      </c>
      <c r="BZ4">
        <f t="shared" si="3"/>
        <v>4</v>
      </c>
      <c r="CA4">
        <f t="shared" si="4"/>
        <v>4</v>
      </c>
      <c r="CB4" t="s">
        <v>4339</v>
      </c>
      <c r="CC4" t="str">
        <f t="shared" si="5"/>
        <v>d</v>
      </c>
      <c r="CD4">
        <v>1.780752933410501E-2</v>
      </c>
      <c r="CE4">
        <f t="shared" si="6"/>
        <v>3</v>
      </c>
      <c r="CF4" t="s">
        <v>5905</v>
      </c>
      <c r="CG4" t="s">
        <v>424</v>
      </c>
      <c r="CH4" s="2">
        <v>43634</v>
      </c>
      <c r="CI4">
        <v>6</v>
      </c>
      <c r="CJ4">
        <v>4</v>
      </c>
      <c r="CK4" s="31">
        <f t="shared" si="7"/>
        <v>0.18518518518518517</v>
      </c>
      <c r="CL4" s="30">
        <f t="shared" si="8"/>
        <v>0.37037037037037035</v>
      </c>
      <c r="CM4" s="2">
        <v>43661</v>
      </c>
      <c r="CN4" s="4">
        <v>11</v>
      </c>
      <c r="CO4" s="3">
        <v>14</v>
      </c>
      <c r="CP4" s="13">
        <v>1</v>
      </c>
      <c r="CQ4" s="13">
        <v>1</v>
      </c>
      <c r="CR4" s="17">
        <v>0</v>
      </c>
      <c r="CT4" s="13">
        <v>2</v>
      </c>
      <c r="CU4" s="13">
        <v>2</v>
      </c>
      <c r="CV4" s="13">
        <v>1</v>
      </c>
      <c r="CW4" s="13">
        <v>1</v>
      </c>
      <c r="CX4" s="13">
        <v>1</v>
      </c>
      <c r="CY4" s="13">
        <v>2</v>
      </c>
      <c r="CZ4" s="13">
        <v>3</v>
      </c>
      <c r="DA4" s="17">
        <v>3</v>
      </c>
      <c r="DB4" s="17">
        <v>1</v>
      </c>
      <c r="DC4" s="17">
        <v>1</v>
      </c>
      <c r="DD4" s="11" t="s">
        <v>7202</v>
      </c>
      <c r="DE4" s="11">
        <f t="shared" si="9"/>
        <v>19</v>
      </c>
      <c r="DF4" s="11">
        <v>1</v>
      </c>
    </row>
    <row r="5" spans="1:111" x14ac:dyDescent="0.35">
      <c r="A5" t="s">
        <v>392</v>
      </c>
      <c r="B5" t="b">
        <v>1</v>
      </c>
      <c r="C5" t="b">
        <v>0</v>
      </c>
      <c r="E5" t="s">
        <v>323</v>
      </c>
      <c r="F5" t="s">
        <v>15</v>
      </c>
      <c r="G5" t="s">
        <v>393</v>
      </c>
      <c r="I5">
        <v>0</v>
      </c>
      <c r="J5">
        <v>0</v>
      </c>
      <c r="K5" t="e">
        <v>#DIV/0!</v>
      </c>
      <c r="L5">
        <v>0</v>
      </c>
      <c r="M5" t="s">
        <v>394</v>
      </c>
      <c r="N5" t="s">
        <v>56</v>
      </c>
      <c r="O5" t="s">
        <v>395</v>
      </c>
      <c r="P5" t="s">
        <v>396</v>
      </c>
      <c r="Q5" s="2">
        <v>43613</v>
      </c>
      <c r="R5" s="1">
        <v>0.85277777777777775</v>
      </c>
      <c r="S5" s="2">
        <v>43613</v>
      </c>
      <c r="T5" s="1">
        <v>0.85625000000000007</v>
      </c>
      <c r="U5" t="s">
        <v>359</v>
      </c>
      <c r="V5" t="s">
        <v>17</v>
      </c>
      <c r="W5" t="s">
        <v>361</v>
      </c>
      <c r="Y5" t="s">
        <v>1</v>
      </c>
      <c r="AC5" t="s">
        <v>375</v>
      </c>
      <c r="AF5" t="s">
        <v>397</v>
      </c>
      <c r="AG5" t="s">
        <v>399</v>
      </c>
      <c r="AH5" t="s">
        <v>398</v>
      </c>
      <c r="AL5" t="s">
        <v>6</v>
      </c>
      <c r="AM5" t="s">
        <v>400</v>
      </c>
      <c r="AN5" t="s">
        <v>367</v>
      </c>
      <c r="AP5" t="s">
        <v>334</v>
      </c>
      <c r="BU5" t="s">
        <v>368</v>
      </c>
      <c r="BV5" t="s">
        <v>336</v>
      </c>
      <c r="BW5" t="str">
        <f t="shared" si="0"/>
        <v>88hx-6isc</v>
      </c>
      <c r="BX5">
        <f t="shared" si="1"/>
        <v>2019</v>
      </c>
      <c r="BY5">
        <f t="shared" si="2"/>
        <v>2019</v>
      </c>
      <c r="BZ5">
        <f t="shared" si="3"/>
        <v>4</v>
      </c>
      <c r="CA5">
        <f t="shared" si="4"/>
        <v>4</v>
      </c>
      <c r="CB5" t="s">
        <v>4339</v>
      </c>
      <c r="CC5" t="str">
        <f t="shared" si="5"/>
        <v>d</v>
      </c>
      <c r="CD5">
        <v>5.2700473263346148E-2</v>
      </c>
      <c r="CE5">
        <f t="shared" si="6"/>
        <v>4</v>
      </c>
      <c r="CF5" t="s">
        <v>5905</v>
      </c>
      <c r="CG5" t="s">
        <v>391</v>
      </c>
      <c r="CH5" s="2">
        <v>43634</v>
      </c>
      <c r="CI5">
        <v>3</v>
      </c>
      <c r="CJ5">
        <v>4</v>
      </c>
      <c r="CK5" s="31">
        <f t="shared" si="7"/>
        <v>0.14814814814814814</v>
      </c>
      <c r="CL5" s="30">
        <f t="shared" si="8"/>
        <v>0.14814814814814814</v>
      </c>
      <c r="CM5" s="2">
        <v>43661</v>
      </c>
      <c r="CN5" s="4">
        <v>7</v>
      </c>
      <c r="CO5" s="3">
        <v>8</v>
      </c>
      <c r="CP5" s="13">
        <v>1</v>
      </c>
      <c r="CQ5" s="13">
        <v>2</v>
      </c>
      <c r="CR5" s="17">
        <v>0</v>
      </c>
      <c r="CT5" s="13">
        <v>2</v>
      </c>
      <c r="CU5" s="13">
        <v>1</v>
      </c>
      <c r="CV5" s="13">
        <v>1</v>
      </c>
      <c r="CW5" s="13">
        <v>1</v>
      </c>
      <c r="CX5" s="13">
        <v>1</v>
      </c>
      <c r="CY5" s="13">
        <v>2</v>
      </c>
      <c r="CZ5" s="13">
        <v>3</v>
      </c>
      <c r="DA5" s="17">
        <v>3</v>
      </c>
      <c r="DB5" s="17">
        <v>1</v>
      </c>
      <c r="DC5" s="17">
        <v>1</v>
      </c>
      <c r="DD5" s="11" t="s">
        <v>7202</v>
      </c>
      <c r="DE5" s="11">
        <f t="shared" si="9"/>
        <v>19</v>
      </c>
      <c r="DF5" s="11">
        <v>1</v>
      </c>
    </row>
    <row r="6" spans="1:111" x14ac:dyDescent="0.35">
      <c r="A6" t="s">
        <v>565</v>
      </c>
      <c r="B6" t="b">
        <v>1</v>
      </c>
      <c r="C6" t="b">
        <v>0</v>
      </c>
      <c r="E6" t="s">
        <v>323</v>
      </c>
      <c r="F6" t="s">
        <v>15</v>
      </c>
      <c r="G6" t="s">
        <v>566</v>
      </c>
      <c r="H6" t="s">
        <v>549</v>
      </c>
      <c r="I6">
        <v>4</v>
      </c>
      <c r="J6">
        <v>2</v>
      </c>
      <c r="K6">
        <v>0.5</v>
      </c>
      <c r="L6">
        <v>0</v>
      </c>
      <c r="M6" t="s">
        <v>567</v>
      </c>
      <c r="N6" t="s">
        <v>213</v>
      </c>
      <c r="O6" t="s">
        <v>568</v>
      </c>
      <c r="P6" t="s">
        <v>569</v>
      </c>
      <c r="Q6" s="2">
        <v>43584</v>
      </c>
      <c r="R6" s="1">
        <v>0.65208333333333335</v>
      </c>
      <c r="S6" s="2">
        <v>43584</v>
      </c>
      <c r="T6" s="1">
        <v>0.6777777777777777</v>
      </c>
      <c r="U6" t="s">
        <v>328</v>
      </c>
      <c r="V6" t="s">
        <v>23</v>
      </c>
      <c r="W6" t="s">
        <v>550</v>
      </c>
      <c r="X6" t="s">
        <v>7</v>
      </c>
      <c r="Y6" t="s">
        <v>1</v>
      </c>
      <c r="AC6" t="s">
        <v>551</v>
      </c>
      <c r="AF6" t="s">
        <v>570</v>
      </c>
      <c r="AL6" t="s">
        <v>553</v>
      </c>
      <c r="AM6" t="s">
        <v>554</v>
      </c>
      <c r="AN6" t="s">
        <v>555</v>
      </c>
      <c r="AP6" t="s">
        <v>334</v>
      </c>
      <c r="BU6" t="s">
        <v>556</v>
      </c>
      <c r="BV6" t="s">
        <v>336</v>
      </c>
      <c r="BW6" t="str">
        <f t="shared" si="0"/>
        <v>vp9t-gixy</v>
      </c>
      <c r="BX6">
        <f t="shared" si="1"/>
        <v>2019</v>
      </c>
      <c r="BY6">
        <f t="shared" si="2"/>
        <v>2019</v>
      </c>
      <c r="BZ6">
        <f t="shared" si="3"/>
        <v>5</v>
      </c>
      <c r="CA6">
        <f t="shared" si="4"/>
        <v>6</v>
      </c>
      <c r="CB6" t="s">
        <v>4339</v>
      </c>
      <c r="CC6" t="str">
        <f t="shared" si="5"/>
        <v>d</v>
      </c>
      <c r="CD6">
        <v>7.6234322408558985E-2</v>
      </c>
      <c r="CE6">
        <f t="shared" si="6"/>
        <v>5</v>
      </c>
      <c r="CF6" t="s">
        <v>5905</v>
      </c>
      <c r="CG6" t="s">
        <v>564</v>
      </c>
      <c r="CH6" s="2">
        <v>43634</v>
      </c>
      <c r="CI6">
        <v>12</v>
      </c>
      <c r="CJ6">
        <v>57</v>
      </c>
      <c r="CK6" s="31">
        <f t="shared" si="7"/>
        <v>3.7037037037037035E-2</v>
      </c>
      <c r="CL6" s="30">
        <f t="shared" si="8"/>
        <v>6.8888888888888893</v>
      </c>
      <c r="CM6" s="2">
        <v>43661</v>
      </c>
      <c r="CN6" s="4">
        <v>13</v>
      </c>
      <c r="CO6" s="3">
        <v>243</v>
      </c>
      <c r="CP6" s="13">
        <v>2</v>
      </c>
      <c r="CQ6" s="13">
        <v>2</v>
      </c>
      <c r="CR6" s="17">
        <v>0</v>
      </c>
      <c r="CT6" s="13">
        <v>2</v>
      </c>
      <c r="CU6" s="13">
        <v>2</v>
      </c>
      <c r="CV6" s="13">
        <v>2</v>
      </c>
      <c r="CW6" s="13">
        <v>1</v>
      </c>
      <c r="CX6" s="13">
        <v>1</v>
      </c>
      <c r="CY6" s="13">
        <v>2</v>
      </c>
      <c r="CZ6" s="13">
        <v>3</v>
      </c>
      <c r="DA6" s="17">
        <v>3</v>
      </c>
      <c r="DB6" s="17">
        <v>2</v>
      </c>
      <c r="DC6" s="17">
        <v>1</v>
      </c>
      <c r="DD6" s="11" t="s">
        <v>7199</v>
      </c>
      <c r="DE6" s="11">
        <f t="shared" si="9"/>
        <v>23</v>
      </c>
      <c r="DF6" s="11">
        <v>1</v>
      </c>
    </row>
    <row r="7" spans="1:111" x14ac:dyDescent="0.35">
      <c r="A7" t="s">
        <v>620</v>
      </c>
      <c r="B7" t="b">
        <v>1</v>
      </c>
      <c r="C7" t="b">
        <v>0</v>
      </c>
      <c r="E7" t="s">
        <v>323</v>
      </c>
      <c r="F7" t="s">
        <v>15</v>
      </c>
      <c r="G7" t="s">
        <v>621</v>
      </c>
      <c r="H7" t="s">
        <v>625</v>
      </c>
      <c r="I7">
        <v>5</v>
      </c>
      <c r="J7">
        <v>1</v>
      </c>
      <c r="K7">
        <v>0.2</v>
      </c>
      <c r="L7">
        <v>0</v>
      </c>
      <c r="M7" t="s">
        <v>622</v>
      </c>
      <c r="N7" t="s">
        <v>249</v>
      </c>
      <c r="O7" t="s">
        <v>623</v>
      </c>
      <c r="P7" t="s">
        <v>624</v>
      </c>
      <c r="Q7" s="2">
        <v>41229</v>
      </c>
      <c r="R7" s="1">
        <v>0.93194444444444446</v>
      </c>
      <c r="S7" s="2">
        <v>41425</v>
      </c>
      <c r="T7" s="1">
        <v>0.67222222222222217</v>
      </c>
      <c r="U7" t="s">
        <v>328</v>
      </c>
      <c r="V7" t="s">
        <v>38</v>
      </c>
      <c r="W7" t="s">
        <v>626</v>
      </c>
      <c r="Y7" t="s">
        <v>1</v>
      </c>
      <c r="AF7" t="s">
        <v>627</v>
      </c>
      <c r="AN7" t="s">
        <v>628</v>
      </c>
      <c r="AP7" t="s">
        <v>334</v>
      </c>
      <c r="BU7" t="s">
        <v>592</v>
      </c>
      <c r="BV7" t="s">
        <v>336</v>
      </c>
      <c r="BW7" t="str">
        <f t="shared" si="0"/>
        <v>42qd-frvg</v>
      </c>
      <c r="BX7">
        <f t="shared" si="1"/>
        <v>2012</v>
      </c>
      <c r="BY7">
        <f t="shared" si="2"/>
        <v>2013</v>
      </c>
      <c r="BZ7">
        <f t="shared" si="3"/>
        <v>4</v>
      </c>
      <c r="CA7">
        <f t="shared" si="4"/>
        <v>5</v>
      </c>
      <c r="CB7" t="s">
        <v>4723</v>
      </c>
      <c r="CC7" t="str">
        <f t="shared" si="5"/>
        <v>a</v>
      </c>
      <c r="CD7">
        <v>3.6292716459253804E-2</v>
      </c>
      <c r="CE7">
        <f t="shared" si="6"/>
        <v>1</v>
      </c>
      <c r="CF7" t="s">
        <v>5905</v>
      </c>
      <c r="CG7" t="s">
        <v>619</v>
      </c>
      <c r="CH7" s="2">
        <v>43634</v>
      </c>
      <c r="CI7">
        <v>378</v>
      </c>
      <c r="CJ7" s="3">
        <v>1334</v>
      </c>
      <c r="CK7" s="31">
        <f t="shared" si="7"/>
        <v>0.13333333333333333</v>
      </c>
      <c r="CL7" s="30">
        <f t="shared" si="8"/>
        <v>0.36666666666666664</v>
      </c>
      <c r="CM7" s="2">
        <v>43664</v>
      </c>
      <c r="CN7" s="4">
        <v>382</v>
      </c>
      <c r="CO7" s="3">
        <v>1345</v>
      </c>
      <c r="CP7" s="13">
        <v>1</v>
      </c>
      <c r="CQ7" s="13">
        <v>2</v>
      </c>
      <c r="CR7" s="17">
        <v>0</v>
      </c>
      <c r="CT7" s="13">
        <v>0</v>
      </c>
      <c r="CU7" s="13">
        <v>0</v>
      </c>
      <c r="CV7" s="13">
        <v>0</v>
      </c>
      <c r="CW7" s="13">
        <v>1</v>
      </c>
      <c r="CX7" s="13">
        <v>1</v>
      </c>
      <c r="CY7" s="13">
        <v>2</v>
      </c>
      <c r="CZ7" s="13">
        <v>3</v>
      </c>
      <c r="DA7" s="17">
        <v>2</v>
      </c>
      <c r="DB7" s="17">
        <v>0</v>
      </c>
      <c r="DC7" s="17">
        <v>1</v>
      </c>
      <c r="DD7" s="11" t="s">
        <v>7243</v>
      </c>
      <c r="DE7" s="11">
        <f t="shared" si="9"/>
        <v>13</v>
      </c>
      <c r="DF7" s="11">
        <v>1</v>
      </c>
    </row>
    <row r="8" spans="1:111" x14ac:dyDescent="0.35">
      <c r="A8" t="s">
        <v>660</v>
      </c>
      <c r="B8" t="b">
        <v>1</v>
      </c>
      <c r="C8" t="b">
        <v>0</v>
      </c>
      <c r="E8" t="s">
        <v>323</v>
      </c>
      <c r="F8" t="s">
        <v>15</v>
      </c>
      <c r="G8" t="s">
        <v>672</v>
      </c>
      <c r="H8" t="s">
        <v>662</v>
      </c>
      <c r="I8">
        <v>4</v>
      </c>
      <c r="J8">
        <v>1</v>
      </c>
      <c r="K8">
        <v>0.25</v>
      </c>
      <c r="L8">
        <v>0</v>
      </c>
      <c r="O8" t="s">
        <v>673</v>
      </c>
      <c r="P8" t="s">
        <v>661</v>
      </c>
      <c r="Q8" s="2">
        <v>42286</v>
      </c>
      <c r="R8" s="1">
        <v>0.64930555555555558</v>
      </c>
      <c r="S8" s="2">
        <v>42407</v>
      </c>
      <c r="T8" s="1">
        <v>0.53749999999999998</v>
      </c>
      <c r="U8" t="s">
        <v>328</v>
      </c>
      <c r="V8" t="s">
        <v>195</v>
      </c>
      <c r="W8" t="s">
        <v>663</v>
      </c>
      <c r="Y8" t="s">
        <v>1</v>
      </c>
      <c r="AF8" t="s">
        <v>674</v>
      </c>
      <c r="AN8" t="s">
        <v>609</v>
      </c>
      <c r="AP8" t="s">
        <v>334</v>
      </c>
      <c r="BU8" t="s">
        <v>335</v>
      </c>
      <c r="BV8" t="s">
        <v>336</v>
      </c>
      <c r="BW8" t="str">
        <f t="shared" si="0"/>
        <v>unia-6izm</v>
      </c>
      <c r="BX8">
        <f t="shared" si="1"/>
        <v>2015</v>
      </c>
      <c r="BY8">
        <f t="shared" si="2"/>
        <v>2016</v>
      </c>
      <c r="BZ8">
        <f t="shared" si="3"/>
        <v>3</v>
      </c>
      <c r="CA8">
        <f t="shared" si="4"/>
        <v>3</v>
      </c>
      <c r="CB8" t="s">
        <v>4723</v>
      </c>
      <c r="CC8" t="str">
        <f t="shared" si="5"/>
        <v>b</v>
      </c>
      <c r="CD8">
        <v>8.6478556602378687E-2</v>
      </c>
      <c r="CE8">
        <f t="shared" si="6"/>
        <v>1</v>
      </c>
      <c r="CF8" t="s">
        <v>5905</v>
      </c>
      <c r="CG8" t="s">
        <v>671</v>
      </c>
      <c r="CH8" s="2">
        <v>43634</v>
      </c>
      <c r="CI8">
        <v>267</v>
      </c>
      <c r="CJ8" s="3">
        <v>1019</v>
      </c>
      <c r="CK8" s="31" t="e">
        <f t="shared" si="7"/>
        <v>#VALUE!</v>
      </c>
      <c r="CL8" s="30">
        <f t="shared" si="8"/>
        <v>0.875</v>
      </c>
      <c r="CM8" s="2">
        <v>43650</v>
      </c>
      <c r="CN8" s="4" t="s">
        <v>7204</v>
      </c>
      <c r="CO8" s="3">
        <v>1033</v>
      </c>
      <c r="CP8" s="13">
        <v>2</v>
      </c>
      <c r="CQ8" s="13">
        <v>0</v>
      </c>
      <c r="CR8" s="17">
        <v>0</v>
      </c>
      <c r="CT8" s="13">
        <v>0</v>
      </c>
      <c r="CU8" s="13">
        <v>0</v>
      </c>
      <c r="CV8" s="13">
        <v>0</v>
      </c>
      <c r="CW8" s="13">
        <v>1</v>
      </c>
      <c r="CX8" s="13">
        <v>1</v>
      </c>
      <c r="CY8" s="13">
        <v>2</v>
      </c>
      <c r="CZ8" s="13">
        <v>2</v>
      </c>
      <c r="DA8" s="17">
        <v>2</v>
      </c>
      <c r="DB8" s="17">
        <v>2</v>
      </c>
      <c r="DC8" s="17">
        <v>1</v>
      </c>
      <c r="DD8" s="11" t="s">
        <v>7154</v>
      </c>
      <c r="DE8" s="11">
        <f t="shared" si="9"/>
        <v>13</v>
      </c>
      <c r="DF8" s="11">
        <v>1</v>
      </c>
    </row>
    <row r="9" spans="1:111" x14ac:dyDescent="0.35">
      <c r="A9" t="s">
        <v>753</v>
      </c>
      <c r="B9" t="b">
        <v>1</v>
      </c>
      <c r="C9" t="b">
        <v>0</v>
      </c>
      <c r="E9" t="s">
        <v>323</v>
      </c>
      <c r="F9" t="s">
        <v>15</v>
      </c>
      <c r="G9" t="s">
        <v>754</v>
      </c>
      <c r="I9">
        <v>0</v>
      </c>
      <c r="J9">
        <v>0</v>
      </c>
      <c r="K9" t="e">
        <v>#DIV/0!</v>
      </c>
      <c r="L9">
        <v>0</v>
      </c>
      <c r="M9" t="s">
        <v>755</v>
      </c>
      <c r="N9" t="s">
        <v>110</v>
      </c>
      <c r="O9" t="s">
        <v>756</v>
      </c>
      <c r="P9" t="s">
        <v>757</v>
      </c>
      <c r="Q9" s="2">
        <v>43377</v>
      </c>
      <c r="R9" s="1">
        <v>0.90347222222222223</v>
      </c>
      <c r="S9" s="2">
        <v>43617</v>
      </c>
      <c r="T9" s="1">
        <v>0.72499999999999998</v>
      </c>
      <c r="V9" t="s">
        <v>61</v>
      </c>
      <c r="W9" t="s">
        <v>758</v>
      </c>
      <c r="X9" t="s">
        <v>11</v>
      </c>
      <c r="Y9" t="s">
        <v>1</v>
      </c>
      <c r="AC9" t="s">
        <v>46</v>
      </c>
      <c r="AF9" t="s">
        <v>759</v>
      </c>
      <c r="AL9" t="s">
        <v>46</v>
      </c>
      <c r="AN9" t="s">
        <v>760</v>
      </c>
      <c r="AP9" t="s">
        <v>334</v>
      </c>
      <c r="BJ9" t="s">
        <v>761</v>
      </c>
      <c r="BK9" t="s">
        <v>723</v>
      </c>
      <c r="BU9" t="s">
        <v>762</v>
      </c>
      <c r="BV9" t="s">
        <v>336</v>
      </c>
      <c r="BW9" t="str">
        <f t="shared" si="0"/>
        <v>visb-dxrt</v>
      </c>
      <c r="BX9">
        <f t="shared" si="1"/>
        <v>2018</v>
      </c>
      <c r="BY9">
        <f t="shared" si="2"/>
        <v>2019</v>
      </c>
      <c r="BZ9">
        <f t="shared" si="3"/>
        <v>5</v>
      </c>
      <c r="CA9">
        <f t="shared" si="4"/>
        <v>4</v>
      </c>
      <c r="CB9" t="s">
        <v>5893</v>
      </c>
      <c r="CC9" t="str">
        <f t="shared" si="5"/>
        <v>d</v>
      </c>
      <c r="CD9">
        <v>0.76167117318832478</v>
      </c>
      <c r="CE9">
        <f t="shared" si="6"/>
        <v>1</v>
      </c>
      <c r="CF9" t="s">
        <v>5905</v>
      </c>
      <c r="CG9" s="18" t="s">
        <v>752</v>
      </c>
      <c r="CH9" s="2">
        <v>43634</v>
      </c>
      <c r="CI9">
        <v>68</v>
      </c>
      <c r="CJ9" s="3">
        <v>5130</v>
      </c>
      <c r="CK9" s="31" t="e">
        <f t="shared" si="7"/>
        <v>#VALUE!</v>
      </c>
      <c r="CL9" s="30">
        <f t="shared" si="8"/>
        <v>0.25</v>
      </c>
      <c r="CM9" s="2">
        <v>43650</v>
      </c>
      <c r="CN9" s="4" t="s">
        <v>7204</v>
      </c>
      <c r="CO9" s="3">
        <v>5134</v>
      </c>
      <c r="CP9" s="13">
        <v>2</v>
      </c>
      <c r="CQ9" s="13">
        <v>2</v>
      </c>
      <c r="CR9" s="17">
        <v>2</v>
      </c>
      <c r="CT9" s="13">
        <v>0</v>
      </c>
      <c r="CU9" s="13">
        <v>0</v>
      </c>
      <c r="CV9" s="13">
        <v>2</v>
      </c>
      <c r="CW9" s="13">
        <v>1</v>
      </c>
      <c r="CX9" s="13">
        <v>1</v>
      </c>
      <c r="CY9" s="13">
        <v>2</v>
      </c>
      <c r="CZ9" s="13">
        <v>3</v>
      </c>
      <c r="DA9" s="17">
        <v>3</v>
      </c>
      <c r="DB9" s="17">
        <v>2</v>
      </c>
      <c r="DC9" s="17">
        <v>1</v>
      </c>
      <c r="DE9" s="11">
        <f t="shared" si="9"/>
        <v>21</v>
      </c>
      <c r="DF9" s="11">
        <v>1</v>
      </c>
    </row>
    <row r="10" spans="1:111" x14ac:dyDescent="0.35">
      <c r="A10" t="s">
        <v>775</v>
      </c>
      <c r="B10" t="b">
        <v>1</v>
      </c>
      <c r="C10" t="b">
        <v>0</v>
      </c>
      <c r="E10" t="s">
        <v>323</v>
      </c>
      <c r="F10" t="s">
        <v>15</v>
      </c>
      <c r="G10" t="s">
        <v>776</v>
      </c>
      <c r="H10" t="s">
        <v>779</v>
      </c>
      <c r="I10">
        <v>4</v>
      </c>
      <c r="J10">
        <v>2</v>
      </c>
      <c r="K10">
        <v>0.5</v>
      </c>
      <c r="L10">
        <v>0</v>
      </c>
      <c r="M10" t="s">
        <v>777</v>
      </c>
      <c r="N10" t="s">
        <v>18</v>
      </c>
      <c r="O10" t="s">
        <v>778</v>
      </c>
      <c r="P10" t="s">
        <v>778</v>
      </c>
      <c r="Q10" s="2">
        <v>42444</v>
      </c>
      <c r="R10" s="1">
        <v>0.74583333333333324</v>
      </c>
      <c r="S10" s="2">
        <v>42444</v>
      </c>
      <c r="T10" s="1">
        <v>0.74583333333333324</v>
      </c>
      <c r="U10" t="s">
        <v>351</v>
      </c>
      <c r="V10" t="s">
        <v>155</v>
      </c>
      <c r="W10" t="s">
        <v>769</v>
      </c>
      <c r="X10" t="s">
        <v>7</v>
      </c>
      <c r="Y10" t="s">
        <v>1</v>
      </c>
      <c r="AF10" t="s">
        <v>780</v>
      </c>
      <c r="AM10" t="s">
        <v>771</v>
      </c>
      <c r="AN10" t="s">
        <v>772</v>
      </c>
      <c r="AP10" t="s">
        <v>334</v>
      </c>
      <c r="BU10" t="s">
        <v>773</v>
      </c>
      <c r="BV10" t="s">
        <v>336</v>
      </c>
      <c r="BW10" t="str">
        <f t="shared" si="0"/>
        <v>7m2f-hxab</v>
      </c>
      <c r="BX10">
        <f t="shared" si="1"/>
        <v>2016</v>
      </c>
      <c r="BY10">
        <f t="shared" si="2"/>
        <v>2016</v>
      </c>
      <c r="BZ10">
        <f t="shared" si="3"/>
        <v>5</v>
      </c>
      <c r="CA10">
        <f t="shared" si="4"/>
        <v>6</v>
      </c>
      <c r="CB10" t="s">
        <v>4723</v>
      </c>
      <c r="CC10" t="str">
        <f t="shared" si="5"/>
        <v>c</v>
      </c>
      <c r="CD10">
        <v>7.8772132219480429E-2</v>
      </c>
      <c r="CE10">
        <f t="shared" si="6"/>
        <v>1</v>
      </c>
      <c r="CF10" t="s">
        <v>5905</v>
      </c>
      <c r="CG10" t="s">
        <v>774</v>
      </c>
      <c r="CH10" s="2">
        <v>43634</v>
      </c>
      <c r="CI10">
        <v>164</v>
      </c>
      <c r="CJ10">
        <v>954</v>
      </c>
      <c r="CK10" s="31" t="e">
        <f t="shared" si="7"/>
        <v>#VALUE!</v>
      </c>
      <c r="CL10" s="30">
        <f t="shared" si="8"/>
        <v>0.625</v>
      </c>
      <c r="CM10" s="2">
        <v>43650</v>
      </c>
      <c r="CN10" s="4" t="s">
        <v>7204</v>
      </c>
      <c r="CO10" s="3">
        <v>964</v>
      </c>
      <c r="CP10" s="13">
        <v>2</v>
      </c>
      <c r="CQ10" s="13">
        <v>2</v>
      </c>
      <c r="CR10" s="17">
        <v>0</v>
      </c>
      <c r="CT10" s="13">
        <v>0</v>
      </c>
      <c r="CU10" s="13">
        <v>2</v>
      </c>
      <c r="CV10" s="13">
        <v>2</v>
      </c>
      <c r="CW10" s="13">
        <v>1</v>
      </c>
      <c r="CX10" s="13">
        <v>1</v>
      </c>
      <c r="CY10" s="13">
        <v>2</v>
      </c>
      <c r="CZ10" s="13">
        <v>2</v>
      </c>
      <c r="DA10" s="17">
        <v>1</v>
      </c>
      <c r="DB10" s="17">
        <v>0</v>
      </c>
      <c r="DC10" s="17">
        <v>1</v>
      </c>
      <c r="DD10" s="11" t="s">
        <v>7153</v>
      </c>
      <c r="DE10" s="11">
        <f t="shared" si="9"/>
        <v>16</v>
      </c>
      <c r="DF10" s="11">
        <v>1</v>
      </c>
    </row>
    <row r="11" spans="1:111" s="19" customFormat="1" x14ac:dyDescent="0.35">
      <c r="A11" t="s">
        <v>983</v>
      </c>
      <c r="B11" t="b">
        <v>1</v>
      </c>
      <c r="C11" t="b">
        <v>0</v>
      </c>
      <c r="D11"/>
      <c r="E11" t="s">
        <v>323</v>
      </c>
      <c r="F11" t="s">
        <v>15</v>
      </c>
      <c r="G11" t="s">
        <v>984</v>
      </c>
      <c r="H11" t="s">
        <v>988</v>
      </c>
      <c r="I11">
        <v>18</v>
      </c>
      <c r="J11">
        <v>3</v>
      </c>
      <c r="K11">
        <v>0.16666666666666666</v>
      </c>
      <c r="L11">
        <v>1</v>
      </c>
      <c r="M11" t="s">
        <v>985</v>
      </c>
      <c r="N11" t="s">
        <v>136</v>
      </c>
      <c r="O11" t="s">
        <v>986</v>
      </c>
      <c r="P11" t="s">
        <v>987</v>
      </c>
      <c r="Q11" s="2">
        <v>42789</v>
      </c>
      <c r="R11" s="1">
        <v>0.70624999999999993</v>
      </c>
      <c r="S11" s="2">
        <v>42790</v>
      </c>
      <c r="T11" s="1">
        <v>0.92499999999999993</v>
      </c>
      <c r="U11" t="s">
        <v>881</v>
      </c>
      <c r="V11" t="s">
        <v>143</v>
      </c>
      <c r="W11" t="s">
        <v>989</v>
      </c>
      <c r="X11"/>
      <c r="Y11" t="s">
        <v>1</v>
      </c>
      <c r="Z11"/>
      <c r="AA11"/>
      <c r="AB11"/>
      <c r="AC11"/>
      <c r="AD11"/>
      <c r="AE11"/>
      <c r="AF11" t="s">
        <v>990</v>
      </c>
      <c r="AG11"/>
      <c r="AH11"/>
      <c r="AI11"/>
      <c r="AJ11"/>
      <c r="AK11"/>
      <c r="AL11"/>
      <c r="AM11" t="s">
        <v>991</v>
      </c>
      <c r="AN11" t="s">
        <v>992</v>
      </c>
      <c r="AO11"/>
      <c r="AP11" t="s">
        <v>334</v>
      </c>
      <c r="AQ11"/>
      <c r="AR11"/>
      <c r="AS11"/>
      <c r="AT11"/>
      <c r="AU11"/>
      <c r="AV11"/>
      <c r="AW11"/>
      <c r="AX11"/>
      <c r="AY11"/>
      <c r="AZ11"/>
      <c r="BA11"/>
      <c r="BB11"/>
      <c r="BC11"/>
      <c r="BD11"/>
      <c r="BE11"/>
      <c r="BF11"/>
      <c r="BG11"/>
      <c r="BH11"/>
      <c r="BI11"/>
      <c r="BJ11"/>
      <c r="BK11"/>
      <c r="BL11"/>
      <c r="BM11"/>
      <c r="BN11"/>
      <c r="BO11"/>
      <c r="BP11"/>
      <c r="BQ11"/>
      <c r="BR11"/>
      <c r="BS11"/>
      <c r="BT11"/>
      <c r="BU11" t="s">
        <v>915</v>
      </c>
      <c r="BV11" t="s">
        <v>336</v>
      </c>
      <c r="BW11" t="str">
        <f t="shared" si="0"/>
        <v>mx83-wxi5</v>
      </c>
      <c r="BX11">
        <f t="shared" si="1"/>
        <v>2017</v>
      </c>
      <c r="BY11">
        <f t="shared" si="2"/>
        <v>2017</v>
      </c>
      <c r="BZ11">
        <f t="shared" si="3"/>
        <v>4</v>
      </c>
      <c r="CA11">
        <f t="shared" si="4"/>
        <v>5</v>
      </c>
      <c r="CB11" t="s">
        <v>5893</v>
      </c>
      <c r="CC11" t="str">
        <f t="shared" si="5"/>
        <v>c</v>
      </c>
      <c r="CD11">
        <v>0.56425051194875653</v>
      </c>
      <c r="CE11">
        <f t="shared" si="6"/>
        <v>1</v>
      </c>
      <c r="CF11" t="s">
        <v>5905</v>
      </c>
      <c r="CG11" s="18" t="s">
        <v>982</v>
      </c>
      <c r="CH11" s="2">
        <v>43634</v>
      </c>
      <c r="CI11" s="3">
        <v>1210</v>
      </c>
      <c r="CJ11" s="3">
        <v>2061</v>
      </c>
      <c r="CK11" s="31" t="e">
        <f t="shared" si="7"/>
        <v>#VALUE!</v>
      </c>
      <c r="CL11" s="30">
        <f t="shared" si="8"/>
        <v>2.7058823529411766</v>
      </c>
      <c r="CM11" s="2">
        <v>43651</v>
      </c>
      <c r="CN11" s="4" t="s">
        <v>7204</v>
      </c>
      <c r="CO11" s="3">
        <v>2107</v>
      </c>
      <c r="CP11" s="13">
        <v>2</v>
      </c>
      <c r="CQ11" s="13">
        <v>2</v>
      </c>
      <c r="CR11" s="17">
        <v>1</v>
      </c>
      <c r="CS11" s="13"/>
      <c r="CT11" s="13">
        <v>1</v>
      </c>
      <c r="CU11" s="13">
        <v>2</v>
      </c>
      <c r="CV11" s="13">
        <v>2</v>
      </c>
      <c r="CW11" s="13">
        <v>1</v>
      </c>
      <c r="CX11" s="13">
        <v>1</v>
      </c>
      <c r="CY11" s="13">
        <v>2</v>
      </c>
      <c r="CZ11" s="13">
        <v>2</v>
      </c>
      <c r="DA11" s="17">
        <v>2</v>
      </c>
      <c r="DB11" s="17">
        <v>1</v>
      </c>
      <c r="DC11" s="17">
        <v>1</v>
      </c>
      <c r="DD11" s="11" t="s">
        <v>7162</v>
      </c>
      <c r="DE11" s="11">
        <f t="shared" si="9"/>
        <v>20</v>
      </c>
      <c r="DF11" s="11">
        <v>1</v>
      </c>
      <c r="DG11"/>
    </row>
    <row r="12" spans="1:111" x14ac:dyDescent="0.35">
      <c r="A12" t="s">
        <v>1088</v>
      </c>
      <c r="B12" t="b">
        <v>1</v>
      </c>
      <c r="C12" t="b">
        <v>0</v>
      </c>
      <c r="E12" t="s">
        <v>323</v>
      </c>
      <c r="F12" t="s">
        <v>15</v>
      </c>
      <c r="G12" t="s">
        <v>1089</v>
      </c>
      <c r="H12" t="s">
        <v>1059</v>
      </c>
      <c r="I12">
        <v>2</v>
      </c>
      <c r="J12">
        <v>0</v>
      </c>
      <c r="K12">
        <v>0</v>
      </c>
      <c r="L12">
        <v>0</v>
      </c>
      <c r="N12" t="s">
        <v>56</v>
      </c>
      <c r="O12" t="s">
        <v>1090</v>
      </c>
      <c r="P12" t="s">
        <v>1091</v>
      </c>
      <c r="Q12" s="2">
        <v>43440</v>
      </c>
      <c r="R12" s="1">
        <v>0.76458333333333339</v>
      </c>
      <c r="S12" s="2">
        <v>43440</v>
      </c>
      <c r="T12" s="1">
        <v>0.82361111111111107</v>
      </c>
      <c r="U12" t="s">
        <v>359</v>
      </c>
      <c r="V12" t="s">
        <v>17</v>
      </c>
      <c r="W12" t="s">
        <v>1060</v>
      </c>
      <c r="Y12" t="s">
        <v>1</v>
      </c>
      <c r="AC12" t="s">
        <v>1079</v>
      </c>
      <c r="AF12" t="s">
        <v>1092</v>
      </c>
      <c r="AG12" t="s">
        <v>1063</v>
      </c>
      <c r="AL12" t="s">
        <v>6</v>
      </c>
      <c r="AM12" t="s">
        <v>1064</v>
      </c>
      <c r="AN12" t="s">
        <v>367</v>
      </c>
      <c r="AP12" t="s">
        <v>334</v>
      </c>
      <c r="BU12" t="s">
        <v>1065</v>
      </c>
      <c r="BV12" t="s">
        <v>336</v>
      </c>
      <c r="BW12" t="str">
        <f t="shared" si="0"/>
        <v>7yh5-na26</v>
      </c>
      <c r="BX12">
        <f t="shared" si="1"/>
        <v>2018</v>
      </c>
      <c r="BY12">
        <f t="shared" si="2"/>
        <v>2018</v>
      </c>
      <c r="BZ12">
        <f t="shared" si="3"/>
        <v>4</v>
      </c>
      <c r="CA12">
        <f t="shared" si="4"/>
        <v>4</v>
      </c>
      <c r="CB12" t="s">
        <v>4339</v>
      </c>
      <c r="CC12" t="str">
        <f t="shared" si="5"/>
        <v>d</v>
      </c>
      <c r="CD12">
        <v>4.8757586963754207E-2</v>
      </c>
      <c r="CE12">
        <f t="shared" si="6"/>
        <v>1</v>
      </c>
      <c r="CF12" t="s">
        <v>5905</v>
      </c>
      <c r="CG12" t="s">
        <v>1087</v>
      </c>
      <c r="CH12" s="2">
        <v>43634</v>
      </c>
      <c r="CI12">
        <v>41</v>
      </c>
      <c r="CJ12">
        <v>22</v>
      </c>
      <c r="CK12" s="31" t="e">
        <f t="shared" si="7"/>
        <v>#VALUE!</v>
      </c>
      <c r="CL12" s="30">
        <f t="shared" si="8"/>
        <v>0.23529411764705882</v>
      </c>
      <c r="CM12" s="2">
        <v>43651</v>
      </c>
      <c r="CN12" s="4" t="s">
        <v>7204</v>
      </c>
      <c r="CO12" s="3">
        <v>26</v>
      </c>
      <c r="CP12" s="13">
        <v>2</v>
      </c>
      <c r="CQ12" s="13">
        <v>0</v>
      </c>
      <c r="CR12" s="17">
        <v>0</v>
      </c>
      <c r="CT12" s="13">
        <v>2</v>
      </c>
      <c r="CU12" s="13">
        <v>0</v>
      </c>
      <c r="CV12" s="13">
        <v>2</v>
      </c>
      <c r="CW12" s="13">
        <v>1</v>
      </c>
      <c r="CX12" s="13">
        <v>1</v>
      </c>
      <c r="CY12" s="13">
        <v>1</v>
      </c>
      <c r="CZ12" s="13">
        <v>2</v>
      </c>
      <c r="DA12" s="17">
        <v>2</v>
      </c>
      <c r="DB12" s="17">
        <v>1</v>
      </c>
      <c r="DC12" s="17">
        <v>1</v>
      </c>
      <c r="DD12" s="11" t="s">
        <v>7177</v>
      </c>
      <c r="DE12" s="11">
        <f t="shared" si="9"/>
        <v>15</v>
      </c>
      <c r="DF12" s="11">
        <v>1</v>
      </c>
    </row>
    <row r="13" spans="1:111" x14ac:dyDescent="0.35">
      <c r="A13" t="s">
        <v>1101</v>
      </c>
      <c r="B13" t="b">
        <v>1</v>
      </c>
      <c r="C13" t="b">
        <v>0</v>
      </c>
      <c r="E13" t="s">
        <v>323</v>
      </c>
      <c r="F13" t="s">
        <v>15</v>
      </c>
      <c r="G13" t="s">
        <v>1102</v>
      </c>
      <c r="H13" t="s">
        <v>1059</v>
      </c>
      <c r="I13">
        <v>2</v>
      </c>
      <c r="J13">
        <v>0</v>
      </c>
      <c r="K13">
        <v>0</v>
      </c>
      <c r="L13">
        <v>0</v>
      </c>
      <c r="N13" t="s">
        <v>56</v>
      </c>
      <c r="O13" t="s">
        <v>1103</v>
      </c>
      <c r="P13" t="s">
        <v>1104</v>
      </c>
      <c r="Q13" s="2">
        <v>43440</v>
      </c>
      <c r="R13" s="1">
        <v>0.7270833333333333</v>
      </c>
      <c r="S13" s="2">
        <v>43440</v>
      </c>
      <c r="T13" s="1">
        <v>0.8256944444444444</v>
      </c>
      <c r="U13" t="s">
        <v>359</v>
      </c>
      <c r="V13" t="s">
        <v>17</v>
      </c>
      <c r="W13" t="s">
        <v>1060</v>
      </c>
      <c r="Y13" t="s">
        <v>1</v>
      </c>
      <c r="AC13" t="s">
        <v>1079</v>
      </c>
      <c r="AF13" t="s">
        <v>1105</v>
      </c>
      <c r="AG13" t="s">
        <v>1063</v>
      </c>
      <c r="AH13" t="s">
        <v>364</v>
      </c>
      <c r="AL13" t="s">
        <v>6</v>
      </c>
      <c r="AM13" t="s">
        <v>1064</v>
      </c>
      <c r="AN13" t="s">
        <v>367</v>
      </c>
      <c r="AP13" t="s">
        <v>334</v>
      </c>
      <c r="BU13" t="s">
        <v>1065</v>
      </c>
      <c r="BV13" t="s">
        <v>336</v>
      </c>
      <c r="BW13" t="str">
        <f t="shared" si="0"/>
        <v>vk6s-am8z</v>
      </c>
      <c r="BX13">
        <f t="shared" si="1"/>
        <v>2018</v>
      </c>
      <c r="BY13">
        <f t="shared" si="2"/>
        <v>2018</v>
      </c>
      <c r="BZ13">
        <f t="shared" si="3"/>
        <v>4</v>
      </c>
      <c r="CA13">
        <f t="shared" si="4"/>
        <v>4</v>
      </c>
      <c r="CB13" t="s">
        <v>4339</v>
      </c>
      <c r="CC13" t="str">
        <f t="shared" si="5"/>
        <v>d</v>
      </c>
      <c r="CD13">
        <v>0.15983564437384457</v>
      </c>
      <c r="CE13">
        <f t="shared" si="6"/>
        <v>2</v>
      </c>
      <c r="CF13" t="s">
        <v>5905</v>
      </c>
      <c r="CG13" t="s">
        <v>1100</v>
      </c>
      <c r="CH13" s="2">
        <v>43634</v>
      </c>
      <c r="CI13">
        <v>22</v>
      </c>
      <c r="CJ13">
        <v>26</v>
      </c>
      <c r="CK13" s="31" t="e">
        <f t="shared" si="7"/>
        <v>#VALUE!</v>
      </c>
      <c r="CL13" s="30">
        <f t="shared" si="8"/>
        <v>0.11764705882352941</v>
      </c>
      <c r="CM13" s="2">
        <v>43651</v>
      </c>
      <c r="CN13" s="4" t="s">
        <v>7204</v>
      </c>
      <c r="CO13" s="3">
        <v>28</v>
      </c>
      <c r="CP13" s="13">
        <v>2</v>
      </c>
      <c r="CQ13" s="13">
        <v>0</v>
      </c>
      <c r="CR13" s="17">
        <v>0</v>
      </c>
      <c r="CT13" s="13">
        <v>2</v>
      </c>
      <c r="CU13" s="13">
        <v>0</v>
      </c>
      <c r="CV13" s="13">
        <v>2</v>
      </c>
      <c r="CW13" s="13">
        <v>1</v>
      </c>
      <c r="CX13" s="13">
        <v>1</v>
      </c>
      <c r="CY13" s="13">
        <v>1</v>
      </c>
      <c r="CZ13" s="13">
        <v>2</v>
      </c>
      <c r="DA13" s="17">
        <v>2</v>
      </c>
      <c r="DB13" s="17">
        <v>1</v>
      </c>
      <c r="DC13" s="17">
        <v>1</v>
      </c>
      <c r="DD13" s="11" t="s">
        <v>7177</v>
      </c>
      <c r="DE13" s="11">
        <f t="shared" si="9"/>
        <v>15</v>
      </c>
      <c r="DF13" s="11">
        <v>1</v>
      </c>
    </row>
    <row r="14" spans="1:111" x14ac:dyDescent="0.35">
      <c r="A14" t="s">
        <v>1113</v>
      </c>
      <c r="B14" t="b">
        <v>1</v>
      </c>
      <c r="C14" t="b">
        <v>0</v>
      </c>
      <c r="E14" t="s">
        <v>323</v>
      </c>
      <c r="F14" t="s">
        <v>15</v>
      </c>
      <c r="G14" t="s">
        <v>1114</v>
      </c>
      <c r="H14" t="s">
        <v>1118</v>
      </c>
      <c r="I14">
        <v>9</v>
      </c>
      <c r="J14">
        <v>1</v>
      </c>
      <c r="K14">
        <v>0.1111111111111111</v>
      </c>
      <c r="L14">
        <v>0</v>
      </c>
      <c r="M14" t="s">
        <v>1115</v>
      </c>
      <c r="N14" t="s">
        <v>247</v>
      </c>
      <c r="O14" t="s">
        <v>1116</v>
      </c>
      <c r="P14" t="s">
        <v>1117</v>
      </c>
      <c r="Q14" s="2">
        <v>41554</v>
      </c>
      <c r="R14" s="1">
        <v>0.92986111111111114</v>
      </c>
      <c r="S14" s="2">
        <v>41554</v>
      </c>
      <c r="T14" s="1">
        <v>0.95347222222222217</v>
      </c>
      <c r="U14" t="s">
        <v>328</v>
      </c>
      <c r="V14" t="s">
        <v>38</v>
      </c>
      <c r="W14" t="s">
        <v>1119</v>
      </c>
      <c r="Y14" t="s">
        <v>1</v>
      </c>
      <c r="AB14" t="s">
        <v>1120</v>
      </c>
      <c r="AF14" t="s">
        <v>1121</v>
      </c>
      <c r="AG14" t="s">
        <v>1123</v>
      </c>
      <c r="AH14" t="s">
        <v>1122</v>
      </c>
      <c r="AN14" t="s">
        <v>628</v>
      </c>
      <c r="AP14" t="s">
        <v>334</v>
      </c>
      <c r="BU14" t="s">
        <v>592</v>
      </c>
      <c r="BV14" t="s">
        <v>336</v>
      </c>
      <c r="BW14" t="str">
        <f t="shared" si="0"/>
        <v>9mju-mxty</v>
      </c>
      <c r="BX14">
        <f t="shared" si="1"/>
        <v>2013</v>
      </c>
      <c r="BY14">
        <f t="shared" si="2"/>
        <v>2013</v>
      </c>
      <c r="BZ14">
        <f t="shared" si="3"/>
        <v>4</v>
      </c>
      <c r="CA14">
        <f t="shared" si="4"/>
        <v>5</v>
      </c>
      <c r="CB14" t="s">
        <v>5893</v>
      </c>
      <c r="CC14" t="str">
        <f t="shared" si="5"/>
        <v>a</v>
      </c>
      <c r="CD14">
        <v>0.35087069554203798</v>
      </c>
      <c r="CE14">
        <f t="shared" si="6"/>
        <v>1</v>
      </c>
      <c r="CF14" t="s">
        <v>5905</v>
      </c>
      <c r="CG14" t="s">
        <v>1112</v>
      </c>
      <c r="CH14" s="2">
        <v>43634</v>
      </c>
      <c r="CI14">
        <v>411</v>
      </c>
      <c r="CJ14" s="3">
        <v>1585</v>
      </c>
      <c r="CK14" s="31">
        <f t="shared" si="7"/>
        <v>0.1</v>
      </c>
      <c r="CL14" s="30">
        <f t="shared" si="8"/>
        <v>1.1333333333333333</v>
      </c>
      <c r="CM14" s="2">
        <v>43664</v>
      </c>
      <c r="CN14" s="29">
        <v>414</v>
      </c>
      <c r="CO14" s="3">
        <v>1619</v>
      </c>
      <c r="CP14" s="13">
        <v>2</v>
      </c>
      <c r="CQ14" s="13">
        <v>2</v>
      </c>
      <c r="CR14" s="17">
        <v>0</v>
      </c>
      <c r="CT14" s="13">
        <v>0</v>
      </c>
      <c r="CU14" s="13">
        <v>2</v>
      </c>
      <c r="CV14" s="13">
        <v>2</v>
      </c>
      <c r="CW14" s="13">
        <v>1</v>
      </c>
      <c r="CX14" s="13">
        <v>1</v>
      </c>
      <c r="CY14" s="13">
        <v>2</v>
      </c>
      <c r="CZ14" s="13">
        <v>3</v>
      </c>
      <c r="DA14" s="17">
        <v>2</v>
      </c>
      <c r="DB14" s="17">
        <v>0</v>
      </c>
      <c r="DC14" s="17">
        <v>1</v>
      </c>
      <c r="DD14" s="11" t="s">
        <v>7239</v>
      </c>
      <c r="DE14" s="11">
        <f t="shared" si="9"/>
        <v>18</v>
      </c>
      <c r="DF14" s="11">
        <v>1</v>
      </c>
    </row>
    <row r="15" spans="1:111" x14ac:dyDescent="0.35">
      <c r="A15" t="s">
        <v>1164</v>
      </c>
      <c r="B15" t="b">
        <v>1</v>
      </c>
      <c r="C15" t="b">
        <v>0</v>
      </c>
      <c r="E15" t="s">
        <v>323</v>
      </c>
      <c r="F15" t="s">
        <v>15</v>
      </c>
      <c r="G15" t="s">
        <v>1165</v>
      </c>
      <c r="H15" t="s">
        <v>1169</v>
      </c>
      <c r="I15">
        <v>5</v>
      </c>
      <c r="J15">
        <v>2</v>
      </c>
      <c r="K15">
        <v>0.4</v>
      </c>
      <c r="L15">
        <v>1</v>
      </c>
      <c r="M15" t="s">
        <v>1166</v>
      </c>
      <c r="N15" t="s">
        <v>96</v>
      </c>
      <c r="O15" t="s">
        <v>1167</v>
      </c>
      <c r="P15" t="s">
        <v>1168</v>
      </c>
      <c r="Q15" s="2">
        <v>42292</v>
      </c>
      <c r="R15" s="1">
        <v>0.69791666666666663</v>
      </c>
      <c r="S15" s="2">
        <v>43517</v>
      </c>
      <c r="T15" s="1">
        <v>0.77083333333333337</v>
      </c>
      <c r="U15" t="s">
        <v>1130</v>
      </c>
      <c r="V15" t="s">
        <v>64</v>
      </c>
      <c r="W15" t="s">
        <v>1132</v>
      </c>
      <c r="X15" t="s">
        <v>7</v>
      </c>
      <c r="Y15" t="s">
        <v>1</v>
      </c>
      <c r="AF15" t="s">
        <v>1170</v>
      </c>
      <c r="AM15" t="s">
        <v>1171</v>
      </c>
      <c r="AN15" t="s">
        <v>1135</v>
      </c>
      <c r="AP15" t="s">
        <v>334</v>
      </c>
      <c r="BU15" t="s">
        <v>1136</v>
      </c>
      <c r="BV15" t="s">
        <v>336</v>
      </c>
      <c r="BW15" t="str">
        <f t="shared" si="0"/>
        <v>s7ge-wicw</v>
      </c>
      <c r="BX15">
        <f t="shared" si="1"/>
        <v>2015</v>
      </c>
      <c r="BY15">
        <f t="shared" si="2"/>
        <v>2019</v>
      </c>
      <c r="BZ15">
        <f t="shared" si="3"/>
        <v>5</v>
      </c>
      <c r="CA15">
        <f t="shared" si="4"/>
        <v>6</v>
      </c>
      <c r="CB15" t="s">
        <v>5893</v>
      </c>
      <c r="CC15" t="str">
        <f t="shared" si="5"/>
        <v>b</v>
      </c>
      <c r="CD15">
        <v>0.36128046644474265</v>
      </c>
      <c r="CE15">
        <f t="shared" si="6"/>
        <v>1</v>
      </c>
      <c r="CF15" t="s">
        <v>5905</v>
      </c>
      <c r="CG15" t="s">
        <v>1163</v>
      </c>
      <c r="CH15" s="2">
        <v>43634</v>
      </c>
      <c r="CI15">
        <v>616</v>
      </c>
      <c r="CJ15" s="3">
        <v>2527</v>
      </c>
      <c r="CK15" s="31" t="e">
        <f t="shared" si="7"/>
        <v>#VALUE!</v>
      </c>
      <c r="CL15" s="30">
        <f t="shared" si="8"/>
        <v>1.9411764705882353</v>
      </c>
      <c r="CM15" s="2">
        <v>43651</v>
      </c>
      <c r="CN15" s="4" t="s">
        <v>7204</v>
      </c>
      <c r="CO15" s="3">
        <v>2560</v>
      </c>
      <c r="CP15" s="13">
        <v>2</v>
      </c>
      <c r="CQ15" s="13">
        <v>2</v>
      </c>
      <c r="CR15" s="17">
        <v>2</v>
      </c>
      <c r="CT15" s="13">
        <v>0</v>
      </c>
      <c r="CU15" s="13">
        <v>0</v>
      </c>
      <c r="CV15" s="13">
        <v>0</v>
      </c>
      <c r="CW15" s="13">
        <v>1</v>
      </c>
      <c r="CX15" s="13">
        <v>1</v>
      </c>
      <c r="CY15" s="13">
        <v>1</v>
      </c>
      <c r="CZ15" s="13">
        <v>3</v>
      </c>
      <c r="DA15" s="17">
        <v>2</v>
      </c>
      <c r="DB15" s="17">
        <v>2</v>
      </c>
      <c r="DC15" s="17">
        <v>1</v>
      </c>
      <c r="DD15" s="11" t="s">
        <v>7187</v>
      </c>
      <c r="DE15" s="11">
        <f t="shared" si="9"/>
        <v>17</v>
      </c>
      <c r="DF15" s="11">
        <v>1</v>
      </c>
    </row>
    <row r="16" spans="1:111" x14ac:dyDescent="0.35">
      <c r="A16" t="s">
        <v>1155</v>
      </c>
      <c r="B16" t="b">
        <v>1</v>
      </c>
      <c r="C16" t="b">
        <v>0</v>
      </c>
      <c r="E16" t="s">
        <v>323</v>
      </c>
      <c r="F16" t="s">
        <v>15</v>
      </c>
      <c r="G16" t="s">
        <v>1156</v>
      </c>
      <c r="H16" t="s">
        <v>1160</v>
      </c>
      <c r="I16">
        <v>4</v>
      </c>
      <c r="J16">
        <v>3</v>
      </c>
      <c r="K16">
        <v>0.75</v>
      </c>
      <c r="L16">
        <v>1</v>
      </c>
      <c r="M16" t="s">
        <v>1157</v>
      </c>
      <c r="N16" t="s">
        <v>96</v>
      </c>
      <c r="O16" t="s">
        <v>1158</v>
      </c>
      <c r="P16" t="s">
        <v>1159</v>
      </c>
      <c r="Q16" s="2">
        <v>42290</v>
      </c>
      <c r="R16" s="1">
        <v>0.89861111111111114</v>
      </c>
      <c r="S16" s="2">
        <v>43634</v>
      </c>
      <c r="T16" s="1">
        <v>2.7777777777777776E-2</v>
      </c>
      <c r="U16" t="s">
        <v>1130</v>
      </c>
      <c r="V16" t="s">
        <v>64</v>
      </c>
      <c r="W16" t="s">
        <v>1132</v>
      </c>
      <c r="X16" t="s">
        <v>7</v>
      </c>
      <c r="Y16" t="s">
        <v>1</v>
      </c>
      <c r="AF16" t="s">
        <v>1161</v>
      </c>
      <c r="AG16" t="s">
        <v>1162</v>
      </c>
      <c r="AM16" t="s">
        <v>1134</v>
      </c>
      <c r="AN16" t="s">
        <v>1135</v>
      </c>
      <c r="AP16" t="s">
        <v>334</v>
      </c>
      <c r="BU16" t="s">
        <v>1136</v>
      </c>
      <c r="BV16" t="s">
        <v>336</v>
      </c>
      <c r="BW16" t="str">
        <f t="shared" si="0"/>
        <v>m8qx-ubtq</v>
      </c>
      <c r="BX16">
        <f t="shared" si="1"/>
        <v>2015</v>
      </c>
      <c r="BY16">
        <f t="shared" si="2"/>
        <v>2019</v>
      </c>
      <c r="BZ16">
        <f t="shared" si="3"/>
        <v>5</v>
      </c>
      <c r="CA16">
        <f t="shared" si="4"/>
        <v>6</v>
      </c>
      <c r="CB16" t="s">
        <v>5893</v>
      </c>
      <c r="CC16" t="str">
        <f t="shared" si="5"/>
        <v>b</v>
      </c>
      <c r="CD16">
        <v>9.038480318605846E-2</v>
      </c>
      <c r="CE16">
        <f t="shared" si="6"/>
        <v>2</v>
      </c>
      <c r="CF16" t="s">
        <v>5905</v>
      </c>
      <c r="CG16" s="18" t="s">
        <v>1154</v>
      </c>
      <c r="CH16" s="2">
        <v>43634</v>
      </c>
      <c r="CI16" s="3">
        <v>33309</v>
      </c>
      <c r="CJ16" s="3">
        <v>129407</v>
      </c>
      <c r="CK16" s="31" t="e">
        <f t="shared" si="7"/>
        <v>#VALUE!</v>
      </c>
      <c r="CL16" s="30">
        <f t="shared" si="8"/>
        <v>750.64705882352939</v>
      </c>
      <c r="CM16" s="2">
        <v>43651</v>
      </c>
      <c r="CN16" s="4" t="s">
        <v>7204</v>
      </c>
      <c r="CO16">
        <v>142168</v>
      </c>
      <c r="CP16" s="13">
        <v>2</v>
      </c>
      <c r="CQ16" s="13">
        <v>0</v>
      </c>
      <c r="CR16" s="17">
        <v>2</v>
      </c>
      <c r="CT16" s="13">
        <v>0</v>
      </c>
      <c r="CU16" s="13">
        <v>2</v>
      </c>
      <c r="CV16" s="13">
        <v>2</v>
      </c>
      <c r="CW16" s="13">
        <v>1</v>
      </c>
      <c r="CX16" s="13">
        <v>1</v>
      </c>
      <c r="CY16" s="13">
        <v>1</v>
      </c>
      <c r="CZ16" s="13">
        <v>3</v>
      </c>
      <c r="DA16" s="17">
        <v>3</v>
      </c>
      <c r="DB16" s="17">
        <v>2</v>
      </c>
      <c r="DC16" s="17">
        <v>1</v>
      </c>
      <c r="DD16" s="11" t="s">
        <v>7188</v>
      </c>
      <c r="DE16" s="11">
        <f t="shared" si="9"/>
        <v>20</v>
      </c>
      <c r="DF16" s="11">
        <v>0.5</v>
      </c>
    </row>
    <row r="17" spans="1:111" x14ac:dyDescent="0.35">
      <c r="A17" t="s">
        <v>1219</v>
      </c>
      <c r="B17" t="b">
        <v>1</v>
      </c>
      <c r="C17" t="b">
        <v>0</v>
      </c>
      <c r="E17" t="s">
        <v>323</v>
      </c>
      <c r="F17" t="s">
        <v>15</v>
      </c>
      <c r="G17" t="s">
        <v>1220</v>
      </c>
      <c r="H17" t="s">
        <v>1213</v>
      </c>
      <c r="I17">
        <v>4</v>
      </c>
      <c r="J17">
        <v>2</v>
      </c>
      <c r="K17">
        <v>0.5</v>
      </c>
      <c r="L17">
        <v>0</v>
      </c>
      <c r="M17" t="s">
        <v>1221</v>
      </c>
      <c r="N17" t="s">
        <v>236</v>
      </c>
      <c r="O17" t="s">
        <v>1222</v>
      </c>
      <c r="P17" t="s">
        <v>1223</v>
      </c>
      <c r="Q17" s="2">
        <v>42899</v>
      </c>
      <c r="R17" s="1">
        <v>0.75069444444444444</v>
      </c>
      <c r="S17" s="2">
        <v>43419</v>
      </c>
      <c r="T17" s="1">
        <v>0.73263888888888884</v>
      </c>
      <c r="U17" t="s">
        <v>1005</v>
      </c>
      <c r="V17" t="s">
        <v>36</v>
      </c>
      <c r="W17" t="s">
        <v>1214</v>
      </c>
      <c r="X17" t="s">
        <v>7</v>
      </c>
      <c r="Y17" t="s">
        <v>1</v>
      </c>
      <c r="AF17" t="s">
        <v>1224</v>
      </c>
      <c r="AM17" t="s">
        <v>1216</v>
      </c>
      <c r="AN17" t="s">
        <v>528</v>
      </c>
      <c r="AP17" t="s">
        <v>334</v>
      </c>
      <c r="BJ17" t="s">
        <v>1217</v>
      </c>
      <c r="BU17" t="s">
        <v>998</v>
      </c>
      <c r="BV17" t="s">
        <v>336</v>
      </c>
      <c r="BW17" t="str">
        <f t="shared" si="0"/>
        <v>cmpj-kzga</v>
      </c>
      <c r="BX17">
        <f t="shared" si="1"/>
        <v>2017</v>
      </c>
      <c r="BY17">
        <f t="shared" si="2"/>
        <v>2018</v>
      </c>
      <c r="BZ17">
        <f t="shared" si="3"/>
        <v>5</v>
      </c>
      <c r="CA17">
        <f t="shared" si="4"/>
        <v>6</v>
      </c>
      <c r="CB17" t="s">
        <v>4723</v>
      </c>
      <c r="CC17" t="str">
        <f t="shared" si="5"/>
        <v>c</v>
      </c>
      <c r="CD17">
        <v>2.07809944001347E-2</v>
      </c>
      <c r="CE17">
        <f t="shared" si="6"/>
        <v>1</v>
      </c>
      <c r="CF17" t="s">
        <v>5905</v>
      </c>
      <c r="CG17" t="s">
        <v>1218</v>
      </c>
      <c r="CH17" s="2">
        <v>43634</v>
      </c>
      <c r="CI17">
        <v>553</v>
      </c>
      <c r="CJ17">
        <v>519</v>
      </c>
      <c r="CK17" s="31">
        <f t="shared" si="7"/>
        <v>1.4333333333333333</v>
      </c>
      <c r="CL17" s="30">
        <f t="shared" si="8"/>
        <v>0.73333333333333328</v>
      </c>
      <c r="CM17" s="2">
        <v>43664</v>
      </c>
      <c r="CN17" s="29">
        <v>596</v>
      </c>
      <c r="CO17" s="33">
        <v>541</v>
      </c>
      <c r="CP17" s="13">
        <v>2</v>
      </c>
      <c r="CQ17" s="13">
        <v>2</v>
      </c>
      <c r="CR17" s="17">
        <v>2</v>
      </c>
      <c r="CT17" s="13">
        <v>1</v>
      </c>
      <c r="CU17" s="13">
        <v>2</v>
      </c>
      <c r="CV17" s="13">
        <v>0</v>
      </c>
      <c r="CW17" s="13">
        <v>1</v>
      </c>
      <c r="CX17" s="13">
        <v>1</v>
      </c>
      <c r="CY17" s="13">
        <v>2</v>
      </c>
      <c r="CZ17" s="13">
        <v>3</v>
      </c>
      <c r="DA17" s="17">
        <v>2</v>
      </c>
      <c r="DB17" s="17">
        <v>2</v>
      </c>
      <c r="DC17" s="17">
        <v>1</v>
      </c>
      <c r="DD17" s="11" t="s">
        <v>7240</v>
      </c>
      <c r="DE17" s="11">
        <f t="shared" si="9"/>
        <v>21</v>
      </c>
      <c r="DF17" s="11">
        <v>1</v>
      </c>
    </row>
    <row r="18" spans="1:111" x14ac:dyDescent="0.35">
      <c r="A18" t="s">
        <v>1244</v>
      </c>
      <c r="B18" t="b">
        <v>1</v>
      </c>
      <c r="C18" t="b">
        <v>0</v>
      </c>
      <c r="E18" t="s">
        <v>323</v>
      </c>
      <c r="F18" t="s">
        <v>15</v>
      </c>
      <c r="G18" t="s">
        <v>1245</v>
      </c>
      <c r="H18" t="s">
        <v>1249</v>
      </c>
      <c r="I18">
        <v>3</v>
      </c>
      <c r="J18">
        <v>0</v>
      </c>
      <c r="K18">
        <v>0</v>
      </c>
      <c r="L18">
        <v>1</v>
      </c>
      <c r="M18" t="s">
        <v>1246</v>
      </c>
      <c r="N18" t="s">
        <v>247</v>
      </c>
      <c r="O18" t="s">
        <v>1247</v>
      </c>
      <c r="P18" t="s">
        <v>1248</v>
      </c>
      <c r="Q18" s="2">
        <v>41247</v>
      </c>
      <c r="R18" s="1">
        <v>0.92291666666666661</v>
      </c>
      <c r="S18" s="2">
        <v>43631</v>
      </c>
      <c r="T18" s="1">
        <v>0.36180555555555555</v>
      </c>
      <c r="U18" t="s">
        <v>328</v>
      </c>
      <c r="V18" t="s">
        <v>210</v>
      </c>
      <c r="W18" t="s">
        <v>1250</v>
      </c>
      <c r="Y18" t="s">
        <v>1</v>
      </c>
      <c r="AF18" t="s">
        <v>1251</v>
      </c>
      <c r="AG18" t="s">
        <v>1252</v>
      </c>
      <c r="AN18" t="s">
        <v>591</v>
      </c>
      <c r="AP18" t="s">
        <v>334</v>
      </c>
      <c r="BU18" t="s">
        <v>592</v>
      </c>
      <c r="BV18" t="s">
        <v>336</v>
      </c>
      <c r="BW18" t="str">
        <f t="shared" si="0"/>
        <v>auvb-4rvk</v>
      </c>
      <c r="BX18">
        <f t="shared" si="1"/>
        <v>2012</v>
      </c>
      <c r="BY18">
        <f t="shared" si="2"/>
        <v>2019</v>
      </c>
      <c r="BZ18">
        <f t="shared" si="3"/>
        <v>4</v>
      </c>
      <c r="CA18">
        <f t="shared" si="4"/>
        <v>5</v>
      </c>
      <c r="CB18" t="s">
        <v>5893</v>
      </c>
      <c r="CC18" t="str">
        <f t="shared" si="5"/>
        <v>a</v>
      </c>
      <c r="CD18">
        <v>2.5328666228092045E-2</v>
      </c>
      <c r="CE18">
        <f t="shared" si="6"/>
        <v>1</v>
      </c>
      <c r="CF18" t="s">
        <v>5905</v>
      </c>
      <c r="CG18" s="18" t="s">
        <v>1243</v>
      </c>
      <c r="CH18" s="2">
        <v>43634</v>
      </c>
      <c r="CI18" s="3">
        <v>12603</v>
      </c>
      <c r="CJ18" s="3">
        <v>2200</v>
      </c>
      <c r="CK18" s="31">
        <f t="shared" si="7"/>
        <v>5.4</v>
      </c>
      <c r="CL18" s="30">
        <f t="shared" si="8"/>
        <v>0.46666666666666667</v>
      </c>
      <c r="CM18" s="2">
        <v>43664</v>
      </c>
      <c r="CN18" s="4">
        <v>12765</v>
      </c>
      <c r="CO18" s="3">
        <v>2214</v>
      </c>
      <c r="CP18" s="13">
        <v>2</v>
      </c>
      <c r="CQ18" s="13">
        <v>2</v>
      </c>
      <c r="CR18" s="17">
        <v>0</v>
      </c>
      <c r="CT18" s="13">
        <v>2</v>
      </c>
      <c r="CU18" s="13">
        <v>0</v>
      </c>
      <c r="CV18" s="13">
        <v>2</v>
      </c>
      <c r="CW18" s="13">
        <v>1</v>
      </c>
      <c r="CX18" s="13">
        <v>1</v>
      </c>
      <c r="CY18" s="13">
        <v>2</v>
      </c>
      <c r="CZ18" s="13">
        <v>3</v>
      </c>
      <c r="DA18" s="17">
        <v>3</v>
      </c>
      <c r="DB18" s="17">
        <v>2</v>
      </c>
      <c r="DC18" s="17">
        <v>1</v>
      </c>
      <c r="DD18" s="11" t="s">
        <v>7244</v>
      </c>
      <c r="DE18" s="11">
        <f t="shared" si="9"/>
        <v>21</v>
      </c>
      <c r="DF18" s="11">
        <v>1</v>
      </c>
    </row>
    <row r="19" spans="1:111" x14ac:dyDescent="0.35">
      <c r="A19" t="s">
        <v>1254</v>
      </c>
      <c r="B19" t="b">
        <v>1</v>
      </c>
      <c r="C19" t="b">
        <v>0</v>
      </c>
      <c r="E19" t="s">
        <v>323</v>
      </c>
      <c r="F19" t="s">
        <v>15</v>
      </c>
      <c r="G19" t="s">
        <v>1255</v>
      </c>
      <c r="H19" t="s">
        <v>598</v>
      </c>
      <c r="I19">
        <v>4</v>
      </c>
      <c r="J19">
        <v>1</v>
      </c>
      <c r="K19">
        <v>0.25</v>
      </c>
      <c r="L19">
        <v>1</v>
      </c>
      <c r="M19" t="s">
        <v>1256</v>
      </c>
      <c r="N19" t="s">
        <v>211</v>
      </c>
      <c r="O19" t="s">
        <v>1257</v>
      </c>
      <c r="P19" t="s">
        <v>1258</v>
      </c>
      <c r="Q19" s="2">
        <v>41470</v>
      </c>
      <c r="R19" s="1">
        <v>0.95000000000000007</v>
      </c>
      <c r="S19" s="2">
        <v>43627</v>
      </c>
      <c r="T19" s="1">
        <v>0.54791666666666672</v>
      </c>
      <c r="U19" t="s">
        <v>328</v>
      </c>
      <c r="V19" t="s">
        <v>210</v>
      </c>
      <c r="W19" t="s">
        <v>1250</v>
      </c>
      <c r="Y19" t="s">
        <v>1</v>
      </c>
      <c r="AF19" t="s">
        <v>1259</v>
      </c>
      <c r="AM19" t="s">
        <v>1260</v>
      </c>
      <c r="AN19" t="s">
        <v>591</v>
      </c>
      <c r="AP19" t="s">
        <v>334</v>
      </c>
      <c r="BU19" t="s">
        <v>592</v>
      </c>
      <c r="BV19" t="s">
        <v>336</v>
      </c>
      <c r="BW19" t="str">
        <f t="shared" si="0"/>
        <v>fgyz-n3uk</v>
      </c>
      <c r="BX19">
        <f t="shared" si="1"/>
        <v>2013</v>
      </c>
      <c r="BY19">
        <f t="shared" si="2"/>
        <v>2019</v>
      </c>
      <c r="BZ19">
        <f t="shared" si="3"/>
        <v>4</v>
      </c>
      <c r="CA19">
        <f t="shared" si="4"/>
        <v>5</v>
      </c>
      <c r="CB19" t="s">
        <v>5893</v>
      </c>
      <c r="CC19" t="str">
        <f t="shared" si="5"/>
        <v>a</v>
      </c>
      <c r="CD19">
        <v>0.59243451105186618</v>
      </c>
      <c r="CE19">
        <f t="shared" si="6"/>
        <v>2</v>
      </c>
      <c r="CF19" t="s">
        <v>5905</v>
      </c>
      <c r="CG19" t="s">
        <v>1253</v>
      </c>
      <c r="CH19" s="2">
        <v>43634</v>
      </c>
      <c r="CI19" s="3">
        <v>5433</v>
      </c>
      <c r="CJ19" s="3">
        <v>1845</v>
      </c>
      <c r="CK19" s="31">
        <f t="shared" si="7"/>
        <v>1.5333333333333334</v>
      </c>
      <c r="CL19" s="30">
        <f t="shared" si="8"/>
        <v>0.4</v>
      </c>
      <c r="CM19" s="2">
        <v>43664</v>
      </c>
      <c r="CN19" s="3">
        <v>5479</v>
      </c>
      <c r="CO19" s="3">
        <v>1857</v>
      </c>
      <c r="CP19" s="13">
        <v>2</v>
      </c>
      <c r="CQ19" s="13">
        <v>1</v>
      </c>
      <c r="CR19" s="17">
        <v>0</v>
      </c>
      <c r="CT19" s="13">
        <v>1</v>
      </c>
      <c r="CU19" s="13">
        <v>0</v>
      </c>
      <c r="CV19" s="13">
        <v>0</v>
      </c>
      <c r="CW19" s="13">
        <v>1</v>
      </c>
      <c r="CX19" s="13">
        <v>1</v>
      </c>
      <c r="CY19" s="13">
        <v>2</v>
      </c>
      <c r="CZ19" s="13">
        <v>3</v>
      </c>
      <c r="DA19" s="17">
        <v>2</v>
      </c>
      <c r="DB19" s="17">
        <v>2</v>
      </c>
      <c r="DC19" s="17">
        <v>1</v>
      </c>
      <c r="DD19" s="11" t="s">
        <v>7247</v>
      </c>
      <c r="DE19" s="11">
        <f t="shared" si="9"/>
        <v>16</v>
      </c>
      <c r="DF19" s="11">
        <v>1</v>
      </c>
    </row>
    <row r="20" spans="1:111" x14ac:dyDescent="0.35">
      <c r="A20" t="s">
        <v>1262</v>
      </c>
      <c r="B20" t="b">
        <v>1</v>
      </c>
      <c r="C20" t="b">
        <v>0</v>
      </c>
      <c r="E20" t="s">
        <v>323</v>
      </c>
      <c r="F20" t="s">
        <v>15</v>
      </c>
      <c r="G20" t="s">
        <v>1263</v>
      </c>
      <c r="H20" t="s">
        <v>598</v>
      </c>
      <c r="I20">
        <v>4</v>
      </c>
      <c r="J20">
        <v>1</v>
      </c>
      <c r="K20">
        <v>0.25</v>
      </c>
      <c r="L20">
        <v>1</v>
      </c>
      <c r="M20" t="s">
        <v>1264</v>
      </c>
      <c r="N20" t="s">
        <v>211</v>
      </c>
      <c r="O20" t="s">
        <v>1265</v>
      </c>
      <c r="P20" t="s">
        <v>597</v>
      </c>
      <c r="Q20" s="2">
        <v>41470</v>
      </c>
      <c r="R20" s="1">
        <v>0.90833333333333333</v>
      </c>
      <c r="S20" s="2">
        <v>43631</v>
      </c>
      <c r="T20" s="1">
        <v>0.33333333333333331</v>
      </c>
      <c r="U20" t="s">
        <v>328</v>
      </c>
      <c r="V20" t="s">
        <v>210</v>
      </c>
      <c r="W20" t="s">
        <v>1250</v>
      </c>
      <c r="Y20" t="s">
        <v>1</v>
      </c>
      <c r="AF20" t="s">
        <v>1266</v>
      </c>
      <c r="AM20" t="s">
        <v>1260</v>
      </c>
      <c r="AN20" t="s">
        <v>591</v>
      </c>
      <c r="AP20" t="s">
        <v>334</v>
      </c>
      <c r="BU20" t="s">
        <v>592</v>
      </c>
      <c r="BV20" t="s">
        <v>336</v>
      </c>
      <c r="BW20" t="str">
        <f t="shared" si="0"/>
        <v>ncqh-ypvf</v>
      </c>
      <c r="BX20">
        <f t="shared" si="1"/>
        <v>2013</v>
      </c>
      <c r="BY20">
        <f t="shared" si="2"/>
        <v>2019</v>
      </c>
      <c r="BZ20">
        <f t="shared" si="3"/>
        <v>4</v>
      </c>
      <c r="CA20">
        <f t="shared" si="4"/>
        <v>5</v>
      </c>
      <c r="CB20" t="s">
        <v>5893</v>
      </c>
      <c r="CC20" t="str">
        <f t="shared" si="5"/>
        <v>a</v>
      </c>
      <c r="CD20">
        <v>0.15179941887085169</v>
      </c>
      <c r="CE20">
        <f t="shared" si="6"/>
        <v>3</v>
      </c>
      <c r="CF20" t="s">
        <v>5905</v>
      </c>
      <c r="CG20" t="s">
        <v>1261</v>
      </c>
      <c r="CH20" s="2">
        <v>43634</v>
      </c>
      <c r="CI20" s="3">
        <v>3643</v>
      </c>
      <c r="CJ20" s="3">
        <v>1979</v>
      </c>
      <c r="CK20" s="31">
        <f t="shared" si="7"/>
        <v>1.7666666666666666</v>
      </c>
      <c r="CL20" s="30">
        <f t="shared" si="8"/>
        <v>1.4333333333333333</v>
      </c>
      <c r="CM20" s="2">
        <v>43664</v>
      </c>
      <c r="CN20" s="4">
        <v>3696</v>
      </c>
      <c r="CO20" s="3">
        <v>2022</v>
      </c>
      <c r="CP20" s="13">
        <v>2</v>
      </c>
      <c r="CQ20" s="13">
        <v>1</v>
      </c>
      <c r="CR20" s="17">
        <v>0</v>
      </c>
      <c r="CT20" s="13">
        <v>1</v>
      </c>
      <c r="CU20" s="13">
        <v>0</v>
      </c>
      <c r="CV20" s="13">
        <v>0</v>
      </c>
      <c r="CW20" s="13">
        <v>1</v>
      </c>
      <c r="CX20" s="13">
        <v>1</v>
      </c>
      <c r="CY20" s="13">
        <v>2</v>
      </c>
      <c r="CZ20" s="13">
        <v>3</v>
      </c>
      <c r="DA20" s="17">
        <v>2</v>
      </c>
      <c r="DB20" s="17">
        <v>2</v>
      </c>
      <c r="DC20" s="17">
        <v>1</v>
      </c>
      <c r="DD20" s="11" t="s">
        <v>7247</v>
      </c>
      <c r="DE20" s="11">
        <f t="shared" si="9"/>
        <v>16</v>
      </c>
      <c r="DF20" s="11">
        <v>1</v>
      </c>
    </row>
    <row r="21" spans="1:111" x14ac:dyDescent="0.35">
      <c r="A21" t="s">
        <v>1341</v>
      </c>
      <c r="B21" t="b">
        <v>1</v>
      </c>
      <c r="C21" t="b">
        <v>0</v>
      </c>
      <c r="E21" t="s">
        <v>323</v>
      </c>
      <c r="F21" t="s">
        <v>15</v>
      </c>
      <c r="G21" t="s">
        <v>1358</v>
      </c>
      <c r="I21">
        <v>0</v>
      </c>
      <c r="J21">
        <v>0</v>
      </c>
      <c r="K21" t="e">
        <v>#DIV/0!</v>
      </c>
      <c r="L21">
        <v>0</v>
      </c>
      <c r="N21" t="s">
        <v>24</v>
      </c>
      <c r="O21" t="s">
        <v>1359</v>
      </c>
      <c r="P21" t="s">
        <v>1342</v>
      </c>
      <c r="Q21" s="2">
        <v>42034</v>
      </c>
      <c r="R21" s="1">
        <v>0.84652777777777777</v>
      </c>
      <c r="S21" s="2">
        <v>42034</v>
      </c>
      <c r="T21" s="1">
        <v>0.84722222222222221</v>
      </c>
      <c r="V21" t="s">
        <v>82</v>
      </c>
      <c r="W21" t="s">
        <v>82</v>
      </c>
      <c r="Y21" t="s">
        <v>1</v>
      </c>
      <c r="AF21" t="s">
        <v>1360</v>
      </c>
      <c r="AM21" t="s">
        <v>1291</v>
      </c>
      <c r="AN21" t="s">
        <v>1272</v>
      </c>
      <c r="AP21" t="s">
        <v>334</v>
      </c>
      <c r="BU21" t="s">
        <v>335</v>
      </c>
      <c r="BV21" t="s">
        <v>336</v>
      </c>
      <c r="BW21" t="str">
        <f t="shared" si="0"/>
        <v>rgra-syy5</v>
      </c>
      <c r="BX21">
        <f t="shared" si="1"/>
        <v>2015</v>
      </c>
      <c r="BY21">
        <f t="shared" si="2"/>
        <v>2015</v>
      </c>
      <c r="BZ21">
        <f t="shared" si="3"/>
        <v>4</v>
      </c>
      <c r="CA21">
        <f t="shared" si="4"/>
        <v>2</v>
      </c>
      <c r="CB21" t="s">
        <v>4723</v>
      </c>
      <c r="CC21" t="str">
        <f t="shared" si="5"/>
        <v>b</v>
      </c>
      <c r="CD21">
        <v>2.293025500183643E-2</v>
      </c>
      <c r="CE21">
        <f t="shared" si="6"/>
        <v>1</v>
      </c>
      <c r="CF21" t="s">
        <v>5905</v>
      </c>
      <c r="CG21" t="s">
        <v>1357</v>
      </c>
      <c r="CH21" s="2">
        <v>43634</v>
      </c>
      <c r="CI21">
        <v>131</v>
      </c>
      <c r="CJ21">
        <v>849</v>
      </c>
      <c r="CK21" s="31">
        <f t="shared" si="7"/>
        <v>0.1111111111111111</v>
      </c>
      <c r="CL21" s="30">
        <f t="shared" si="8"/>
        <v>0.18518518518518517</v>
      </c>
      <c r="CM21" s="2">
        <v>43661</v>
      </c>
      <c r="CN21" s="4">
        <v>134</v>
      </c>
      <c r="CO21" s="4">
        <v>854</v>
      </c>
      <c r="CP21" s="13">
        <v>1</v>
      </c>
      <c r="CQ21" s="13">
        <v>0</v>
      </c>
      <c r="CR21" s="17">
        <v>0</v>
      </c>
      <c r="CT21" s="13">
        <v>0</v>
      </c>
      <c r="CU21" s="13">
        <v>0</v>
      </c>
      <c r="CV21" s="13">
        <v>2</v>
      </c>
      <c r="CW21" s="13">
        <v>1</v>
      </c>
      <c r="CX21" s="13">
        <v>1</v>
      </c>
      <c r="CY21" s="13">
        <v>2</v>
      </c>
      <c r="CZ21" s="13">
        <v>3</v>
      </c>
      <c r="DA21" s="17">
        <v>2</v>
      </c>
      <c r="DB21" s="17">
        <v>0</v>
      </c>
      <c r="DC21" s="17">
        <v>1</v>
      </c>
      <c r="DD21" s="11" t="s">
        <v>7141</v>
      </c>
      <c r="DE21" s="11">
        <f t="shared" si="9"/>
        <v>13</v>
      </c>
      <c r="DF21" s="11">
        <v>1</v>
      </c>
    </row>
    <row r="22" spans="1:111" x14ac:dyDescent="0.35">
      <c r="A22" t="s">
        <v>1379</v>
      </c>
      <c r="B22" t="b">
        <v>1</v>
      </c>
      <c r="C22" t="b">
        <v>0</v>
      </c>
      <c r="E22" t="s">
        <v>323</v>
      </c>
      <c r="F22" t="s">
        <v>15</v>
      </c>
      <c r="G22" t="s">
        <v>1380</v>
      </c>
      <c r="H22" t="s">
        <v>1383</v>
      </c>
      <c r="I22">
        <v>2</v>
      </c>
      <c r="J22">
        <v>0</v>
      </c>
      <c r="K22">
        <v>0</v>
      </c>
      <c r="L22">
        <v>1</v>
      </c>
      <c r="M22" t="s">
        <v>1381</v>
      </c>
      <c r="N22" t="s">
        <v>206</v>
      </c>
      <c r="O22" t="s">
        <v>1382</v>
      </c>
      <c r="P22" t="s">
        <v>1382</v>
      </c>
      <c r="Q22" s="2">
        <v>42870</v>
      </c>
      <c r="R22" s="1">
        <v>0.10625</v>
      </c>
      <c r="S22" s="2">
        <v>42870</v>
      </c>
      <c r="T22" s="1">
        <v>0.10625</v>
      </c>
      <c r="U22" t="s">
        <v>328</v>
      </c>
      <c r="V22" t="s">
        <v>20</v>
      </c>
      <c r="W22" t="s">
        <v>1384</v>
      </c>
      <c r="Y22" t="s">
        <v>1</v>
      </c>
      <c r="AB22" t="s">
        <v>1385</v>
      </c>
      <c r="AC22" t="s">
        <v>1386</v>
      </c>
      <c r="AF22" t="s">
        <v>1388</v>
      </c>
      <c r="AG22" t="s">
        <v>1391</v>
      </c>
      <c r="AH22" t="s">
        <v>1389</v>
      </c>
      <c r="AI22" t="s">
        <v>1387</v>
      </c>
      <c r="AL22" t="s">
        <v>1390</v>
      </c>
      <c r="AN22" t="s">
        <v>1392</v>
      </c>
      <c r="AP22" t="s">
        <v>334</v>
      </c>
      <c r="BU22" t="s">
        <v>335</v>
      </c>
      <c r="BV22" t="s">
        <v>336</v>
      </c>
      <c r="BW22" t="str">
        <f t="shared" si="0"/>
        <v>33rc-5prd</v>
      </c>
      <c r="BX22">
        <f t="shared" si="1"/>
        <v>2017</v>
      </c>
      <c r="BY22">
        <f t="shared" si="2"/>
        <v>2017</v>
      </c>
      <c r="BZ22">
        <f t="shared" si="3"/>
        <v>4</v>
      </c>
      <c r="CA22">
        <f t="shared" si="4"/>
        <v>5</v>
      </c>
      <c r="CB22" t="s">
        <v>4723</v>
      </c>
      <c r="CC22" t="str">
        <f t="shared" si="5"/>
        <v>c</v>
      </c>
      <c r="CD22">
        <v>6.4197996132703383E-2</v>
      </c>
      <c r="CE22">
        <f t="shared" si="6"/>
        <v>1</v>
      </c>
      <c r="CF22" t="s">
        <v>5905</v>
      </c>
      <c r="CG22" t="s">
        <v>1378</v>
      </c>
      <c r="CH22" s="2">
        <v>43634</v>
      </c>
      <c r="CI22">
        <v>33</v>
      </c>
      <c r="CJ22">
        <v>332</v>
      </c>
      <c r="CK22" s="31" t="e">
        <f t="shared" si="7"/>
        <v>#VALUE!</v>
      </c>
      <c r="CL22" s="30">
        <f t="shared" si="8"/>
        <v>0.125</v>
      </c>
      <c r="CM22" s="2">
        <v>43650</v>
      </c>
      <c r="CN22" s="4" t="s">
        <v>7204</v>
      </c>
      <c r="CO22" s="3">
        <v>334</v>
      </c>
      <c r="CP22" s="13">
        <v>1</v>
      </c>
      <c r="CQ22" s="13">
        <v>2</v>
      </c>
      <c r="CR22" s="17">
        <v>0</v>
      </c>
      <c r="CT22" s="13">
        <v>1</v>
      </c>
      <c r="CU22" s="13">
        <v>2</v>
      </c>
      <c r="CV22" s="13">
        <v>2</v>
      </c>
      <c r="CW22" s="13">
        <v>1</v>
      </c>
      <c r="CX22" s="13">
        <v>1</v>
      </c>
      <c r="CY22" s="13">
        <v>1</v>
      </c>
      <c r="CZ22" s="13">
        <v>2</v>
      </c>
      <c r="DA22" s="17">
        <v>3</v>
      </c>
      <c r="DB22" s="17">
        <v>0</v>
      </c>
      <c r="DC22" s="17">
        <v>1</v>
      </c>
      <c r="DD22" s="11" t="s">
        <v>7155</v>
      </c>
      <c r="DE22" s="11">
        <f t="shared" si="9"/>
        <v>17</v>
      </c>
      <c r="DF22" s="11">
        <v>1</v>
      </c>
    </row>
    <row r="23" spans="1:111" x14ac:dyDescent="0.35">
      <c r="A23" t="s">
        <v>1555</v>
      </c>
      <c r="B23" t="b">
        <v>1</v>
      </c>
      <c r="C23" t="b">
        <v>0</v>
      </c>
      <c r="E23" t="s">
        <v>323</v>
      </c>
      <c r="F23" t="s">
        <v>15</v>
      </c>
      <c r="G23" t="s">
        <v>1556</v>
      </c>
      <c r="H23" t="s">
        <v>1445</v>
      </c>
      <c r="I23">
        <v>3</v>
      </c>
      <c r="J23">
        <v>0</v>
      </c>
      <c r="K23">
        <v>0</v>
      </c>
      <c r="L23">
        <v>1</v>
      </c>
      <c r="M23" t="s">
        <v>1557</v>
      </c>
      <c r="N23" t="s">
        <v>206</v>
      </c>
      <c r="O23" t="s">
        <v>1558</v>
      </c>
      <c r="P23" t="s">
        <v>1558</v>
      </c>
      <c r="Q23" s="2">
        <v>42861</v>
      </c>
      <c r="R23" s="1">
        <v>0.30208333333333331</v>
      </c>
      <c r="S23" s="2">
        <v>42861</v>
      </c>
      <c r="T23" s="1">
        <v>0.30208333333333331</v>
      </c>
      <c r="U23" t="s">
        <v>328</v>
      </c>
      <c r="V23" t="s">
        <v>109</v>
      </c>
      <c r="W23" s="18" t="s">
        <v>1384</v>
      </c>
      <c r="Y23" t="s">
        <v>1</v>
      </c>
      <c r="AC23" t="s">
        <v>1446</v>
      </c>
      <c r="AF23" t="s">
        <v>1559</v>
      </c>
      <c r="AG23" t="s">
        <v>1385</v>
      </c>
      <c r="AH23" t="s">
        <v>1387</v>
      </c>
      <c r="AL23" t="s">
        <v>83</v>
      </c>
      <c r="AN23" t="s">
        <v>1469</v>
      </c>
      <c r="AP23" t="s">
        <v>334</v>
      </c>
      <c r="BU23" t="s">
        <v>335</v>
      </c>
      <c r="BV23" t="s">
        <v>336</v>
      </c>
      <c r="BW23" t="str">
        <f t="shared" si="0"/>
        <v>xm7t-srt4</v>
      </c>
      <c r="BX23">
        <f t="shared" si="1"/>
        <v>2017</v>
      </c>
      <c r="BY23">
        <f t="shared" si="2"/>
        <v>2017</v>
      </c>
      <c r="BZ23">
        <f t="shared" si="3"/>
        <v>4</v>
      </c>
      <c r="CA23">
        <f t="shared" si="4"/>
        <v>5</v>
      </c>
      <c r="CB23" t="s">
        <v>5893</v>
      </c>
      <c r="CC23" t="str">
        <f t="shared" si="5"/>
        <v>c</v>
      </c>
      <c r="CD23">
        <v>0.12046869030000329</v>
      </c>
      <c r="CE23">
        <f t="shared" si="6"/>
        <v>1</v>
      </c>
      <c r="CF23" t="s">
        <v>5905</v>
      </c>
      <c r="CG23" s="18" t="s">
        <v>1554</v>
      </c>
      <c r="CH23" s="2">
        <v>43634</v>
      </c>
      <c r="CI23">
        <v>89</v>
      </c>
      <c r="CJ23" s="3">
        <v>1500</v>
      </c>
      <c r="CK23" s="31" t="e">
        <f t="shared" si="7"/>
        <v>#VALUE!</v>
      </c>
      <c r="CL23" s="30">
        <f t="shared" si="8"/>
        <v>3.5882352941176472</v>
      </c>
      <c r="CM23" s="2">
        <v>43651</v>
      </c>
      <c r="CN23" s="4" t="s">
        <v>7204</v>
      </c>
      <c r="CO23" s="3">
        <v>1561</v>
      </c>
      <c r="CP23" s="13">
        <v>1</v>
      </c>
      <c r="CQ23" s="13">
        <v>2</v>
      </c>
      <c r="CR23" s="17">
        <v>0</v>
      </c>
      <c r="CT23" s="13">
        <v>0</v>
      </c>
      <c r="CU23" s="13">
        <v>2</v>
      </c>
      <c r="CV23" s="13">
        <v>2</v>
      </c>
      <c r="CW23" s="13">
        <v>1</v>
      </c>
      <c r="CX23" s="13">
        <v>1</v>
      </c>
      <c r="CY23" s="13">
        <v>0</v>
      </c>
      <c r="CZ23" s="13">
        <v>3</v>
      </c>
      <c r="DA23" s="17">
        <v>3</v>
      </c>
      <c r="DB23" s="17">
        <v>0</v>
      </c>
      <c r="DC23" s="17">
        <v>1</v>
      </c>
      <c r="DD23" s="11" t="s">
        <v>7157</v>
      </c>
      <c r="DE23" s="11">
        <f t="shared" si="9"/>
        <v>16</v>
      </c>
      <c r="DF23" s="11">
        <v>1</v>
      </c>
    </row>
    <row r="24" spans="1:111" x14ac:dyDescent="0.35">
      <c r="A24" t="s">
        <v>1407</v>
      </c>
      <c r="B24" t="b">
        <v>1</v>
      </c>
      <c r="C24" t="b">
        <v>0</v>
      </c>
      <c r="E24" t="s">
        <v>323</v>
      </c>
      <c r="F24" t="s">
        <v>15</v>
      </c>
      <c r="G24" t="s">
        <v>1408</v>
      </c>
      <c r="H24" t="s">
        <v>1383</v>
      </c>
      <c r="I24">
        <v>2</v>
      </c>
      <c r="J24">
        <v>0</v>
      </c>
      <c r="K24">
        <v>0</v>
      </c>
      <c r="L24">
        <v>1</v>
      </c>
      <c r="M24" t="s">
        <v>1409</v>
      </c>
      <c r="N24" t="s">
        <v>206</v>
      </c>
      <c r="O24" t="s">
        <v>1410</v>
      </c>
      <c r="P24" t="s">
        <v>1410</v>
      </c>
      <c r="Q24" s="2">
        <v>42884</v>
      </c>
      <c r="R24" s="1">
        <v>9.4444444444444442E-2</v>
      </c>
      <c r="S24" s="2">
        <v>42884</v>
      </c>
      <c r="T24" s="1">
        <v>9.4444444444444442E-2</v>
      </c>
      <c r="U24" t="s">
        <v>328</v>
      </c>
      <c r="V24" t="s">
        <v>153</v>
      </c>
      <c r="W24" t="s">
        <v>1384</v>
      </c>
      <c r="Y24" t="s">
        <v>1</v>
      </c>
      <c r="AC24" t="s">
        <v>1411</v>
      </c>
      <c r="AF24" t="s">
        <v>1412</v>
      </c>
      <c r="AG24" t="s">
        <v>1385</v>
      </c>
      <c r="AH24" t="s">
        <v>1387</v>
      </c>
      <c r="AL24" t="s">
        <v>86</v>
      </c>
      <c r="AN24" t="s">
        <v>1413</v>
      </c>
      <c r="AP24" t="s">
        <v>334</v>
      </c>
      <c r="BU24" t="s">
        <v>335</v>
      </c>
      <c r="BV24" t="s">
        <v>336</v>
      </c>
      <c r="BW24" t="str">
        <f t="shared" si="0"/>
        <v>7asr-m3ux</v>
      </c>
      <c r="BX24">
        <f t="shared" si="1"/>
        <v>2017</v>
      </c>
      <c r="BY24">
        <f t="shared" si="2"/>
        <v>2017</v>
      </c>
      <c r="BZ24">
        <f t="shared" si="3"/>
        <v>4</v>
      </c>
      <c r="CA24">
        <f t="shared" si="4"/>
        <v>5</v>
      </c>
      <c r="CB24" t="s">
        <v>4723</v>
      </c>
      <c r="CC24" t="str">
        <f t="shared" si="5"/>
        <v>c</v>
      </c>
      <c r="CD24">
        <v>1.4046023655581719E-2</v>
      </c>
      <c r="CE24">
        <f t="shared" si="6"/>
        <v>1</v>
      </c>
      <c r="CF24" t="s">
        <v>5905</v>
      </c>
      <c r="CG24" t="s">
        <v>1406</v>
      </c>
      <c r="CH24" s="2">
        <v>43634</v>
      </c>
      <c r="CI24">
        <v>32</v>
      </c>
      <c r="CJ24">
        <v>434</v>
      </c>
      <c r="CK24" s="31">
        <f t="shared" si="7"/>
        <v>3.5714285714285712E-2</v>
      </c>
      <c r="CL24" s="30">
        <f t="shared" si="8"/>
        <v>0.32142857142857145</v>
      </c>
      <c r="CM24" s="2">
        <v>43662</v>
      </c>
      <c r="CN24" s="29">
        <v>33</v>
      </c>
      <c r="CO24" s="29">
        <v>443</v>
      </c>
      <c r="CP24" s="13">
        <v>2</v>
      </c>
      <c r="CQ24" s="13">
        <v>2</v>
      </c>
      <c r="CR24" s="17">
        <v>0</v>
      </c>
      <c r="CT24" s="13">
        <v>0</v>
      </c>
      <c r="CU24" s="13">
        <v>2</v>
      </c>
      <c r="CV24" s="13">
        <v>2</v>
      </c>
      <c r="CW24" s="13">
        <v>1</v>
      </c>
      <c r="CX24" s="13">
        <v>1</v>
      </c>
      <c r="CY24" s="13">
        <v>1</v>
      </c>
      <c r="CZ24" s="13">
        <v>3</v>
      </c>
      <c r="DA24" s="17">
        <v>3</v>
      </c>
      <c r="DB24" s="17">
        <v>1</v>
      </c>
      <c r="DC24" s="17">
        <v>1</v>
      </c>
      <c r="DD24" s="17" t="s">
        <v>7210</v>
      </c>
      <c r="DE24" s="11">
        <f t="shared" si="9"/>
        <v>19</v>
      </c>
      <c r="DF24" s="11">
        <v>1</v>
      </c>
    </row>
    <row r="25" spans="1:111" x14ac:dyDescent="0.35">
      <c r="A25" t="s">
        <v>1394</v>
      </c>
      <c r="B25" t="b">
        <v>1</v>
      </c>
      <c r="C25" t="b">
        <v>0</v>
      </c>
      <c r="E25" t="s">
        <v>323</v>
      </c>
      <c r="F25" t="s">
        <v>15</v>
      </c>
      <c r="G25" t="s">
        <v>1395</v>
      </c>
      <c r="H25" t="s">
        <v>1399</v>
      </c>
      <c r="I25">
        <v>4</v>
      </c>
      <c r="J25">
        <v>1</v>
      </c>
      <c r="K25">
        <v>0.25</v>
      </c>
      <c r="L25">
        <v>1</v>
      </c>
      <c r="M25" t="s">
        <v>1396</v>
      </c>
      <c r="N25" t="s">
        <v>206</v>
      </c>
      <c r="O25" t="s">
        <v>1397</v>
      </c>
      <c r="P25" t="s">
        <v>1398</v>
      </c>
      <c r="Q25" s="2">
        <v>42862</v>
      </c>
      <c r="R25" s="1">
        <v>0.97013888888888899</v>
      </c>
      <c r="S25" s="2">
        <v>42970</v>
      </c>
      <c r="T25" s="1">
        <v>2.8472222222222222E-2</v>
      </c>
      <c r="U25" t="s">
        <v>328</v>
      </c>
      <c r="V25" t="s">
        <v>203</v>
      </c>
      <c r="W25" t="s">
        <v>1384</v>
      </c>
      <c r="Y25" t="s">
        <v>1</v>
      </c>
      <c r="AB25" t="s">
        <v>1400</v>
      </c>
      <c r="AC25" t="s">
        <v>1401</v>
      </c>
      <c r="AF25" t="s">
        <v>1403</v>
      </c>
      <c r="AG25" t="s">
        <v>1385</v>
      </c>
      <c r="AH25" t="s">
        <v>1387</v>
      </c>
      <c r="AI25" t="s">
        <v>1402</v>
      </c>
      <c r="AJ25" t="s">
        <v>1404</v>
      </c>
      <c r="AL25" t="s">
        <v>1390</v>
      </c>
      <c r="AN25" t="s">
        <v>1405</v>
      </c>
      <c r="AP25" t="s">
        <v>334</v>
      </c>
      <c r="BU25" t="s">
        <v>335</v>
      </c>
      <c r="BV25" t="s">
        <v>336</v>
      </c>
      <c r="BW25" t="str">
        <f t="shared" si="0"/>
        <v>6ffb-b8kq</v>
      </c>
      <c r="BX25">
        <f t="shared" si="1"/>
        <v>2017</v>
      </c>
      <c r="BY25">
        <f t="shared" si="2"/>
        <v>2017</v>
      </c>
      <c r="BZ25">
        <f t="shared" si="3"/>
        <v>4</v>
      </c>
      <c r="CA25">
        <f t="shared" si="4"/>
        <v>5</v>
      </c>
      <c r="CB25" t="s">
        <v>5893</v>
      </c>
      <c r="CC25" t="str">
        <f t="shared" si="5"/>
        <v>c</v>
      </c>
      <c r="CD25">
        <v>0.51109795500884458</v>
      </c>
      <c r="CE25">
        <f t="shared" si="6"/>
        <v>1</v>
      </c>
      <c r="CF25" t="s">
        <v>5905</v>
      </c>
      <c r="CG25" t="s">
        <v>1393</v>
      </c>
      <c r="CH25" s="2">
        <v>43634</v>
      </c>
      <c r="CI25">
        <v>235</v>
      </c>
      <c r="CJ25" s="3">
        <v>2310</v>
      </c>
      <c r="CK25" s="31">
        <f t="shared" si="7"/>
        <v>0.25</v>
      </c>
      <c r="CL25" s="30">
        <f t="shared" si="8"/>
        <v>4</v>
      </c>
      <c r="CM25" s="2">
        <v>43662</v>
      </c>
      <c r="CN25" s="29">
        <v>242</v>
      </c>
      <c r="CO25" s="3">
        <v>2422</v>
      </c>
      <c r="CP25" s="13">
        <v>2</v>
      </c>
      <c r="CQ25" s="13">
        <v>2</v>
      </c>
      <c r="CR25" s="17">
        <v>0</v>
      </c>
      <c r="CT25" s="13">
        <v>0</v>
      </c>
      <c r="CU25" s="13">
        <v>2</v>
      </c>
      <c r="CV25" s="13">
        <v>1</v>
      </c>
      <c r="CW25" s="13">
        <v>1</v>
      </c>
      <c r="CX25" s="13">
        <v>1</v>
      </c>
      <c r="CY25" s="13">
        <v>2</v>
      </c>
      <c r="CZ25" s="13">
        <v>3</v>
      </c>
      <c r="DA25" s="17">
        <v>3</v>
      </c>
      <c r="DB25" s="17">
        <v>0</v>
      </c>
      <c r="DC25" s="17">
        <v>1</v>
      </c>
      <c r="DD25" s="11" t="s">
        <v>7215</v>
      </c>
      <c r="DE25" s="11">
        <f t="shared" si="9"/>
        <v>18</v>
      </c>
      <c r="DF25" s="11">
        <v>1</v>
      </c>
    </row>
    <row r="26" spans="1:111" x14ac:dyDescent="0.35">
      <c r="A26" t="s">
        <v>1571</v>
      </c>
      <c r="B26" t="b">
        <v>1</v>
      </c>
      <c r="C26" t="b">
        <v>0</v>
      </c>
      <c r="E26" t="s">
        <v>323</v>
      </c>
      <c r="F26" t="s">
        <v>15</v>
      </c>
      <c r="G26" t="s">
        <v>1572</v>
      </c>
      <c r="H26" t="s">
        <v>1576</v>
      </c>
      <c r="I26">
        <v>8</v>
      </c>
      <c r="J26">
        <v>4</v>
      </c>
      <c r="K26">
        <v>0.5</v>
      </c>
      <c r="L26">
        <v>0</v>
      </c>
      <c r="M26" t="s">
        <v>1573</v>
      </c>
      <c r="N26" t="s">
        <v>198</v>
      </c>
      <c r="O26" t="s">
        <v>1574</v>
      </c>
      <c r="P26" t="s">
        <v>1575</v>
      </c>
      <c r="Q26" s="2">
        <v>43332</v>
      </c>
      <c r="R26" s="1">
        <v>0.82013888888888886</v>
      </c>
      <c r="S26" s="2">
        <v>43633</v>
      </c>
      <c r="T26" s="1">
        <v>0.72916666666666663</v>
      </c>
      <c r="U26" t="s">
        <v>913</v>
      </c>
      <c r="V26" t="s">
        <v>105</v>
      </c>
      <c r="W26" t="s">
        <v>1577</v>
      </c>
      <c r="Y26" t="s">
        <v>1</v>
      </c>
      <c r="AF26" t="s">
        <v>1578</v>
      </c>
      <c r="AL26" t="s">
        <v>46</v>
      </c>
      <c r="AN26" t="s">
        <v>914</v>
      </c>
      <c r="AP26" t="s">
        <v>334</v>
      </c>
      <c r="BJ26" t="s">
        <v>198</v>
      </c>
      <c r="BU26" t="s">
        <v>915</v>
      </c>
      <c r="BV26" t="s">
        <v>336</v>
      </c>
      <c r="BW26" t="str">
        <f t="shared" si="0"/>
        <v>cvrw-ujje</v>
      </c>
      <c r="BX26">
        <f t="shared" si="1"/>
        <v>2018</v>
      </c>
      <c r="BY26">
        <f t="shared" si="2"/>
        <v>2019</v>
      </c>
      <c r="BZ26">
        <f t="shared" si="3"/>
        <v>4</v>
      </c>
      <c r="CA26">
        <f t="shared" si="4"/>
        <v>5</v>
      </c>
      <c r="CB26" t="s">
        <v>4723</v>
      </c>
      <c r="CC26" t="str">
        <f t="shared" si="5"/>
        <v>d</v>
      </c>
      <c r="CD26">
        <v>4.2838468563674681E-2</v>
      </c>
      <c r="CE26">
        <f t="shared" si="6"/>
        <v>1</v>
      </c>
      <c r="CF26" t="s">
        <v>5905</v>
      </c>
      <c r="CG26" t="s">
        <v>1570</v>
      </c>
      <c r="CH26" s="2">
        <v>43634</v>
      </c>
      <c r="CI26">
        <v>889</v>
      </c>
      <c r="CJ26" s="3">
        <v>1299</v>
      </c>
      <c r="CK26" s="31">
        <f t="shared" si="7"/>
        <v>3.3</v>
      </c>
      <c r="CL26" s="30">
        <f t="shared" si="8"/>
        <v>18.533333333333335</v>
      </c>
      <c r="CM26" s="2">
        <v>43664</v>
      </c>
      <c r="CN26" s="29">
        <v>988</v>
      </c>
      <c r="CO26" s="3">
        <v>1855</v>
      </c>
      <c r="CP26" s="13">
        <v>2</v>
      </c>
      <c r="CQ26" s="13">
        <v>2</v>
      </c>
      <c r="CR26" s="17">
        <v>0</v>
      </c>
      <c r="CT26" s="13">
        <v>2</v>
      </c>
      <c r="CU26" s="13">
        <v>2</v>
      </c>
      <c r="CV26" s="13">
        <v>2</v>
      </c>
      <c r="CW26" s="13">
        <v>1</v>
      </c>
      <c r="CX26" s="13">
        <v>1</v>
      </c>
      <c r="CY26" s="13">
        <v>2</v>
      </c>
      <c r="CZ26" s="13">
        <v>3</v>
      </c>
      <c r="DA26" s="17">
        <v>2</v>
      </c>
      <c r="DB26" s="17">
        <v>2</v>
      </c>
      <c r="DC26" s="17">
        <v>1</v>
      </c>
      <c r="DD26" s="11" t="s">
        <v>7241</v>
      </c>
      <c r="DE26" s="11">
        <f t="shared" si="9"/>
        <v>22</v>
      </c>
      <c r="DF26" s="11">
        <v>1</v>
      </c>
    </row>
    <row r="27" spans="1:111" x14ac:dyDescent="0.35">
      <c r="A27" t="s">
        <v>1614</v>
      </c>
      <c r="B27" t="b">
        <v>1</v>
      </c>
      <c r="C27" t="b">
        <v>0</v>
      </c>
      <c r="E27" t="s">
        <v>323</v>
      </c>
      <c r="F27" t="s">
        <v>15</v>
      </c>
      <c r="G27" t="s">
        <v>1615</v>
      </c>
      <c r="H27" t="s">
        <v>1619</v>
      </c>
      <c r="I27">
        <v>2</v>
      </c>
      <c r="J27">
        <v>1</v>
      </c>
      <c r="K27">
        <v>0.5</v>
      </c>
      <c r="L27">
        <v>0</v>
      </c>
      <c r="M27" t="s">
        <v>1616</v>
      </c>
      <c r="N27" t="s">
        <v>152</v>
      </c>
      <c r="O27" t="s">
        <v>1617</v>
      </c>
      <c r="P27" t="s">
        <v>1618</v>
      </c>
      <c r="Q27" s="2">
        <v>41449</v>
      </c>
      <c r="R27" s="1">
        <v>0.71666666666666667</v>
      </c>
      <c r="S27" s="2">
        <v>43220</v>
      </c>
      <c r="T27" s="1">
        <v>0.9902777777777777</v>
      </c>
      <c r="U27" t="s">
        <v>328</v>
      </c>
      <c r="V27" t="s">
        <v>97</v>
      </c>
      <c r="W27" t="s">
        <v>1604</v>
      </c>
      <c r="X27" t="s">
        <v>7</v>
      </c>
      <c r="Y27" t="s">
        <v>1</v>
      </c>
      <c r="AF27" t="s">
        <v>1620</v>
      </c>
      <c r="AG27" t="s">
        <v>1621</v>
      </c>
      <c r="AM27" t="s">
        <v>1607</v>
      </c>
      <c r="AN27" t="s">
        <v>1608</v>
      </c>
      <c r="AP27" t="s">
        <v>334</v>
      </c>
      <c r="BU27" t="s">
        <v>335</v>
      </c>
      <c r="BV27" t="s">
        <v>336</v>
      </c>
      <c r="BW27" t="str">
        <f t="shared" si="0"/>
        <v>bv9x-jtbr</v>
      </c>
      <c r="BX27">
        <f t="shared" si="1"/>
        <v>2013</v>
      </c>
      <c r="BY27">
        <f t="shared" si="2"/>
        <v>2018</v>
      </c>
      <c r="BZ27">
        <f t="shared" si="3"/>
        <v>5</v>
      </c>
      <c r="CA27">
        <f t="shared" si="4"/>
        <v>6</v>
      </c>
      <c r="CB27" t="s">
        <v>5893</v>
      </c>
      <c r="CC27" t="str">
        <f t="shared" si="5"/>
        <v>a</v>
      </c>
      <c r="CD27">
        <v>1.7529129721302605E-2</v>
      </c>
      <c r="CE27">
        <v>1</v>
      </c>
      <c r="CF27" t="s">
        <v>5905</v>
      </c>
      <c r="CG27" s="18" t="s">
        <v>1613</v>
      </c>
      <c r="CH27" s="2">
        <v>43634</v>
      </c>
      <c r="CI27" s="3">
        <v>1112</v>
      </c>
      <c r="CJ27" s="3">
        <v>1760</v>
      </c>
      <c r="CK27" s="31" t="e">
        <f t="shared" si="7"/>
        <v>#VALUE!</v>
      </c>
      <c r="CL27" s="30">
        <f t="shared" si="8"/>
        <v>0.625</v>
      </c>
      <c r="CM27" s="2">
        <v>43650</v>
      </c>
      <c r="CN27" s="4" t="s">
        <v>7204</v>
      </c>
      <c r="CO27" s="3">
        <v>1770</v>
      </c>
      <c r="CP27" s="13">
        <v>2</v>
      </c>
      <c r="CQ27" s="13">
        <v>2</v>
      </c>
      <c r="CR27" s="17">
        <v>0</v>
      </c>
      <c r="CT27" s="13">
        <v>1</v>
      </c>
      <c r="CU27" s="13">
        <v>2</v>
      </c>
      <c r="CV27" s="13">
        <v>1</v>
      </c>
      <c r="CW27" s="13">
        <v>1</v>
      </c>
      <c r="CX27" s="13">
        <v>1</v>
      </c>
      <c r="CY27" s="13">
        <v>2</v>
      </c>
      <c r="CZ27" s="13">
        <v>3</v>
      </c>
      <c r="DA27" s="17">
        <v>3</v>
      </c>
      <c r="DB27" s="17">
        <v>1</v>
      </c>
      <c r="DC27" s="17">
        <v>1</v>
      </c>
      <c r="DD27" s="11" t="s">
        <v>7146</v>
      </c>
      <c r="DE27" s="11">
        <f t="shared" si="9"/>
        <v>20</v>
      </c>
      <c r="DF27" s="11">
        <v>1</v>
      </c>
      <c r="DG27" s="19"/>
    </row>
    <row r="28" spans="1:111" x14ac:dyDescent="0.35">
      <c r="A28" t="s">
        <v>1598</v>
      </c>
      <c r="B28" t="b">
        <v>1</v>
      </c>
      <c r="C28" t="b">
        <v>0</v>
      </c>
      <c r="E28" t="s">
        <v>323</v>
      </c>
      <c r="F28" t="s">
        <v>15</v>
      </c>
      <c r="G28" t="s">
        <v>1599</v>
      </c>
      <c r="H28" t="s">
        <v>1603</v>
      </c>
      <c r="I28">
        <v>2</v>
      </c>
      <c r="J28">
        <v>1</v>
      </c>
      <c r="K28">
        <v>0.5</v>
      </c>
      <c r="L28">
        <v>0</v>
      </c>
      <c r="M28" t="s">
        <v>1600</v>
      </c>
      <c r="N28" t="s">
        <v>152</v>
      </c>
      <c r="O28" t="s">
        <v>1601</v>
      </c>
      <c r="P28" t="s">
        <v>1602</v>
      </c>
      <c r="Q28" s="2">
        <v>41449</v>
      </c>
      <c r="R28" s="1">
        <v>0.70972222222222225</v>
      </c>
      <c r="S28" s="2">
        <v>43220</v>
      </c>
      <c r="T28" s="1">
        <v>0.99375000000000002</v>
      </c>
      <c r="U28" t="s">
        <v>328</v>
      </c>
      <c r="V28" t="s">
        <v>97</v>
      </c>
      <c r="W28" t="s">
        <v>1604</v>
      </c>
      <c r="X28" t="s">
        <v>7</v>
      </c>
      <c r="Y28" t="s">
        <v>1</v>
      </c>
      <c r="AF28" t="s">
        <v>1605</v>
      </c>
      <c r="AG28" t="s">
        <v>1606</v>
      </c>
      <c r="AM28" t="s">
        <v>1607</v>
      </c>
      <c r="AN28" t="s">
        <v>1608</v>
      </c>
      <c r="AP28" t="s">
        <v>334</v>
      </c>
      <c r="BU28" t="s">
        <v>335</v>
      </c>
      <c r="BV28" t="s">
        <v>336</v>
      </c>
      <c r="BW28" t="str">
        <f t="shared" si="0"/>
        <v>2dwu-pywu</v>
      </c>
      <c r="BX28">
        <f t="shared" si="1"/>
        <v>2013</v>
      </c>
      <c r="BY28">
        <f t="shared" si="2"/>
        <v>2018</v>
      </c>
      <c r="BZ28">
        <f t="shared" si="3"/>
        <v>5</v>
      </c>
      <c r="CA28">
        <f t="shared" si="4"/>
        <v>6</v>
      </c>
      <c r="CB28" t="s">
        <v>5893</v>
      </c>
      <c r="CC28" t="str">
        <f t="shared" si="5"/>
        <v>a</v>
      </c>
      <c r="CD28">
        <v>0.67124782796532967</v>
      </c>
      <c r="CE28">
        <f t="shared" ref="CE28:CE59" si="10">IF(CB28&amp;CC28=CB27&amp;CC27,CE27+1,1)</f>
        <v>2</v>
      </c>
      <c r="CF28" t="s">
        <v>5905</v>
      </c>
      <c r="CG28" s="18" t="s">
        <v>1597</v>
      </c>
      <c r="CH28" s="2">
        <v>43634</v>
      </c>
      <c r="CI28">
        <v>518</v>
      </c>
      <c r="CJ28" s="3">
        <v>1880</v>
      </c>
      <c r="CK28" s="31" t="e">
        <f t="shared" si="7"/>
        <v>#VALUE!</v>
      </c>
      <c r="CL28" s="30">
        <f t="shared" si="8"/>
        <v>0.3125</v>
      </c>
      <c r="CM28" s="2">
        <v>43650</v>
      </c>
      <c r="CN28" s="4" t="s">
        <v>7204</v>
      </c>
      <c r="CO28" s="3">
        <v>1885</v>
      </c>
      <c r="CP28" s="13">
        <v>2</v>
      </c>
      <c r="CQ28" s="13">
        <v>2</v>
      </c>
      <c r="CR28" s="17">
        <v>0</v>
      </c>
      <c r="CT28" s="13">
        <v>0</v>
      </c>
      <c r="CU28" s="13">
        <v>0</v>
      </c>
      <c r="CV28" s="13">
        <v>0</v>
      </c>
      <c r="CW28" s="13">
        <v>1</v>
      </c>
      <c r="CX28" s="13">
        <v>1</v>
      </c>
      <c r="CY28" s="13">
        <v>2</v>
      </c>
      <c r="CZ28" s="13">
        <v>3</v>
      </c>
      <c r="DA28" s="17">
        <v>3</v>
      </c>
      <c r="DB28" s="17">
        <v>1</v>
      </c>
      <c r="DC28" s="17">
        <v>0</v>
      </c>
      <c r="DD28" s="11" t="s">
        <v>7251</v>
      </c>
      <c r="DE28" s="11">
        <f t="shared" si="9"/>
        <v>15</v>
      </c>
      <c r="DF28" s="11">
        <v>1</v>
      </c>
    </row>
    <row r="29" spans="1:111" x14ac:dyDescent="0.35">
      <c r="A29" t="s">
        <v>1657</v>
      </c>
      <c r="B29" t="b">
        <v>1</v>
      </c>
      <c r="C29" t="b">
        <v>0</v>
      </c>
      <c r="E29" t="s">
        <v>323</v>
      </c>
      <c r="F29" t="s">
        <v>15</v>
      </c>
      <c r="G29" t="s">
        <v>1662</v>
      </c>
      <c r="I29">
        <v>0</v>
      </c>
      <c r="J29">
        <v>0</v>
      </c>
      <c r="K29" t="e">
        <v>#DIV/0!</v>
      </c>
      <c r="L29">
        <v>0</v>
      </c>
      <c r="M29" t="s">
        <v>1658</v>
      </c>
      <c r="O29" t="s">
        <v>1663</v>
      </c>
      <c r="P29" t="s">
        <v>1659</v>
      </c>
      <c r="Q29" s="2">
        <v>42014</v>
      </c>
      <c r="R29" s="1">
        <v>2.4305555555555556E-2</v>
      </c>
      <c r="S29" s="2">
        <v>42053</v>
      </c>
      <c r="T29" s="1">
        <v>5.7638888888888885E-2</v>
      </c>
      <c r="V29" t="s">
        <v>130</v>
      </c>
      <c r="W29" t="s">
        <v>1660</v>
      </c>
      <c r="Y29" t="s">
        <v>1</v>
      </c>
      <c r="AF29" t="s">
        <v>1664</v>
      </c>
      <c r="AN29" t="s">
        <v>1665</v>
      </c>
      <c r="AP29" t="s">
        <v>334</v>
      </c>
      <c r="BU29" t="s">
        <v>973</v>
      </c>
      <c r="BV29" t="s">
        <v>336</v>
      </c>
      <c r="BW29" t="str">
        <f t="shared" si="0"/>
        <v>swyb-gmfy</v>
      </c>
      <c r="BX29">
        <f t="shared" si="1"/>
        <v>2015</v>
      </c>
      <c r="BY29">
        <f t="shared" si="2"/>
        <v>2015</v>
      </c>
      <c r="BZ29">
        <f t="shared" si="3"/>
        <v>3</v>
      </c>
      <c r="CA29">
        <f t="shared" si="4"/>
        <v>2</v>
      </c>
      <c r="CB29" t="s">
        <v>4723</v>
      </c>
      <c r="CC29" t="str">
        <f t="shared" si="5"/>
        <v>b</v>
      </c>
      <c r="CD29">
        <v>0.10100506524737429</v>
      </c>
      <c r="CE29">
        <f t="shared" si="10"/>
        <v>1</v>
      </c>
      <c r="CF29" t="s">
        <v>5905</v>
      </c>
      <c r="CG29" s="18" t="s">
        <v>1661</v>
      </c>
      <c r="CH29" s="2">
        <v>43634</v>
      </c>
      <c r="CI29">
        <v>737</v>
      </c>
      <c r="CJ29">
        <v>937</v>
      </c>
      <c r="CK29" s="31" t="e">
        <f t="shared" si="7"/>
        <v>#VALUE!</v>
      </c>
      <c r="CL29" s="30">
        <f t="shared" si="8"/>
        <v>0.11764705882352941</v>
      </c>
      <c r="CM29" s="2">
        <v>43651</v>
      </c>
      <c r="CN29" s="4" t="s">
        <v>7204</v>
      </c>
      <c r="CO29" s="3">
        <v>939</v>
      </c>
      <c r="CP29" s="13">
        <v>1</v>
      </c>
      <c r="CQ29" s="13">
        <v>1</v>
      </c>
      <c r="CR29" s="17">
        <v>0</v>
      </c>
      <c r="CT29" s="13">
        <v>0</v>
      </c>
      <c r="CU29" s="13">
        <v>0</v>
      </c>
      <c r="CV29" s="13">
        <v>0</v>
      </c>
      <c r="CW29" s="13">
        <v>1</v>
      </c>
      <c r="CX29" s="13">
        <v>1</v>
      </c>
      <c r="CY29" s="13">
        <v>1</v>
      </c>
      <c r="CZ29" s="13">
        <v>2</v>
      </c>
      <c r="DA29" s="17">
        <v>2</v>
      </c>
      <c r="DB29" s="17">
        <v>1</v>
      </c>
      <c r="DC29" s="17">
        <v>1</v>
      </c>
      <c r="DD29" s="11" t="s">
        <v>7165</v>
      </c>
      <c r="DE29" s="11">
        <f t="shared" si="9"/>
        <v>11</v>
      </c>
      <c r="DF29" s="11">
        <v>1</v>
      </c>
    </row>
    <row r="30" spans="1:111" x14ac:dyDescent="0.35">
      <c r="A30" t="s">
        <v>1667</v>
      </c>
      <c r="B30" t="b">
        <v>1</v>
      </c>
      <c r="C30" t="b">
        <v>0</v>
      </c>
      <c r="E30" t="s">
        <v>323</v>
      </c>
      <c r="F30" t="s">
        <v>15</v>
      </c>
      <c r="G30" t="s">
        <v>1668</v>
      </c>
      <c r="H30" t="s">
        <v>1672</v>
      </c>
      <c r="I30">
        <v>2</v>
      </c>
      <c r="J30">
        <v>1</v>
      </c>
      <c r="K30">
        <v>0.5</v>
      </c>
      <c r="L30">
        <v>1</v>
      </c>
      <c r="M30" t="s">
        <v>1669</v>
      </c>
      <c r="O30" t="s">
        <v>1670</v>
      </c>
      <c r="P30" t="s">
        <v>1671</v>
      </c>
      <c r="Q30" s="2">
        <v>42492</v>
      </c>
      <c r="R30" s="1">
        <v>0.85902777777777783</v>
      </c>
      <c r="S30" s="2">
        <v>42492</v>
      </c>
      <c r="T30" s="1">
        <v>0.86458333333333337</v>
      </c>
      <c r="U30" t="s">
        <v>328</v>
      </c>
      <c r="V30" t="s">
        <v>195</v>
      </c>
      <c r="W30" t="s">
        <v>1673</v>
      </c>
      <c r="Y30" t="s">
        <v>1</v>
      </c>
      <c r="AF30" t="s">
        <v>1674</v>
      </c>
      <c r="AN30" t="s">
        <v>609</v>
      </c>
      <c r="AP30" t="s">
        <v>334</v>
      </c>
      <c r="BU30" t="s">
        <v>335</v>
      </c>
      <c r="BV30" t="s">
        <v>336</v>
      </c>
      <c r="BW30" t="str">
        <f t="shared" si="0"/>
        <v>gej6-ysnh</v>
      </c>
      <c r="BX30">
        <f t="shared" si="1"/>
        <v>2016</v>
      </c>
      <c r="BY30">
        <f t="shared" si="2"/>
        <v>2016</v>
      </c>
      <c r="BZ30">
        <f t="shared" si="3"/>
        <v>3</v>
      </c>
      <c r="CA30">
        <f t="shared" si="4"/>
        <v>4</v>
      </c>
      <c r="CB30" t="s">
        <v>4723</v>
      </c>
      <c r="CC30" t="str">
        <f t="shared" si="5"/>
        <v>c</v>
      </c>
      <c r="CD30">
        <v>5.9476358074606495E-2</v>
      </c>
      <c r="CE30">
        <f t="shared" si="10"/>
        <v>1</v>
      </c>
      <c r="CF30" t="s">
        <v>5905</v>
      </c>
      <c r="CG30" t="s">
        <v>1666</v>
      </c>
      <c r="CH30" s="2">
        <v>43634</v>
      </c>
      <c r="CI30">
        <v>151</v>
      </c>
      <c r="CJ30">
        <v>603</v>
      </c>
      <c r="CK30" s="31" t="e">
        <f t="shared" si="7"/>
        <v>#VALUE!</v>
      </c>
      <c r="CL30" s="30">
        <f t="shared" si="8"/>
        <v>0.29411764705882354</v>
      </c>
      <c r="CM30" s="2">
        <v>43651</v>
      </c>
      <c r="CN30" s="4" t="s">
        <v>7204</v>
      </c>
      <c r="CO30" s="3">
        <v>608</v>
      </c>
      <c r="CP30" s="13">
        <v>2</v>
      </c>
      <c r="CQ30" s="13">
        <v>2</v>
      </c>
      <c r="CR30" s="17">
        <v>0</v>
      </c>
      <c r="CS30" s="13" t="s">
        <v>7172</v>
      </c>
      <c r="CT30" s="13">
        <v>0</v>
      </c>
      <c r="CU30" s="13">
        <v>2</v>
      </c>
      <c r="CV30" s="13">
        <v>0</v>
      </c>
      <c r="CW30" s="13">
        <v>1</v>
      </c>
      <c r="CX30" s="13">
        <v>1</v>
      </c>
      <c r="CY30" s="13">
        <v>2</v>
      </c>
      <c r="CZ30" s="13">
        <v>3</v>
      </c>
      <c r="DA30" s="17">
        <v>3</v>
      </c>
      <c r="DB30" s="17">
        <v>1</v>
      </c>
      <c r="DC30" s="17">
        <v>0</v>
      </c>
      <c r="DD30" s="11" t="s">
        <v>7166</v>
      </c>
      <c r="DE30" s="11">
        <f t="shared" si="9"/>
        <v>17</v>
      </c>
      <c r="DF30" s="11">
        <v>1</v>
      </c>
    </row>
    <row r="31" spans="1:111" x14ac:dyDescent="0.35">
      <c r="A31" t="s">
        <v>1787</v>
      </c>
      <c r="B31" t="b">
        <v>1</v>
      </c>
      <c r="C31" t="b">
        <v>0</v>
      </c>
      <c r="E31" t="s">
        <v>323</v>
      </c>
      <c r="F31" t="s">
        <v>15</v>
      </c>
      <c r="G31" t="s">
        <v>1788</v>
      </c>
      <c r="H31" t="s">
        <v>1757</v>
      </c>
      <c r="I31">
        <v>1</v>
      </c>
      <c r="J31">
        <v>0</v>
      </c>
      <c r="K31">
        <v>0</v>
      </c>
      <c r="L31">
        <v>0</v>
      </c>
      <c r="M31" t="s">
        <v>1789</v>
      </c>
      <c r="O31" t="s">
        <v>1790</v>
      </c>
      <c r="P31" t="s">
        <v>1791</v>
      </c>
      <c r="Q31" s="2">
        <v>41954</v>
      </c>
      <c r="R31" s="1">
        <v>0.83333333333333337</v>
      </c>
      <c r="S31" s="2">
        <v>42625</v>
      </c>
      <c r="T31" s="1">
        <v>0.92986111111111114</v>
      </c>
      <c r="V31" t="s">
        <v>123</v>
      </c>
      <c r="W31" t="s">
        <v>1758</v>
      </c>
      <c r="Y31" t="s">
        <v>1</v>
      </c>
      <c r="AF31" t="s">
        <v>1792</v>
      </c>
      <c r="AN31" t="s">
        <v>1760</v>
      </c>
      <c r="AP31" t="s">
        <v>334</v>
      </c>
      <c r="BU31" t="s">
        <v>1761</v>
      </c>
      <c r="BV31" t="s">
        <v>336</v>
      </c>
      <c r="BW31" t="str">
        <f t="shared" si="0"/>
        <v>82pq-rj7m</v>
      </c>
      <c r="BX31">
        <f t="shared" si="1"/>
        <v>2014</v>
      </c>
      <c r="BY31">
        <f t="shared" si="2"/>
        <v>2016</v>
      </c>
      <c r="BZ31">
        <f t="shared" si="3"/>
        <v>3</v>
      </c>
      <c r="CA31">
        <f t="shared" si="4"/>
        <v>3</v>
      </c>
      <c r="CB31" t="s">
        <v>4723</v>
      </c>
      <c r="CC31" t="str">
        <f t="shared" si="5"/>
        <v>b</v>
      </c>
      <c r="CD31">
        <v>9.9038333214613861E-2</v>
      </c>
      <c r="CE31">
        <f t="shared" si="10"/>
        <v>1</v>
      </c>
      <c r="CF31" t="s">
        <v>5905</v>
      </c>
      <c r="CG31" s="18" t="s">
        <v>1786</v>
      </c>
      <c r="CH31" s="2">
        <v>43634</v>
      </c>
      <c r="CI31">
        <v>278</v>
      </c>
      <c r="CJ31">
        <v>991</v>
      </c>
      <c r="CK31" s="31" t="e">
        <f t="shared" si="7"/>
        <v>#VALUE!</v>
      </c>
      <c r="CL31" s="30">
        <f t="shared" si="8"/>
        <v>0.4375</v>
      </c>
      <c r="CM31" s="2">
        <v>43650</v>
      </c>
      <c r="CN31" s="4" t="s">
        <v>7204</v>
      </c>
      <c r="CO31">
        <v>998</v>
      </c>
      <c r="CP31" s="13">
        <v>1</v>
      </c>
      <c r="CQ31" s="13">
        <v>2</v>
      </c>
      <c r="CR31" s="17">
        <v>0</v>
      </c>
      <c r="CT31" s="13">
        <v>0</v>
      </c>
      <c r="CU31" s="13">
        <v>1</v>
      </c>
      <c r="CV31" s="13">
        <v>1</v>
      </c>
      <c r="CW31" s="13">
        <v>1</v>
      </c>
      <c r="CX31" s="13">
        <v>1</v>
      </c>
      <c r="CY31" s="13">
        <v>2</v>
      </c>
      <c r="CZ31" s="13">
        <v>3</v>
      </c>
      <c r="DA31" s="17">
        <v>2</v>
      </c>
      <c r="DB31" s="17">
        <v>1</v>
      </c>
      <c r="DC31" s="17">
        <v>1</v>
      </c>
      <c r="DD31" s="11" t="s">
        <v>7147</v>
      </c>
      <c r="DE31" s="11">
        <f t="shared" si="9"/>
        <v>16</v>
      </c>
      <c r="DF31" s="11">
        <v>1</v>
      </c>
    </row>
    <row r="32" spans="1:111" x14ac:dyDescent="0.35">
      <c r="A32" t="s">
        <v>1805</v>
      </c>
      <c r="B32" t="b">
        <v>1</v>
      </c>
      <c r="C32" t="b">
        <v>0</v>
      </c>
      <c r="E32" t="s">
        <v>323</v>
      </c>
      <c r="F32" t="s">
        <v>15</v>
      </c>
      <c r="G32" t="s">
        <v>1806</v>
      </c>
      <c r="H32" t="s">
        <v>1768</v>
      </c>
      <c r="I32">
        <v>2</v>
      </c>
      <c r="J32">
        <v>0</v>
      </c>
      <c r="K32">
        <v>0</v>
      </c>
      <c r="L32">
        <v>0</v>
      </c>
      <c r="M32" t="s">
        <v>1807</v>
      </c>
      <c r="N32" t="s">
        <v>88</v>
      </c>
      <c r="O32" t="s">
        <v>1808</v>
      </c>
      <c r="P32" t="s">
        <v>1809</v>
      </c>
      <c r="Q32" s="2">
        <v>42703</v>
      </c>
      <c r="R32" s="1">
        <v>0.63194444444444442</v>
      </c>
      <c r="S32" s="2">
        <v>43472</v>
      </c>
      <c r="T32" s="1">
        <v>0.72916666666666663</v>
      </c>
      <c r="U32" t="s">
        <v>328</v>
      </c>
      <c r="V32" t="s">
        <v>123</v>
      </c>
      <c r="W32" t="s">
        <v>1758</v>
      </c>
      <c r="Y32" t="s">
        <v>1</v>
      </c>
      <c r="AC32">
        <v>2018</v>
      </c>
      <c r="AF32" t="s">
        <v>1810</v>
      </c>
      <c r="AL32" t="s">
        <v>31</v>
      </c>
      <c r="AN32" t="s">
        <v>1760</v>
      </c>
      <c r="AP32" t="s">
        <v>334</v>
      </c>
      <c r="BJ32" t="s">
        <v>1770</v>
      </c>
      <c r="BU32" t="s">
        <v>1761</v>
      </c>
      <c r="BV32" t="s">
        <v>336</v>
      </c>
      <c r="BW32" t="str">
        <f t="shared" si="0"/>
        <v>ahzy-gsvh</v>
      </c>
      <c r="BX32">
        <f t="shared" si="1"/>
        <v>2016</v>
      </c>
      <c r="BY32">
        <f t="shared" si="2"/>
        <v>2019</v>
      </c>
      <c r="BZ32">
        <f t="shared" si="3"/>
        <v>4</v>
      </c>
      <c r="CA32">
        <f t="shared" si="4"/>
        <v>5</v>
      </c>
      <c r="CB32" t="s">
        <v>4723</v>
      </c>
      <c r="CC32" t="str">
        <f t="shared" si="5"/>
        <v>c</v>
      </c>
      <c r="CD32">
        <v>2.0887125073665858E-2</v>
      </c>
      <c r="CE32">
        <f t="shared" si="10"/>
        <v>1</v>
      </c>
      <c r="CF32" t="s">
        <v>5905</v>
      </c>
      <c r="CG32" t="s">
        <v>1804</v>
      </c>
      <c r="CH32" s="2">
        <v>43634</v>
      </c>
      <c r="CI32">
        <v>34</v>
      </c>
      <c r="CJ32">
        <v>383</v>
      </c>
      <c r="CK32" s="31" t="e">
        <f t="shared" si="7"/>
        <v>#VALUE!</v>
      </c>
      <c r="CL32" s="30">
        <f t="shared" si="8"/>
        <v>0.35294117647058826</v>
      </c>
      <c r="CM32" s="2">
        <v>43651</v>
      </c>
      <c r="CN32" s="4" t="s">
        <v>7204</v>
      </c>
      <c r="CO32" s="3">
        <v>389</v>
      </c>
      <c r="CP32" s="13">
        <v>1</v>
      </c>
      <c r="CQ32" s="13">
        <v>1</v>
      </c>
      <c r="CR32" s="17">
        <v>0</v>
      </c>
      <c r="CT32" s="13">
        <v>2</v>
      </c>
      <c r="CU32" s="13">
        <v>2</v>
      </c>
      <c r="CV32" s="13">
        <v>2</v>
      </c>
      <c r="CW32" s="13">
        <v>1</v>
      </c>
      <c r="CX32" s="13">
        <v>1</v>
      </c>
      <c r="CY32" s="13">
        <v>2</v>
      </c>
      <c r="CZ32" s="13">
        <v>2</v>
      </c>
      <c r="DA32" s="17">
        <v>2</v>
      </c>
      <c r="DB32" s="17">
        <v>2</v>
      </c>
      <c r="DC32" s="17">
        <v>1</v>
      </c>
      <c r="DD32" s="11" t="s">
        <v>7191</v>
      </c>
      <c r="DE32" s="11">
        <f t="shared" si="9"/>
        <v>19</v>
      </c>
      <c r="DF32" s="11">
        <v>1</v>
      </c>
    </row>
    <row r="33" spans="1:110" x14ac:dyDescent="0.35">
      <c r="A33" t="s">
        <v>1771</v>
      </c>
      <c r="B33" t="b">
        <v>1</v>
      </c>
      <c r="C33" t="b">
        <v>0</v>
      </c>
      <c r="E33" t="s">
        <v>323</v>
      </c>
      <c r="F33" t="s">
        <v>15</v>
      </c>
      <c r="G33" t="s">
        <v>1842</v>
      </c>
      <c r="I33">
        <v>0</v>
      </c>
      <c r="J33">
        <v>0</v>
      </c>
      <c r="K33" t="e">
        <v>#DIV/0!</v>
      </c>
      <c r="L33">
        <v>0</v>
      </c>
      <c r="O33" t="s">
        <v>1843</v>
      </c>
      <c r="P33" t="s">
        <v>1772</v>
      </c>
      <c r="Q33" s="2">
        <v>42674</v>
      </c>
      <c r="R33" s="1">
        <v>0.89027777777777783</v>
      </c>
      <c r="S33" s="2">
        <v>42674</v>
      </c>
      <c r="T33" s="1">
        <v>0.8965277777777777</v>
      </c>
      <c r="V33" t="s">
        <v>123</v>
      </c>
      <c r="W33" t="s">
        <v>1773</v>
      </c>
      <c r="Y33" t="s">
        <v>1</v>
      </c>
      <c r="AF33" t="s">
        <v>1844</v>
      </c>
      <c r="AN33" t="s">
        <v>1760</v>
      </c>
      <c r="AP33" t="s">
        <v>334</v>
      </c>
      <c r="BU33" t="s">
        <v>1761</v>
      </c>
      <c r="BV33" t="s">
        <v>336</v>
      </c>
      <c r="BW33" t="str">
        <f t="shared" si="0"/>
        <v>jszx-mdmf</v>
      </c>
      <c r="BX33">
        <f t="shared" si="1"/>
        <v>2016</v>
      </c>
      <c r="BY33">
        <f t="shared" si="2"/>
        <v>2016</v>
      </c>
      <c r="BZ33">
        <f t="shared" si="3"/>
        <v>3</v>
      </c>
      <c r="CA33">
        <f t="shared" si="4"/>
        <v>1</v>
      </c>
      <c r="CB33" t="s">
        <v>4723</v>
      </c>
      <c r="CC33" t="str">
        <f t="shared" si="5"/>
        <v>c</v>
      </c>
      <c r="CD33">
        <v>2.1799642238190642E-2</v>
      </c>
      <c r="CE33">
        <f t="shared" si="10"/>
        <v>2</v>
      </c>
      <c r="CF33" t="s">
        <v>5905</v>
      </c>
      <c r="CG33" t="s">
        <v>1841</v>
      </c>
      <c r="CH33" s="2">
        <v>43634</v>
      </c>
      <c r="CI33">
        <v>17</v>
      </c>
      <c r="CJ33">
        <v>406</v>
      </c>
      <c r="CK33" s="31">
        <f t="shared" si="7"/>
        <v>3.3333333333333333E-2</v>
      </c>
      <c r="CL33" s="30">
        <f t="shared" si="8"/>
        <v>0.26666666666666666</v>
      </c>
      <c r="CM33" s="2">
        <v>43664</v>
      </c>
      <c r="CN33" s="29">
        <v>18</v>
      </c>
      <c r="CO33" s="3">
        <v>414</v>
      </c>
      <c r="CP33" s="13">
        <v>1</v>
      </c>
      <c r="CQ33" s="13">
        <v>0</v>
      </c>
      <c r="CR33" s="17">
        <v>0</v>
      </c>
      <c r="CT33" s="13">
        <v>0</v>
      </c>
      <c r="CU33" s="13">
        <v>2</v>
      </c>
      <c r="CV33" s="13">
        <v>1</v>
      </c>
      <c r="CW33" s="13">
        <v>1</v>
      </c>
      <c r="CX33" s="13">
        <v>1</v>
      </c>
      <c r="CY33" s="13">
        <v>2</v>
      </c>
      <c r="CZ33" s="13">
        <v>3</v>
      </c>
      <c r="DA33" s="17">
        <v>3</v>
      </c>
      <c r="DB33" s="17">
        <v>0</v>
      </c>
      <c r="DC33" s="17">
        <v>0</v>
      </c>
      <c r="DD33" s="11" t="s">
        <v>7231</v>
      </c>
      <c r="DE33" s="11">
        <f t="shared" si="9"/>
        <v>14</v>
      </c>
      <c r="DF33" s="11">
        <v>1</v>
      </c>
    </row>
    <row r="34" spans="1:110" x14ac:dyDescent="0.35">
      <c r="A34" t="s">
        <v>1892</v>
      </c>
      <c r="B34" t="b">
        <v>1</v>
      </c>
      <c r="C34" t="b">
        <v>0</v>
      </c>
      <c r="E34" t="s">
        <v>323</v>
      </c>
      <c r="F34" t="s">
        <v>15</v>
      </c>
      <c r="G34" t="s">
        <v>1893</v>
      </c>
      <c r="H34" t="s">
        <v>1896</v>
      </c>
      <c r="I34">
        <v>3</v>
      </c>
      <c r="J34">
        <v>2</v>
      </c>
      <c r="K34">
        <v>0.66666666666666663</v>
      </c>
      <c r="L34">
        <v>1</v>
      </c>
      <c r="M34" t="s">
        <v>1894</v>
      </c>
      <c r="N34" t="s">
        <v>211</v>
      </c>
      <c r="O34" t="s">
        <v>1895</v>
      </c>
      <c r="P34" t="s">
        <v>588</v>
      </c>
      <c r="Q34" s="2">
        <v>41479</v>
      </c>
      <c r="R34" s="1">
        <v>0.95833333333333337</v>
      </c>
      <c r="S34" s="2">
        <v>43601</v>
      </c>
      <c r="T34" s="1">
        <v>0.63402777777777775</v>
      </c>
      <c r="U34" t="s">
        <v>328</v>
      </c>
      <c r="V34" t="s">
        <v>210</v>
      </c>
      <c r="W34" t="s">
        <v>1897</v>
      </c>
      <c r="Y34" t="s">
        <v>1</v>
      </c>
      <c r="AF34" t="s">
        <v>1898</v>
      </c>
      <c r="AM34" t="s">
        <v>1260</v>
      </c>
      <c r="AN34" t="s">
        <v>591</v>
      </c>
      <c r="AP34" t="s">
        <v>334</v>
      </c>
      <c r="BU34" t="s">
        <v>592</v>
      </c>
      <c r="BV34" t="s">
        <v>336</v>
      </c>
      <c r="BW34" t="str">
        <f t="shared" ref="BW34:BW65" si="11">IF(D34="",A34,D34)</f>
        <v>hjdc-v2n4</v>
      </c>
      <c r="BX34">
        <f t="shared" ref="BX34:BX65" si="12">YEAR(Q34)</f>
        <v>2013</v>
      </c>
      <c r="BY34">
        <f t="shared" ref="BY34:BY65" si="13">YEAR(S34)</f>
        <v>2019</v>
      </c>
      <c r="BZ34">
        <f t="shared" ref="BZ34:BZ65" si="14">COUNTA(O34,P34,V34,X34,N34)</f>
        <v>4</v>
      </c>
      <c r="CA34">
        <f t="shared" ref="CA34:CA65" si="15">COUNTA(M34,U34,H34,W34,X34,N34)</f>
        <v>5</v>
      </c>
      <c r="CB34" t="s">
        <v>5893</v>
      </c>
      <c r="CC34" t="str">
        <f t="shared" ref="CC34:CC65" si="16">IF(BX34&lt;2014,"a",IF(BX34&gt;2017,"d",IF(BX34&lt;2016,"b","c")))</f>
        <v>a</v>
      </c>
      <c r="CD34">
        <v>4.8007792699331198E-2</v>
      </c>
      <c r="CE34">
        <f t="shared" si="10"/>
        <v>1</v>
      </c>
      <c r="CF34" t="s">
        <v>5905</v>
      </c>
      <c r="CG34" t="s">
        <v>1891</v>
      </c>
      <c r="CH34" s="2">
        <v>43634</v>
      </c>
      <c r="CI34" s="3">
        <v>1464</v>
      </c>
      <c r="CJ34" s="3">
        <v>1789</v>
      </c>
      <c r="CK34" s="31">
        <f t="shared" ref="CK34:CK65" si="17">(CN34-CI34)/_xlfn.DAYS(CM34,CH34)</f>
        <v>0.3</v>
      </c>
      <c r="CL34" s="30">
        <f t="shared" ref="CL34:CL65" si="18">(CO34-CJ34)/_xlfn.DAYS(CM34,CH34)</f>
        <v>0.46666666666666667</v>
      </c>
      <c r="CM34" s="2">
        <v>43664</v>
      </c>
      <c r="CN34" s="4">
        <v>1473</v>
      </c>
      <c r="CO34" s="3">
        <v>1803</v>
      </c>
      <c r="CP34" s="13">
        <v>2</v>
      </c>
      <c r="CQ34" s="13">
        <v>2</v>
      </c>
      <c r="CR34" s="17">
        <v>0</v>
      </c>
      <c r="CT34" s="13">
        <v>1</v>
      </c>
      <c r="CU34" s="13">
        <v>1</v>
      </c>
      <c r="CV34" s="13">
        <v>0</v>
      </c>
      <c r="CW34" s="13">
        <v>1</v>
      </c>
      <c r="CX34" s="13">
        <v>1</v>
      </c>
      <c r="CY34" s="13">
        <v>2</v>
      </c>
      <c r="CZ34" s="13">
        <v>3</v>
      </c>
      <c r="DA34" s="17">
        <v>2</v>
      </c>
      <c r="DB34" s="17">
        <v>2</v>
      </c>
      <c r="DC34" s="17">
        <v>1</v>
      </c>
      <c r="DD34" s="11" t="s">
        <v>7245</v>
      </c>
      <c r="DE34" s="11">
        <f t="shared" ref="DE34:DE65" si="19">SUM(CP34:DC34)</f>
        <v>18</v>
      </c>
      <c r="DF34" s="11">
        <v>1</v>
      </c>
    </row>
    <row r="35" spans="1:110" x14ac:dyDescent="0.35">
      <c r="A35" t="s">
        <v>1928</v>
      </c>
      <c r="B35" t="b">
        <v>1</v>
      </c>
      <c r="C35" t="b">
        <v>0</v>
      </c>
      <c r="E35" t="s">
        <v>323</v>
      </c>
      <c r="F35" t="s">
        <v>15</v>
      </c>
      <c r="G35" t="s">
        <v>1956</v>
      </c>
      <c r="H35" t="s">
        <v>1757</v>
      </c>
      <c r="I35">
        <v>1</v>
      </c>
      <c r="J35">
        <v>0</v>
      </c>
      <c r="K35">
        <v>0</v>
      </c>
      <c r="L35">
        <v>0</v>
      </c>
      <c r="O35" t="s">
        <v>1957</v>
      </c>
      <c r="P35" t="s">
        <v>1929</v>
      </c>
      <c r="Q35" s="2">
        <v>42006</v>
      </c>
      <c r="R35" s="1">
        <v>0.90416666666666667</v>
      </c>
      <c r="S35" s="2">
        <v>42048</v>
      </c>
      <c r="T35" s="1">
        <v>0.87638888888888899</v>
      </c>
      <c r="V35" t="s">
        <v>123</v>
      </c>
      <c r="W35" t="s">
        <v>1927</v>
      </c>
      <c r="Y35" t="s">
        <v>1</v>
      </c>
      <c r="AF35" t="s">
        <v>1958</v>
      </c>
      <c r="AN35" t="s">
        <v>1760</v>
      </c>
      <c r="AP35" t="s">
        <v>334</v>
      </c>
      <c r="BU35" t="s">
        <v>1761</v>
      </c>
      <c r="BV35" t="s">
        <v>336</v>
      </c>
      <c r="BW35" t="str">
        <f t="shared" si="11"/>
        <v>ifj5-nxkc</v>
      </c>
      <c r="BX35">
        <f t="shared" si="12"/>
        <v>2015</v>
      </c>
      <c r="BY35">
        <f t="shared" si="13"/>
        <v>2015</v>
      </c>
      <c r="BZ35">
        <f t="shared" si="14"/>
        <v>3</v>
      </c>
      <c r="CA35">
        <f t="shared" si="15"/>
        <v>2</v>
      </c>
      <c r="CB35" t="s">
        <v>4723</v>
      </c>
      <c r="CC35" t="str">
        <f t="shared" si="16"/>
        <v>b</v>
      </c>
      <c r="CD35">
        <v>7.258338931017938E-2</v>
      </c>
      <c r="CE35">
        <f t="shared" si="10"/>
        <v>1</v>
      </c>
      <c r="CF35" t="s">
        <v>5905</v>
      </c>
      <c r="CG35" t="s">
        <v>1955</v>
      </c>
      <c r="CH35" s="2">
        <v>43634</v>
      </c>
      <c r="CI35">
        <v>96</v>
      </c>
      <c r="CJ35" s="3">
        <v>1064</v>
      </c>
      <c r="CK35" s="31">
        <f t="shared" si="17"/>
        <v>3.3333333333333333E-2</v>
      </c>
      <c r="CL35" s="30">
        <f t="shared" si="18"/>
        <v>0.4</v>
      </c>
      <c r="CM35" s="2">
        <v>43664</v>
      </c>
      <c r="CN35" s="29">
        <v>97</v>
      </c>
      <c r="CO35" s="3">
        <v>1076</v>
      </c>
      <c r="CP35" s="13">
        <v>1</v>
      </c>
      <c r="CQ35" s="13">
        <v>0</v>
      </c>
      <c r="CR35" s="17">
        <v>0</v>
      </c>
      <c r="CT35" s="13">
        <v>0</v>
      </c>
      <c r="CU35" s="13">
        <v>0</v>
      </c>
      <c r="CV35" s="13">
        <v>0</v>
      </c>
      <c r="CW35" s="13">
        <v>1</v>
      </c>
      <c r="CX35" s="13">
        <v>1</v>
      </c>
      <c r="CY35" s="13">
        <v>2</v>
      </c>
      <c r="CZ35" s="13">
        <v>3</v>
      </c>
      <c r="DA35" s="17">
        <v>3</v>
      </c>
      <c r="DB35" s="17">
        <v>0</v>
      </c>
      <c r="DC35" s="17">
        <v>1</v>
      </c>
      <c r="DD35" s="19" t="s">
        <v>7226</v>
      </c>
      <c r="DE35" s="11">
        <f t="shared" si="19"/>
        <v>12</v>
      </c>
      <c r="DF35" s="11">
        <v>1</v>
      </c>
    </row>
    <row r="36" spans="1:110" x14ac:dyDescent="0.35">
      <c r="A36" t="s">
        <v>1976</v>
      </c>
      <c r="B36" t="b">
        <v>1</v>
      </c>
      <c r="C36" t="b">
        <v>0</v>
      </c>
      <c r="E36" t="s">
        <v>323</v>
      </c>
      <c r="F36" t="s">
        <v>15</v>
      </c>
      <c r="G36" t="s">
        <v>1985</v>
      </c>
      <c r="H36" t="s">
        <v>1979</v>
      </c>
      <c r="I36">
        <v>2</v>
      </c>
      <c r="J36">
        <v>1</v>
      </c>
      <c r="K36">
        <v>0.5</v>
      </c>
      <c r="L36">
        <v>0</v>
      </c>
      <c r="M36" t="s">
        <v>1977</v>
      </c>
      <c r="N36" t="s">
        <v>76</v>
      </c>
      <c r="O36" t="s">
        <v>1986</v>
      </c>
      <c r="P36" t="s">
        <v>1978</v>
      </c>
      <c r="Q36" s="2">
        <v>42026</v>
      </c>
      <c r="R36" s="1">
        <v>0.82500000000000007</v>
      </c>
      <c r="S36" s="2">
        <v>42026</v>
      </c>
      <c r="T36" s="1">
        <v>0.82986111111111116</v>
      </c>
      <c r="U36" t="s">
        <v>1130</v>
      </c>
      <c r="V36" t="s">
        <v>130</v>
      </c>
      <c r="W36" t="s">
        <v>1980</v>
      </c>
      <c r="X36" t="s">
        <v>7</v>
      </c>
      <c r="Y36" t="s">
        <v>1</v>
      </c>
      <c r="AF36" t="s">
        <v>1987</v>
      </c>
      <c r="AG36" t="s">
        <v>1981</v>
      </c>
      <c r="AM36" t="s">
        <v>1982</v>
      </c>
      <c r="AN36" t="s">
        <v>1665</v>
      </c>
      <c r="AP36" t="s">
        <v>334</v>
      </c>
      <c r="BU36" t="s">
        <v>1983</v>
      </c>
      <c r="BV36" t="s">
        <v>336</v>
      </c>
      <c r="BW36" t="str">
        <f t="shared" si="11"/>
        <v>y3ds-rkew</v>
      </c>
      <c r="BX36">
        <f t="shared" si="12"/>
        <v>2015</v>
      </c>
      <c r="BY36">
        <f t="shared" si="13"/>
        <v>2015</v>
      </c>
      <c r="BZ36">
        <f t="shared" si="14"/>
        <v>5</v>
      </c>
      <c r="CA36">
        <f t="shared" si="15"/>
        <v>6</v>
      </c>
      <c r="CB36" t="s">
        <v>5893</v>
      </c>
      <c r="CC36" t="str">
        <f t="shared" si="16"/>
        <v>b</v>
      </c>
      <c r="CD36">
        <v>0.17871538145780708</v>
      </c>
      <c r="CE36">
        <f t="shared" si="10"/>
        <v>1</v>
      </c>
      <c r="CF36" t="s">
        <v>5905</v>
      </c>
      <c r="CG36" s="18" t="s">
        <v>1984</v>
      </c>
      <c r="CH36" s="2">
        <v>43634</v>
      </c>
      <c r="CI36" s="3">
        <v>1150</v>
      </c>
      <c r="CJ36" s="3">
        <v>2233</v>
      </c>
      <c r="CK36" s="31" t="e">
        <f t="shared" si="17"/>
        <v>#VALUE!</v>
      </c>
      <c r="CL36" s="30">
        <f t="shared" si="18"/>
        <v>2.8125</v>
      </c>
      <c r="CM36" s="2">
        <v>43650</v>
      </c>
      <c r="CN36" s="4" t="s">
        <v>7204</v>
      </c>
      <c r="CO36" s="3">
        <v>2278</v>
      </c>
      <c r="CP36" s="13">
        <v>2</v>
      </c>
      <c r="CQ36" s="13">
        <v>2</v>
      </c>
      <c r="CR36" s="17">
        <v>0</v>
      </c>
      <c r="CT36" s="13">
        <v>0</v>
      </c>
      <c r="CU36" s="13">
        <v>2</v>
      </c>
      <c r="CV36" s="13">
        <v>2</v>
      </c>
      <c r="CW36" s="13">
        <v>1</v>
      </c>
      <c r="CX36" s="13">
        <v>1</v>
      </c>
      <c r="CY36" s="13">
        <v>2</v>
      </c>
      <c r="CZ36" s="13">
        <v>2</v>
      </c>
      <c r="DA36" s="17">
        <v>3</v>
      </c>
      <c r="DB36" s="17">
        <v>0</v>
      </c>
      <c r="DC36" s="17">
        <v>1</v>
      </c>
      <c r="DE36" s="11">
        <f t="shared" si="19"/>
        <v>18</v>
      </c>
      <c r="DF36" s="11">
        <v>1</v>
      </c>
    </row>
    <row r="37" spans="1:110" x14ac:dyDescent="0.35">
      <c r="A37" t="s">
        <v>2046</v>
      </c>
      <c r="B37" t="b">
        <v>1</v>
      </c>
      <c r="C37" t="b">
        <v>0</v>
      </c>
      <c r="E37" t="s">
        <v>323</v>
      </c>
      <c r="F37" t="s">
        <v>15</v>
      </c>
      <c r="G37" t="s">
        <v>2047</v>
      </c>
      <c r="H37" t="s">
        <v>2051</v>
      </c>
      <c r="I37">
        <v>10</v>
      </c>
      <c r="J37">
        <v>1</v>
      </c>
      <c r="K37">
        <v>0.1</v>
      </c>
      <c r="L37">
        <v>0</v>
      </c>
      <c r="M37" t="s">
        <v>2048</v>
      </c>
      <c r="N37" t="s">
        <v>215</v>
      </c>
      <c r="O37" t="s">
        <v>2049</v>
      </c>
      <c r="P37" t="s">
        <v>2050</v>
      </c>
      <c r="Q37" s="2">
        <v>42915</v>
      </c>
      <c r="R37" s="1">
        <v>0.97222222222222221</v>
      </c>
      <c r="S37" s="2">
        <v>42962</v>
      </c>
      <c r="T37" s="1">
        <v>0.96180555555555547</v>
      </c>
      <c r="U37" t="s">
        <v>881</v>
      </c>
      <c r="V37" t="s">
        <v>164</v>
      </c>
      <c r="W37" t="s">
        <v>2052</v>
      </c>
      <c r="X37" t="s">
        <v>7</v>
      </c>
      <c r="Y37" t="s">
        <v>1</v>
      </c>
      <c r="AB37" t="s">
        <v>2053</v>
      </c>
      <c r="AC37" t="s">
        <v>2054</v>
      </c>
      <c r="AF37" t="s">
        <v>2056</v>
      </c>
      <c r="AG37" t="s">
        <v>2058</v>
      </c>
      <c r="AH37" t="s">
        <v>2057</v>
      </c>
      <c r="AI37" t="s">
        <v>2055</v>
      </c>
      <c r="AL37" t="s">
        <v>1390</v>
      </c>
      <c r="AN37" t="s">
        <v>572</v>
      </c>
      <c r="AP37" t="s">
        <v>334</v>
      </c>
      <c r="BJ37" t="s">
        <v>2059</v>
      </c>
      <c r="BU37" t="s">
        <v>2060</v>
      </c>
      <c r="BV37" t="s">
        <v>336</v>
      </c>
      <c r="BW37" t="str">
        <f t="shared" si="11"/>
        <v>gi9j-78eu</v>
      </c>
      <c r="BX37">
        <f t="shared" si="12"/>
        <v>2017</v>
      </c>
      <c r="BY37">
        <f t="shared" si="13"/>
        <v>2017</v>
      </c>
      <c r="BZ37">
        <f t="shared" si="14"/>
        <v>5</v>
      </c>
      <c r="CA37">
        <f t="shared" si="15"/>
        <v>6</v>
      </c>
      <c r="CB37" t="s">
        <v>5893</v>
      </c>
      <c r="CC37" t="str">
        <f t="shared" si="16"/>
        <v>c</v>
      </c>
      <c r="CD37">
        <v>0.45506762590409877</v>
      </c>
      <c r="CE37">
        <f t="shared" si="10"/>
        <v>1</v>
      </c>
      <c r="CF37" t="s">
        <v>5905</v>
      </c>
      <c r="CG37" t="s">
        <v>2045</v>
      </c>
      <c r="CH37" s="2">
        <v>43634</v>
      </c>
      <c r="CI37">
        <v>417</v>
      </c>
      <c r="CJ37" s="3">
        <v>2176</v>
      </c>
      <c r="CK37" s="31">
        <f t="shared" si="17"/>
        <v>0.48148148148148145</v>
      </c>
      <c r="CL37" s="30">
        <f t="shared" si="18"/>
        <v>3.5555555555555554</v>
      </c>
      <c r="CM37" s="2">
        <v>43661</v>
      </c>
      <c r="CN37" s="4">
        <v>430</v>
      </c>
      <c r="CO37" s="3">
        <v>2272</v>
      </c>
      <c r="CP37" s="13">
        <v>2</v>
      </c>
      <c r="CQ37" s="13">
        <v>2</v>
      </c>
      <c r="CR37" s="17">
        <v>2</v>
      </c>
      <c r="CT37" s="13">
        <v>2</v>
      </c>
      <c r="CU37" s="13">
        <v>0</v>
      </c>
      <c r="CV37" s="13">
        <v>1</v>
      </c>
      <c r="CW37" s="13">
        <v>1</v>
      </c>
      <c r="CX37" s="13">
        <v>1</v>
      </c>
      <c r="CY37" s="13">
        <v>2</v>
      </c>
      <c r="CZ37" s="13">
        <v>2</v>
      </c>
      <c r="DA37" s="17">
        <v>2</v>
      </c>
      <c r="DB37" s="17">
        <v>0</v>
      </c>
      <c r="DC37" s="17">
        <v>1</v>
      </c>
      <c r="DD37" s="11" t="s">
        <v>7142</v>
      </c>
      <c r="DE37" s="11">
        <f t="shared" si="19"/>
        <v>18</v>
      </c>
      <c r="DF37" s="11">
        <v>1</v>
      </c>
    </row>
    <row r="38" spans="1:110" x14ac:dyDescent="0.35">
      <c r="A38" s="19" t="s">
        <v>2097</v>
      </c>
      <c r="B38" s="19" t="b">
        <v>1</v>
      </c>
      <c r="C38" s="19" t="b">
        <v>0</v>
      </c>
      <c r="D38" s="19"/>
      <c r="E38" s="19" t="s">
        <v>323</v>
      </c>
      <c r="F38" s="19" t="s">
        <v>15</v>
      </c>
      <c r="G38" s="19" t="s">
        <v>2098</v>
      </c>
      <c r="H38" s="19" t="s">
        <v>2102</v>
      </c>
      <c r="I38" s="19">
        <v>3</v>
      </c>
      <c r="J38">
        <v>0</v>
      </c>
      <c r="K38">
        <v>0</v>
      </c>
      <c r="L38">
        <v>0</v>
      </c>
      <c r="M38" s="19" t="s">
        <v>2099</v>
      </c>
      <c r="N38" s="19" t="s">
        <v>33</v>
      </c>
      <c r="O38" s="19" t="s">
        <v>2100</v>
      </c>
      <c r="P38" s="19" t="s">
        <v>2101</v>
      </c>
      <c r="Q38" s="20">
        <v>42377</v>
      </c>
      <c r="R38" s="21">
        <v>0.91319444444444453</v>
      </c>
      <c r="S38" s="20">
        <v>43633</v>
      </c>
      <c r="T38" s="21">
        <v>0.13958333333333334</v>
      </c>
      <c r="U38" s="19"/>
      <c r="V38" s="19" t="s">
        <v>164</v>
      </c>
      <c r="W38" s="19" t="s">
        <v>2103</v>
      </c>
      <c r="X38" s="19" t="s">
        <v>7</v>
      </c>
      <c r="Y38" s="19" t="s">
        <v>1</v>
      </c>
      <c r="Z38" s="19"/>
      <c r="AA38" s="19"/>
      <c r="AB38" s="19"/>
      <c r="AC38" s="19">
        <v>2016</v>
      </c>
      <c r="AD38" s="19" t="s">
        <v>2104</v>
      </c>
      <c r="AE38" s="19"/>
      <c r="AF38" s="19" t="s">
        <v>2105</v>
      </c>
      <c r="AG38" s="19" t="s">
        <v>2106</v>
      </c>
      <c r="AH38" s="19"/>
      <c r="AI38" s="19"/>
      <c r="AJ38" s="19"/>
      <c r="AK38" s="19"/>
      <c r="AL38" s="19" t="s">
        <v>950</v>
      </c>
      <c r="AM38" s="19"/>
      <c r="AN38" s="19" t="s">
        <v>572</v>
      </c>
      <c r="AO38" s="19"/>
      <c r="AP38" s="19" t="s">
        <v>334</v>
      </c>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t="s">
        <v>335</v>
      </c>
      <c r="BV38" s="19" t="s">
        <v>336</v>
      </c>
      <c r="BW38" s="19" t="str">
        <f t="shared" si="11"/>
        <v>69ff-eep2</v>
      </c>
      <c r="BX38" s="19">
        <f t="shared" si="12"/>
        <v>2016</v>
      </c>
      <c r="BY38" s="19">
        <f t="shared" si="13"/>
        <v>2019</v>
      </c>
      <c r="BZ38" s="19">
        <f t="shared" si="14"/>
        <v>5</v>
      </c>
      <c r="CA38" s="19">
        <f t="shared" si="15"/>
        <v>5</v>
      </c>
      <c r="CB38" s="19" t="s">
        <v>5893</v>
      </c>
      <c r="CC38" s="19" t="str">
        <f t="shared" si="16"/>
        <v>c</v>
      </c>
      <c r="CD38" s="19">
        <v>7.106068237752261E-2</v>
      </c>
      <c r="CE38" s="19">
        <f t="shared" si="10"/>
        <v>2</v>
      </c>
      <c r="CF38" s="19" t="s">
        <v>5905</v>
      </c>
      <c r="CG38" s="23" t="s">
        <v>2096</v>
      </c>
      <c r="CH38" s="2">
        <v>43634</v>
      </c>
      <c r="CI38" s="19">
        <v>390</v>
      </c>
      <c r="CJ38" s="22">
        <v>2159</v>
      </c>
      <c r="CK38" s="31" t="e">
        <f t="shared" si="17"/>
        <v>#VALUE!</v>
      </c>
      <c r="CL38" s="30">
        <f t="shared" si="18"/>
        <v>-134.9375</v>
      </c>
      <c r="CM38" s="2">
        <v>43650</v>
      </c>
      <c r="CN38" s="4" t="s">
        <v>7204</v>
      </c>
      <c r="CO38" s="22"/>
      <c r="CP38" s="24"/>
      <c r="CQ38" s="24"/>
      <c r="CR38" s="25"/>
      <c r="CS38" s="24"/>
      <c r="CT38" s="24"/>
      <c r="CU38" s="24"/>
      <c r="CV38" s="24"/>
      <c r="CW38" s="24"/>
      <c r="CX38" s="24"/>
      <c r="CY38" s="24"/>
      <c r="CZ38" s="24"/>
      <c r="DA38" s="25"/>
      <c r="DB38" s="25"/>
      <c r="DC38" s="25"/>
      <c r="DD38" s="19"/>
      <c r="DE38" s="11">
        <f t="shared" si="19"/>
        <v>0</v>
      </c>
      <c r="DF38" s="11">
        <v>0</v>
      </c>
    </row>
    <row r="39" spans="1:110" x14ac:dyDescent="0.35">
      <c r="A39" t="s">
        <v>2161</v>
      </c>
      <c r="B39" t="b">
        <v>1</v>
      </c>
      <c r="C39" t="b">
        <v>0</v>
      </c>
      <c r="E39" t="s">
        <v>323</v>
      </c>
      <c r="F39" t="s">
        <v>15</v>
      </c>
      <c r="G39" t="s">
        <v>2192</v>
      </c>
      <c r="I39">
        <v>0</v>
      </c>
      <c r="J39">
        <v>0</v>
      </c>
      <c r="K39" t="e">
        <v>#DIV/0!</v>
      </c>
      <c r="L39">
        <v>0</v>
      </c>
      <c r="N39" t="s">
        <v>167</v>
      </c>
      <c r="O39" t="s">
        <v>2193</v>
      </c>
      <c r="P39" t="s">
        <v>2162</v>
      </c>
      <c r="Q39" s="2">
        <v>42080</v>
      </c>
      <c r="R39" s="1">
        <v>0.99513888888888891</v>
      </c>
      <c r="S39" s="2">
        <v>42080</v>
      </c>
      <c r="T39" s="1">
        <v>0.99583333333333324</v>
      </c>
      <c r="V39" t="s">
        <v>147</v>
      </c>
      <c r="W39" t="s">
        <v>2134</v>
      </c>
      <c r="Y39" t="s">
        <v>1</v>
      </c>
      <c r="AF39" t="s">
        <v>2194</v>
      </c>
      <c r="AN39" t="s">
        <v>2136</v>
      </c>
      <c r="AP39" t="s">
        <v>334</v>
      </c>
      <c r="BU39" t="s">
        <v>335</v>
      </c>
      <c r="BV39" t="s">
        <v>336</v>
      </c>
      <c r="BW39" t="str">
        <f t="shared" si="11"/>
        <v>mf85-v9ji</v>
      </c>
      <c r="BX39">
        <f t="shared" si="12"/>
        <v>2015</v>
      </c>
      <c r="BY39">
        <f t="shared" si="13"/>
        <v>2015</v>
      </c>
      <c r="BZ39">
        <f t="shared" si="14"/>
        <v>4</v>
      </c>
      <c r="CA39">
        <f t="shared" si="15"/>
        <v>2</v>
      </c>
      <c r="CB39" t="s">
        <v>4723</v>
      </c>
      <c r="CC39" t="str">
        <f t="shared" si="16"/>
        <v>b</v>
      </c>
      <c r="CD39">
        <v>3.9285671231843788E-2</v>
      </c>
      <c r="CE39">
        <f t="shared" si="10"/>
        <v>1</v>
      </c>
      <c r="CF39" t="s">
        <v>5905</v>
      </c>
      <c r="CG39" t="s">
        <v>2191</v>
      </c>
      <c r="CH39" s="2">
        <v>43634</v>
      </c>
      <c r="CI39">
        <v>106</v>
      </c>
      <c r="CJ39" s="3">
        <v>1128</v>
      </c>
      <c r="CK39" s="31" t="e">
        <f t="shared" si="17"/>
        <v>#VALUE!</v>
      </c>
      <c r="CL39" s="30">
        <f t="shared" si="18"/>
        <v>0.29411764705882354</v>
      </c>
      <c r="CM39" s="2">
        <v>43651</v>
      </c>
      <c r="CN39" s="4" t="s">
        <v>7204</v>
      </c>
      <c r="CO39" s="3">
        <v>1133</v>
      </c>
      <c r="CP39" s="13">
        <v>2</v>
      </c>
      <c r="CQ39" s="13">
        <v>0</v>
      </c>
      <c r="CR39" s="17">
        <v>0</v>
      </c>
      <c r="CT39" s="13">
        <v>0</v>
      </c>
      <c r="CU39" s="13">
        <v>0</v>
      </c>
      <c r="CV39" s="13">
        <v>1</v>
      </c>
      <c r="CW39" s="13">
        <v>1</v>
      </c>
      <c r="CX39" s="13">
        <v>1</v>
      </c>
      <c r="CY39" s="13">
        <v>2</v>
      </c>
      <c r="CZ39" s="13">
        <v>3</v>
      </c>
      <c r="DA39" s="17">
        <v>1</v>
      </c>
      <c r="DB39" s="17">
        <v>0</v>
      </c>
      <c r="DC39" s="17">
        <v>1</v>
      </c>
      <c r="DD39" s="11" t="s">
        <v>7182</v>
      </c>
      <c r="DE39" s="11">
        <f t="shared" si="19"/>
        <v>12</v>
      </c>
      <c r="DF39" s="11">
        <v>1</v>
      </c>
    </row>
    <row r="40" spans="1:110" x14ac:dyDescent="0.35">
      <c r="A40" t="s">
        <v>2151</v>
      </c>
      <c r="B40" t="b">
        <v>1</v>
      </c>
      <c r="C40" t="b">
        <v>0</v>
      </c>
      <c r="E40" t="s">
        <v>323</v>
      </c>
      <c r="F40" t="s">
        <v>15</v>
      </c>
      <c r="G40" t="s">
        <v>2152</v>
      </c>
      <c r="I40">
        <v>0</v>
      </c>
      <c r="J40">
        <v>0</v>
      </c>
      <c r="K40" t="e">
        <v>#DIV/0!</v>
      </c>
      <c r="L40">
        <v>0</v>
      </c>
      <c r="N40" t="s">
        <v>169</v>
      </c>
      <c r="O40" t="s">
        <v>2185</v>
      </c>
      <c r="P40" t="s">
        <v>2153</v>
      </c>
      <c r="Q40" s="2">
        <v>42080</v>
      </c>
      <c r="R40" s="1">
        <v>0.79375000000000007</v>
      </c>
      <c r="S40" s="2">
        <v>42143</v>
      </c>
      <c r="T40" s="1">
        <v>0.88194444444444453</v>
      </c>
      <c r="V40" t="s">
        <v>147</v>
      </c>
      <c r="W40" t="s">
        <v>2134</v>
      </c>
      <c r="Y40" t="s">
        <v>1</v>
      </c>
      <c r="AF40" t="s">
        <v>2186</v>
      </c>
      <c r="AM40" t="s">
        <v>2135</v>
      </c>
      <c r="AN40" t="s">
        <v>2136</v>
      </c>
      <c r="AP40" t="s">
        <v>334</v>
      </c>
      <c r="BU40" t="s">
        <v>335</v>
      </c>
      <c r="BV40" t="s">
        <v>336</v>
      </c>
      <c r="BW40" t="str">
        <f t="shared" si="11"/>
        <v>ksbn-hrmn</v>
      </c>
      <c r="BX40">
        <f t="shared" si="12"/>
        <v>2015</v>
      </c>
      <c r="BY40">
        <f t="shared" si="13"/>
        <v>2015</v>
      </c>
      <c r="BZ40">
        <f t="shared" si="14"/>
        <v>4</v>
      </c>
      <c r="CA40">
        <f t="shared" si="15"/>
        <v>2</v>
      </c>
      <c r="CB40" t="s">
        <v>4723</v>
      </c>
      <c r="CC40" t="str">
        <f t="shared" si="16"/>
        <v>b</v>
      </c>
      <c r="CD40">
        <v>6.8768178533828772E-2</v>
      </c>
      <c r="CE40">
        <f t="shared" si="10"/>
        <v>2</v>
      </c>
      <c r="CF40" t="s">
        <v>5905</v>
      </c>
      <c r="CG40" t="s">
        <v>2184</v>
      </c>
      <c r="CH40" s="2">
        <v>43634</v>
      </c>
      <c r="CI40">
        <v>93</v>
      </c>
      <c r="CJ40">
        <v>709</v>
      </c>
      <c r="CK40" s="31" t="e">
        <f t="shared" si="17"/>
        <v>#VALUE!</v>
      </c>
      <c r="CL40" s="30">
        <f t="shared" si="18"/>
        <v>0.17647058823529413</v>
      </c>
      <c r="CM40" s="2">
        <v>43651</v>
      </c>
      <c r="CN40" s="4" t="s">
        <v>7204</v>
      </c>
      <c r="CO40" s="3">
        <v>712</v>
      </c>
      <c r="CP40" s="13">
        <v>1</v>
      </c>
      <c r="CQ40" s="13">
        <v>0</v>
      </c>
      <c r="CR40" s="17">
        <v>0</v>
      </c>
      <c r="CT40" s="13">
        <v>0</v>
      </c>
      <c r="CU40" s="13">
        <v>0</v>
      </c>
      <c r="CV40" s="13">
        <v>2</v>
      </c>
      <c r="CW40" s="13">
        <v>1</v>
      </c>
      <c r="CX40" s="13">
        <v>1</v>
      </c>
      <c r="CY40" s="13">
        <v>2</v>
      </c>
      <c r="CZ40" s="13">
        <v>3</v>
      </c>
      <c r="DA40" s="17">
        <v>3</v>
      </c>
      <c r="DB40" s="17">
        <v>0</v>
      </c>
      <c r="DC40" s="17">
        <v>0</v>
      </c>
      <c r="DD40" s="11" t="s">
        <v>7183</v>
      </c>
      <c r="DE40" s="11">
        <f t="shared" si="19"/>
        <v>13</v>
      </c>
      <c r="DF40" s="11">
        <v>1</v>
      </c>
    </row>
    <row r="41" spans="1:110" x14ac:dyDescent="0.35">
      <c r="A41" t="s">
        <v>2132</v>
      </c>
      <c r="B41" t="b">
        <v>1</v>
      </c>
      <c r="C41" t="b">
        <v>0</v>
      </c>
      <c r="E41" t="s">
        <v>323</v>
      </c>
      <c r="F41" t="s">
        <v>15</v>
      </c>
      <c r="G41" t="s">
        <v>2212</v>
      </c>
      <c r="I41">
        <v>0</v>
      </c>
      <c r="J41">
        <v>3</v>
      </c>
      <c r="K41" t="e">
        <v>#DIV/0!</v>
      </c>
      <c r="L41">
        <v>0</v>
      </c>
      <c r="N41" t="s">
        <v>202</v>
      </c>
      <c r="O41" t="s">
        <v>2213</v>
      </c>
      <c r="P41" t="s">
        <v>2133</v>
      </c>
      <c r="Q41" s="2">
        <v>41953</v>
      </c>
      <c r="R41" s="1">
        <v>0.72013888888888899</v>
      </c>
      <c r="S41" s="2">
        <v>41953</v>
      </c>
      <c r="T41" s="1">
        <v>0.72083333333333333</v>
      </c>
      <c r="U41" t="s">
        <v>328</v>
      </c>
      <c r="V41" t="s">
        <v>147</v>
      </c>
      <c r="W41" t="s">
        <v>2134</v>
      </c>
      <c r="Y41" t="s">
        <v>1</v>
      </c>
      <c r="AF41" t="s">
        <v>2214</v>
      </c>
      <c r="AM41" t="s">
        <v>2135</v>
      </c>
      <c r="AN41" t="s">
        <v>2136</v>
      </c>
      <c r="AP41" t="s">
        <v>334</v>
      </c>
      <c r="BU41" t="s">
        <v>335</v>
      </c>
      <c r="BV41" t="s">
        <v>336</v>
      </c>
      <c r="BW41" t="str">
        <f t="shared" si="11"/>
        <v>spy8-d7us</v>
      </c>
      <c r="BX41">
        <f t="shared" si="12"/>
        <v>2014</v>
      </c>
      <c r="BY41">
        <f t="shared" si="13"/>
        <v>2014</v>
      </c>
      <c r="BZ41">
        <f t="shared" si="14"/>
        <v>4</v>
      </c>
      <c r="CA41">
        <f t="shared" si="15"/>
        <v>3</v>
      </c>
      <c r="CB41" t="s">
        <v>4723</v>
      </c>
      <c r="CC41" t="str">
        <f t="shared" si="16"/>
        <v>b</v>
      </c>
      <c r="CD41">
        <v>0.11813029300579525</v>
      </c>
      <c r="CE41">
        <f t="shared" si="10"/>
        <v>3</v>
      </c>
      <c r="CF41" t="s">
        <v>5905</v>
      </c>
      <c r="CG41" t="s">
        <v>2211</v>
      </c>
      <c r="CH41" s="2">
        <v>43634</v>
      </c>
      <c r="CI41">
        <v>150</v>
      </c>
      <c r="CJ41">
        <v>900</v>
      </c>
      <c r="CK41" s="31">
        <f t="shared" si="17"/>
        <v>3.5714285714285712E-2</v>
      </c>
      <c r="CL41" s="30">
        <f t="shared" si="18"/>
        <v>0.14285714285714285</v>
      </c>
      <c r="CM41" s="2">
        <v>43662</v>
      </c>
      <c r="CN41" s="29">
        <v>151</v>
      </c>
      <c r="CO41" s="29">
        <v>904</v>
      </c>
      <c r="CP41" s="13">
        <v>1</v>
      </c>
      <c r="CQ41" s="13">
        <v>0</v>
      </c>
      <c r="CR41" s="17">
        <v>0</v>
      </c>
      <c r="CT41" s="13">
        <v>0</v>
      </c>
      <c r="CU41" s="13">
        <v>0</v>
      </c>
      <c r="CV41" s="13">
        <v>2</v>
      </c>
      <c r="CW41" s="13">
        <v>1</v>
      </c>
      <c r="CX41" s="13">
        <v>1</v>
      </c>
      <c r="CY41" s="13">
        <v>1</v>
      </c>
      <c r="CZ41" s="13">
        <v>2</v>
      </c>
      <c r="DA41" s="17">
        <v>2</v>
      </c>
      <c r="DB41" s="17">
        <v>0</v>
      </c>
      <c r="DC41" s="17">
        <v>1</v>
      </c>
      <c r="DD41" s="17" t="s">
        <v>7212</v>
      </c>
      <c r="DE41" s="11">
        <f t="shared" si="19"/>
        <v>11</v>
      </c>
      <c r="DF41" s="11">
        <v>1</v>
      </c>
    </row>
    <row r="42" spans="1:110" x14ac:dyDescent="0.35">
      <c r="A42" t="s">
        <v>2334</v>
      </c>
      <c r="B42" t="b">
        <v>1</v>
      </c>
      <c r="C42" t="b">
        <v>0</v>
      </c>
      <c r="E42" t="s">
        <v>323</v>
      </c>
      <c r="F42" t="s">
        <v>15</v>
      </c>
      <c r="G42" t="s">
        <v>2335</v>
      </c>
      <c r="H42" t="s">
        <v>2307</v>
      </c>
      <c r="I42">
        <v>10</v>
      </c>
      <c r="J42">
        <v>2</v>
      </c>
      <c r="K42">
        <v>0.2</v>
      </c>
      <c r="L42">
        <v>1</v>
      </c>
      <c r="M42" t="s">
        <v>2336</v>
      </c>
      <c r="N42" t="s">
        <v>112</v>
      </c>
      <c r="O42" t="s">
        <v>2337</v>
      </c>
      <c r="P42" t="s">
        <v>2338</v>
      </c>
      <c r="Q42" s="2">
        <v>42473</v>
      </c>
      <c r="R42" s="1">
        <v>0.79305555555555562</v>
      </c>
      <c r="S42" s="2">
        <v>42473</v>
      </c>
      <c r="T42" s="1">
        <v>0.79375000000000007</v>
      </c>
      <c r="U42" t="s">
        <v>913</v>
      </c>
      <c r="V42" t="s">
        <v>93</v>
      </c>
      <c r="W42" t="s">
        <v>2296</v>
      </c>
      <c r="Y42" t="s">
        <v>1</v>
      </c>
      <c r="AF42" t="s">
        <v>2339</v>
      </c>
      <c r="AG42" t="s">
        <v>2340</v>
      </c>
      <c r="AH42" t="s">
        <v>2310</v>
      </c>
      <c r="AM42" t="s">
        <v>2312</v>
      </c>
      <c r="AN42" t="s">
        <v>2301</v>
      </c>
      <c r="AP42" t="s">
        <v>334</v>
      </c>
      <c r="BU42" t="s">
        <v>915</v>
      </c>
      <c r="BV42" t="s">
        <v>336</v>
      </c>
      <c r="BW42" t="str">
        <f t="shared" si="11"/>
        <v>ie96-cgrn</v>
      </c>
      <c r="BX42">
        <f t="shared" si="12"/>
        <v>2016</v>
      </c>
      <c r="BY42">
        <f t="shared" si="13"/>
        <v>2016</v>
      </c>
      <c r="BZ42">
        <f t="shared" si="14"/>
        <v>4</v>
      </c>
      <c r="CA42">
        <f t="shared" si="15"/>
        <v>5</v>
      </c>
      <c r="CB42" t="s">
        <v>5893</v>
      </c>
      <c r="CC42" t="str">
        <f t="shared" si="16"/>
        <v>c</v>
      </c>
      <c r="CD42">
        <v>0.63748798092140724</v>
      </c>
      <c r="CE42">
        <f t="shared" si="10"/>
        <v>1</v>
      </c>
      <c r="CF42" t="s">
        <v>5905</v>
      </c>
      <c r="CG42" s="18" t="s">
        <v>2333</v>
      </c>
      <c r="CH42" s="2">
        <v>43634</v>
      </c>
      <c r="CI42" s="3">
        <v>1692</v>
      </c>
      <c r="CJ42" s="3">
        <v>3269</v>
      </c>
      <c r="CK42" s="31" t="e">
        <f t="shared" si="17"/>
        <v>#VALUE!</v>
      </c>
      <c r="CL42" s="30">
        <f t="shared" si="18"/>
        <v>5.3125</v>
      </c>
      <c r="CM42" s="2">
        <v>43650</v>
      </c>
      <c r="CN42" s="4" t="s">
        <v>7204</v>
      </c>
      <c r="CO42" s="3">
        <v>3354</v>
      </c>
      <c r="CP42" s="13">
        <v>2</v>
      </c>
      <c r="CQ42" s="13">
        <v>2</v>
      </c>
      <c r="CR42" s="17">
        <v>2</v>
      </c>
      <c r="CT42" s="13">
        <v>0</v>
      </c>
      <c r="CU42" s="13">
        <v>2</v>
      </c>
      <c r="CV42" s="13">
        <v>2</v>
      </c>
      <c r="CW42" s="13">
        <v>1</v>
      </c>
      <c r="CX42" s="13">
        <v>1</v>
      </c>
      <c r="CY42" s="13">
        <v>2</v>
      </c>
      <c r="CZ42" s="13">
        <v>3</v>
      </c>
      <c r="DA42" s="17">
        <v>2</v>
      </c>
      <c r="DB42" s="17">
        <v>1</v>
      </c>
      <c r="DC42" s="17">
        <v>1</v>
      </c>
      <c r="DD42" s="11" t="s">
        <v>7144</v>
      </c>
      <c r="DE42" s="11">
        <f t="shared" si="19"/>
        <v>21</v>
      </c>
      <c r="DF42" s="11">
        <v>1</v>
      </c>
    </row>
    <row r="43" spans="1:110" x14ac:dyDescent="0.35">
      <c r="A43" t="s">
        <v>2351</v>
      </c>
      <c r="B43" t="b">
        <v>1</v>
      </c>
      <c r="C43" t="b">
        <v>0</v>
      </c>
      <c r="E43" t="s">
        <v>323</v>
      </c>
      <c r="F43" t="s">
        <v>15</v>
      </c>
      <c r="G43" t="s">
        <v>2352</v>
      </c>
      <c r="H43" t="s">
        <v>2329</v>
      </c>
      <c r="I43">
        <v>10</v>
      </c>
      <c r="J43">
        <v>1</v>
      </c>
      <c r="K43">
        <v>0.1</v>
      </c>
      <c r="L43">
        <v>1</v>
      </c>
      <c r="M43" t="s">
        <v>2353</v>
      </c>
      <c r="N43" t="s">
        <v>112</v>
      </c>
      <c r="O43" t="s">
        <v>2354</v>
      </c>
      <c r="P43" t="s">
        <v>2354</v>
      </c>
      <c r="Q43" s="2">
        <v>42473</v>
      </c>
      <c r="R43" s="1">
        <v>0.77916666666666667</v>
      </c>
      <c r="S43" s="2">
        <v>42473</v>
      </c>
      <c r="T43" s="1">
        <v>0.77916666666666667</v>
      </c>
      <c r="U43" t="s">
        <v>913</v>
      </c>
      <c r="V43" t="s">
        <v>93</v>
      </c>
      <c r="W43" t="s">
        <v>2296</v>
      </c>
      <c r="Y43" t="s">
        <v>1</v>
      </c>
      <c r="AC43" t="s">
        <v>2308</v>
      </c>
      <c r="AF43" t="s">
        <v>2355</v>
      </c>
      <c r="AG43" t="s">
        <v>2356</v>
      </c>
      <c r="AH43" t="s">
        <v>2310</v>
      </c>
      <c r="AL43" t="s">
        <v>6</v>
      </c>
      <c r="AM43" t="s">
        <v>2312</v>
      </c>
      <c r="AN43" t="s">
        <v>2301</v>
      </c>
      <c r="AP43" t="s">
        <v>334</v>
      </c>
      <c r="BU43" t="s">
        <v>915</v>
      </c>
      <c r="BV43" t="s">
        <v>336</v>
      </c>
      <c r="BW43" t="str">
        <f t="shared" si="11"/>
        <v>raxi-vijr</v>
      </c>
      <c r="BX43">
        <f t="shared" si="12"/>
        <v>2016</v>
      </c>
      <c r="BY43">
        <f t="shared" si="13"/>
        <v>2016</v>
      </c>
      <c r="BZ43">
        <f t="shared" si="14"/>
        <v>4</v>
      </c>
      <c r="CA43">
        <f t="shared" si="15"/>
        <v>5</v>
      </c>
      <c r="CB43" t="s">
        <v>5893</v>
      </c>
      <c r="CC43" t="str">
        <f t="shared" si="16"/>
        <v>c</v>
      </c>
      <c r="CD43">
        <v>0.37789101993857577</v>
      </c>
      <c r="CE43">
        <f t="shared" si="10"/>
        <v>2</v>
      </c>
      <c r="CF43" t="s">
        <v>5905</v>
      </c>
      <c r="CG43" t="s">
        <v>2350</v>
      </c>
      <c r="CH43" s="2">
        <v>43634</v>
      </c>
      <c r="CI43">
        <v>603</v>
      </c>
      <c r="CJ43" s="3">
        <v>2492</v>
      </c>
      <c r="CK43" s="31" t="e">
        <f t="shared" si="17"/>
        <v>#VALUE!</v>
      </c>
      <c r="CL43" s="30">
        <f t="shared" si="18"/>
        <v>6.4117647058823533</v>
      </c>
      <c r="CM43" s="2">
        <v>43651</v>
      </c>
      <c r="CN43" s="4" t="s">
        <v>7204</v>
      </c>
      <c r="CO43" s="3">
        <v>2601</v>
      </c>
      <c r="CP43" s="13">
        <v>2</v>
      </c>
      <c r="CQ43" s="13">
        <v>2</v>
      </c>
      <c r="CR43" s="17">
        <v>2</v>
      </c>
      <c r="CT43" s="13">
        <v>0</v>
      </c>
      <c r="CU43" s="13">
        <v>2</v>
      </c>
      <c r="CV43" s="13">
        <v>2</v>
      </c>
      <c r="CW43" s="13">
        <v>1</v>
      </c>
      <c r="CX43" s="13">
        <v>1</v>
      </c>
      <c r="CY43" s="13">
        <v>2</v>
      </c>
      <c r="CZ43" s="13">
        <v>3</v>
      </c>
      <c r="DA43" s="17">
        <v>2</v>
      </c>
      <c r="DB43" s="17">
        <v>0</v>
      </c>
      <c r="DC43" s="17">
        <v>1</v>
      </c>
      <c r="DD43" s="11" t="s">
        <v>7186</v>
      </c>
      <c r="DE43" s="11">
        <f t="shared" si="19"/>
        <v>20</v>
      </c>
      <c r="DF43" s="11">
        <v>1</v>
      </c>
    </row>
    <row r="44" spans="1:110" x14ac:dyDescent="0.35">
      <c r="A44" t="s">
        <v>2303</v>
      </c>
      <c r="B44" t="b">
        <v>1</v>
      </c>
      <c r="C44" t="b">
        <v>0</v>
      </c>
      <c r="E44" t="s">
        <v>323</v>
      </c>
      <c r="F44" t="s">
        <v>15</v>
      </c>
      <c r="G44" t="s">
        <v>2304</v>
      </c>
      <c r="H44" t="s">
        <v>2307</v>
      </c>
      <c r="I44">
        <v>10</v>
      </c>
      <c r="J44">
        <v>1</v>
      </c>
      <c r="K44">
        <v>0.1</v>
      </c>
      <c r="L44">
        <v>1</v>
      </c>
      <c r="M44" t="s">
        <v>2305</v>
      </c>
      <c r="N44" t="s">
        <v>112</v>
      </c>
      <c r="O44" t="s">
        <v>2306</v>
      </c>
      <c r="P44" t="s">
        <v>2306</v>
      </c>
      <c r="Q44" s="2">
        <v>42473</v>
      </c>
      <c r="R44" s="1">
        <v>0.78472222222222221</v>
      </c>
      <c r="S44" s="2">
        <v>42473</v>
      </c>
      <c r="T44" s="1">
        <v>0.78472222222222221</v>
      </c>
      <c r="U44" t="s">
        <v>913</v>
      </c>
      <c r="V44" t="s">
        <v>93</v>
      </c>
      <c r="W44" t="s">
        <v>2296</v>
      </c>
      <c r="Y44" t="s">
        <v>1</v>
      </c>
      <c r="AC44" t="s">
        <v>2308</v>
      </c>
      <c r="AF44" t="s">
        <v>2309</v>
      </c>
      <c r="AG44" t="s">
        <v>2311</v>
      </c>
      <c r="AH44" t="s">
        <v>2310</v>
      </c>
      <c r="AL44" t="s">
        <v>6</v>
      </c>
      <c r="AM44" t="s">
        <v>2312</v>
      </c>
      <c r="AN44" t="s">
        <v>2301</v>
      </c>
      <c r="AP44" t="s">
        <v>334</v>
      </c>
      <c r="BU44" t="s">
        <v>915</v>
      </c>
      <c r="BV44" t="s">
        <v>336</v>
      </c>
      <c r="BW44" t="str">
        <f t="shared" si="11"/>
        <v>9vf7-7een</v>
      </c>
      <c r="BX44">
        <f t="shared" si="12"/>
        <v>2016</v>
      </c>
      <c r="BY44">
        <f t="shared" si="13"/>
        <v>2016</v>
      </c>
      <c r="BZ44">
        <f t="shared" si="14"/>
        <v>4</v>
      </c>
      <c r="CA44">
        <f t="shared" si="15"/>
        <v>5</v>
      </c>
      <c r="CB44" t="s">
        <v>5893</v>
      </c>
      <c r="CC44" t="str">
        <f t="shared" si="16"/>
        <v>c</v>
      </c>
      <c r="CD44">
        <v>0.22648882177806828</v>
      </c>
      <c r="CE44">
        <f t="shared" si="10"/>
        <v>3</v>
      </c>
      <c r="CF44" t="s">
        <v>5905</v>
      </c>
      <c r="CG44" t="s">
        <v>2302</v>
      </c>
      <c r="CH44" s="2">
        <v>43634</v>
      </c>
      <c r="CI44">
        <v>609</v>
      </c>
      <c r="CJ44" s="3">
        <v>2274</v>
      </c>
      <c r="CK44" s="31">
        <f t="shared" si="17"/>
        <v>0.10714285714285714</v>
      </c>
      <c r="CL44" s="30">
        <f t="shared" si="18"/>
        <v>3.3571428571428572</v>
      </c>
      <c r="CM44" s="2">
        <v>43662</v>
      </c>
      <c r="CN44" s="29">
        <v>612</v>
      </c>
      <c r="CO44" s="3">
        <v>2368</v>
      </c>
      <c r="CP44" s="13">
        <v>2</v>
      </c>
      <c r="CQ44" s="13">
        <v>2</v>
      </c>
      <c r="CR44" s="17">
        <v>2</v>
      </c>
      <c r="CT44" s="13">
        <v>0</v>
      </c>
      <c r="CU44" s="13">
        <v>2</v>
      </c>
      <c r="CV44" s="13">
        <v>2</v>
      </c>
      <c r="CW44" s="13">
        <v>1</v>
      </c>
      <c r="CX44" s="13">
        <v>1</v>
      </c>
      <c r="CY44" s="13">
        <v>2</v>
      </c>
      <c r="CZ44" s="13">
        <v>3</v>
      </c>
      <c r="DA44" s="17">
        <v>3</v>
      </c>
      <c r="DB44" s="17">
        <v>0</v>
      </c>
      <c r="DC44" s="17">
        <v>1</v>
      </c>
      <c r="DD44" s="11" t="s">
        <v>7213</v>
      </c>
      <c r="DE44" s="11">
        <f t="shared" si="19"/>
        <v>21</v>
      </c>
      <c r="DF44" s="11">
        <v>1</v>
      </c>
    </row>
    <row r="45" spans="1:110" x14ac:dyDescent="0.35">
      <c r="A45" t="s">
        <v>2357</v>
      </c>
      <c r="B45" t="b">
        <v>1</v>
      </c>
      <c r="C45" t="b">
        <v>0</v>
      </c>
      <c r="E45" t="s">
        <v>323</v>
      </c>
      <c r="F45" t="s">
        <v>15</v>
      </c>
      <c r="G45" t="s">
        <v>2361</v>
      </c>
      <c r="H45" t="s">
        <v>2364</v>
      </c>
      <c r="I45">
        <v>9</v>
      </c>
      <c r="J45">
        <v>2</v>
      </c>
      <c r="K45">
        <v>0.22222222222222221</v>
      </c>
      <c r="L45">
        <v>0</v>
      </c>
      <c r="M45" t="s">
        <v>2362</v>
      </c>
      <c r="N45" t="s">
        <v>231</v>
      </c>
      <c r="O45" t="s">
        <v>2363</v>
      </c>
      <c r="P45" t="s">
        <v>2358</v>
      </c>
      <c r="Q45" s="2">
        <v>41738</v>
      </c>
      <c r="R45" s="1">
        <v>3.5416666666666666E-2</v>
      </c>
      <c r="S45" s="2">
        <v>41905</v>
      </c>
      <c r="T45" s="1">
        <v>0.78402777777777777</v>
      </c>
      <c r="U45" t="s">
        <v>328</v>
      </c>
      <c r="V45" t="s">
        <v>127</v>
      </c>
      <c r="W45" t="s">
        <v>2359</v>
      </c>
      <c r="X45" t="s">
        <v>7</v>
      </c>
      <c r="Y45" t="s">
        <v>1</v>
      </c>
      <c r="AF45" t="s">
        <v>2365</v>
      </c>
      <c r="AM45" t="s">
        <v>1301</v>
      </c>
      <c r="AN45" t="s">
        <v>2366</v>
      </c>
      <c r="AP45" t="s">
        <v>334</v>
      </c>
      <c r="BU45" t="s">
        <v>335</v>
      </c>
      <c r="BV45" t="s">
        <v>336</v>
      </c>
      <c r="BW45" t="str">
        <f t="shared" si="11"/>
        <v>hdw4-yhs4</v>
      </c>
      <c r="BX45">
        <f t="shared" si="12"/>
        <v>2014</v>
      </c>
      <c r="BY45">
        <f t="shared" si="13"/>
        <v>2014</v>
      </c>
      <c r="BZ45">
        <f t="shared" si="14"/>
        <v>5</v>
      </c>
      <c r="CA45">
        <f t="shared" si="15"/>
        <v>6</v>
      </c>
      <c r="CB45" t="s">
        <v>4723</v>
      </c>
      <c r="CC45" t="str">
        <f t="shared" si="16"/>
        <v>b</v>
      </c>
      <c r="CD45">
        <v>8.3851141095643733E-2</v>
      </c>
      <c r="CE45">
        <f t="shared" si="10"/>
        <v>1</v>
      </c>
      <c r="CF45" t="s">
        <v>5905</v>
      </c>
      <c r="CG45" t="s">
        <v>2360</v>
      </c>
      <c r="CH45" s="2">
        <v>43634</v>
      </c>
      <c r="CI45">
        <v>772</v>
      </c>
      <c r="CJ45" s="3">
        <v>1162</v>
      </c>
      <c r="CK45" s="31">
        <f t="shared" si="17"/>
        <v>6.6666666666666666E-2</v>
      </c>
      <c r="CL45" s="30">
        <f t="shared" si="18"/>
        <v>0.3</v>
      </c>
      <c r="CM45" s="2">
        <v>43664</v>
      </c>
      <c r="CN45" s="29">
        <v>774</v>
      </c>
      <c r="CO45" s="3">
        <v>1171</v>
      </c>
      <c r="CP45" s="13">
        <v>2</v>
      </c>
      <c r="CQ45" s="13">
        <v>2</v>
      </c>
      <c r="CR45" s="17">
        <v>0</v>
      </c>
      <c r="CT45" s="13">
        <v>1</v>
      </c>
      <c r="CU45" s="13">
        <v>2</v>
      </c>
      <c r="CV45" s="13">
        <v>2</v>
      </c>
      <c r="CW45" s="13">
        <v>1</v>
      </c>
      <c r="CX45" s="13">
        <v>1</v>
      </c>
      <c r="CY45" s="13">
        <v>2</v>
      </c>
      <c r="CZ45" s="13">
        <v>3</v>
      </c>
      <c r="DA45" s="17">
        <v>2</v>
      </c>
      <c r="DB45" s="17">
        <v>0</v>
      </c>
      <c r="DC45" s="17">
        <v>0</v>
      </c>
      <c r="DD45" s="11" t="s">
        <v>7224</v>
      </c>
      <c r="DE45" s="11">
        <f t="shared" si="19"/>
        <v>18</v>
      </c>
      <c r="DF45" s="11">
        <v>1</v>
      </c>
    </row>
    <row r="46" spans="1:110" x14ac:dyDescent="0.35">
      <c r="A46" t="s">
        <v>2392</v>
      </c>
      <c r="B46" t="b">
        <v>1</v>
      </c>
      <c r="C46" t="b">
        <v>0</v>
      </c>
      <c r="E46" t="s">
        <v>323</v>
      </c>
      <c r="F46" t="s">
        <v>15</v>
      </c>
      <c r="G46" t="s">
        <v>2393</v>
      </c>
      <c r="H46" t="s">
        <v>2397</v>
      </c>
      <c r="I46">
        <v>4</v>
      </c>
      <c r="J46">
        <v>1</v>
      </c>
      <c r="K46">
        <v>0.25</v>
      </c>
      <c r="L46">
        <v>0</v>
      </c>
      <c r="M46" t="s">
        <v>2394</v>
      </c>
      <c r="N46" t="s">
        <v>131</v>
      </c>
      <c r="O46" t="s">
        <v>2395</v>
      </c>
      <c r="P46" t="s">
        <v>2396</v>
      </c>
      <c r="Q46" s="2">
        <v>42908</v>
      </c>
      <c r="R46" s="1">
        <v>0.93888888888888899</v>
      </c>
      <c r="S46" s="2">
        <v>43633</v>
      </c>
      <c r="T46" s="1">
        <v>0.96597222222222223</v>
      </c>
      <c r="U46" t="s">
        <v>2373</v>
      </c>
      <c r="V46" t="s">
        <v>208</v>
      </c>
      <c r="W46" t="s">
        <v>2375</v>
      </c>
      <c r="X46" t="s">
        <v>7</v>
      </c>
      <c r="Y46" t="s">
        <v>1</v>
      </c>
      <c r="AC46" t="s">
        <v>2398</v>
      </c>
      <c r="AF46" t="s">
        <v>2399</v>
      </c>
      <c r="AL46" t="s">
        <v>28</v>
      </c>
      <c r="AM46" t="s">
        <v>2390</v>
      </c>
      <c r="AN46" t="s">
        <v>2379</v>
      </c>
      <c r="AP46" t="s">
        <v>334</v>
      </c>
      <c r="BU46" t="s">
        <v>2380</v>
      </c>
      <c r="BV46" t="s">
        <v>336</v>
      </c>
      <c r="BW46" t="str">
        <f t="shared" si="11"/>
        <v>3h9x-7bvm</v>
      </c>
      <c r="BX46">
        <f t="shared" si="12"/>
        <v>2017</v>
      </c>
      <c r="BY46">
        <f t="shared" si="13"/>
        <v>2019</v>
      </c>
      <c r="BZ46">
        <f t="shared" si="14"/>
        <v>5</v>
      </c>
      <c r="CA46">
        <f t="shared" si="15"/>
        <v>6</v>
      </c>
      <c r="CB46" t="s">
        <v>5893</v>
      </c>
      <c r="CC46" t="str">
        <f t="shared" si="16"/>
        <v>c</v>
      </c>
      <c r="CD46">
        <v>0.12323773251730297</v>
      </c>
      <c r="CE46">
        <f t="shared" si="10"/>
        <v>1</v>
      </c>
      <c r="CF46" t="s">
        <v>5905</v>
      </c>
      <c r="CG46" s="18" t="s">
        <v>2391</v>
      </c>
      <c r="CH46" s="2">
        <v>43634</v>
      </c>
      <c r="CI46" s="3">
        <v>1606</v>
      </c>
      <c r="CJ46" s="3">
        <v>1628</v>
      </c>
      <c r="CK46" s="31" t="e">
        <f t="shared" si="17"/>
        <v>#VALUE!</v>
      </c>
      <c r="CL46" s="30">
        <f t="shared" si="18"/>
        <v>3.5</v>
      </c>
      <c r="CM46" s="2">
        <v>43650</v>
      </c>
      <c r="CN46" s="4" t="s">
        <v>7204</v>
      </c>
      <c r="CO46" s="3">
        <v>1684</v>
      </c>
      <c r="CP46" s="13">
        <v>2</v>
      </c>
      <c r="CQ46" s="13">
        <v>2</v>
      </c>
      <c r="CR46" s="17">
        <v>2</v>
      </c>
      <c r="CT46" s="13">
        <v>2</v>
      </c>
      <c r="CU46" s="13">
        <v>0</v>
      </c>
      <c r="CV46" s="13">
        <v>2</v>
      </c>
      <c r="CW46" s="13">
        <v>1</v>
      </c>
      <c r="CX46" s="13">
        <v>1</v>
      </c>
      <c r="CY46" s="13">
        <v>2</v>
      </c>
      <c r="CZ46" s="13">
        <v>2</v>
      </c>
      <c r="DA46" s="17">
        <v>0</v>
      </c>
      <c r="DB46" s="17">
        <v>2</v>
      </c>
      <c r="DC46" s="17">
        <v>1</v>
      </c>
      <c r="DD46" s="11" t="s">
        <v>7152</v>
      </c>
      <c r="DE46" s="11">
        <f t="shared" si="19"/>
        <v>19</v>
      </c>
      <c r="DF46" s="11">
        <v>1</v>
      </c>
    </row>
    <row r="47" spans="1:110" x14ac:dyDescent="0.35">
      <c r="A47" t="s">
        <v>2382</v>
      </c>
      <c r="B47" t="b">
        <v>1</v>
      </c>
      <c r="C47" t="b">
        <v>0</v>
      </c>
      <c r="E47" t="s">
        <v>323</v>
      </c>
      <c r="F47" t="s">
        <v>15</v>
      </c>
      <c r="G47" t="s">
        <v>2383</v>
      </c>
      <c r="H47" t="s">
        <v>2387</v>
      </c>
      <c r="I47">
        <v>4</v>
      </c>
      <c r="J47">
        <v>1</v>
      </c>
      <c r="K47">
        <v>0.25</v>
      </c>
      <c r="L47">
        <v>0</v>
      </c>
      <c r="M47" t="s">
        <v>2384</v>
      </c>
      <c r="N47" t="s">
        <v>131</v>
      </c>
      <c r="O47" t="s">
        <v>2385</v>
      </c>
      <c r="P47" t="s">
        <v>2386</v>
      </c>
      <c r="Q47" s="2">
        <v>43014</v>
      </c>
      <c r="R47" s="1">
        <v>0.57777777777777783</v>
      </c>
      <c r="S47" s="2">
        <v>43633</v>
      </c>
      <c r="T47" s="1">
        <v>0.96666666666666667</v>
      </c>
      <c r="U47" t="s">
        <v>2373</v>
      </c>
      <c r="V47" t="s">
        <v>208</v>
      </c>
      <c r="W47" t="s">
        <v>2375</v>
      </c>
      <c r="X47" t="s">
        <v>16</v>
      </c>
      <c r="Y47" t="s">
        <v>1</v>
      </c>
      <c r="AC47" t="s">
        <v>2388</v>
      </c>
      <c r="AF47" t="s">
        <v>2389</v>
      </c>
      <c r="AL47" t="s">
        <v>28</v>
      </c>
      <c r="AM47" t="s">
        <v>2390</v>
      </c>
      <c r="AN47" t="s">
        <v>2379</v>
      </c>
      <c r="AP47" t="s">
        <v>334</v>
      </c>
      <c r="BU47" t="s">
        <v>2380</v>
      </c>
      <c r="BV47" t="s">
        <v>336</v>
      </c>
      <c r="BW47" t="str">
        <f t="shared" si="11"/>
        <v>3cbn-54c3</v>
      </c>
      <c r="BX47">
        <f t="shared" si="12"/>
        <v>2017</v>
      </c>
      <c r="BY47">
        <f t="shared" si="13"/>
        <v>2019</v>
      </c>
      <c r="BZ47">
        <f t="shared" si="14"/>
        <v>5</v>
      </c>
      <c r="CA47">
        <f t="shared" si="15"/>
        <v>6</v>
      </c>
      <c r="CB47" t="s">
        <v>4339</v>
      </c>
      <c r="CC47" t="str">
        <f t="shared" si="16"/>
        <v>c</v>
      </c>
      <c r="CD47">
        <v>0.61151531989488705</v>
      </c>
      <c r="CE47">
        <f t="shared" si="10"/>
        <v>1</v>
      </c>
      <c r="CF47" t="s">
        <v>5905</v>
      </c>
      <c r="CG47" s="18" t="s">
        <v>2381</v>
      </c>
      <c r="CH47" s="2">
        <v>43634</v>
      </c>
      <c r="CI47">
        <v>87</v>
      </c>
      <c r="CJ47">
        <v>26</v>
      </c>
      <c r="CK47" s="31" t="e">
        <f t="shared" si="17"/>
        <v>#VALUE!</v>
      </c>
      <c r="CL47" s="30">
        <f t="shared" si="18"/>
        <v>0.1875</v>
      </c>
      <c r="CM47" s="2">
        <v>43650</v>
      </c>
      <c r="CN47" s="4" t="s">
        <v>7204</v>
      </c>
      <c r="CO47" s="3">
        <v>29</v>
      </c>
      <c r="CP47" s="13">
        <v>2</v>
      </c>
      <c r="CQ47" s="13">
        <v>2</v>
      </c>
      <c r="CR47" s="17">
        <v>2</v>
      </c>
      <c r="CT47" s="13">
        <v>2</v>
      </c>
      <c r="CU47" s="13">
        <v>0</v>
      </c>
      <c r="CV47" s="13">
        <v>2</v>
      </c>
      <c r="CW47" s="13">
        <v>1</v>
      </c>
      <c r="CX47" s="13">
        <v>1</v>
      </c>
      <c r="CY47" s="13">
        <v>2</v>
      </c>
      <c r="CZ47" s="13">
        <v>2</v>
      </c>
      <c r="DA47" s="17">
        <v>2</v>
      </c>
      <c r="DB47" s="17">
        <v>2</v>
      </c>
      <c r="DC47" s="17">
        <v>1</v>
      </c>
      <c r="DE47" s="11">
        <f t="shared" si="19"/>
        <v>21</v>
      </c>
      <c r="DF47" s="11">
        <v>1</v>
      </c>
    </row>
    <row r="48" spans="1:110" x14ac:dyDescent="0.35">
      <c r="A48" t="s">
        <v>2556</v>
      </c>
      <c r="B48" t="b">
        <v>1</v>
      </c>
      <c r="C48" t="b">
        <v>0</v>
      </c>
      <c r="E48" t="s">
        <v>323</v>
      </c>
      <c r="F48" t="s">
        <v>15</v>
      </c>
      <c r="G48" t="s">
        <v>2557</v>
      </c>
      <c r="H48" t="s">
        <v>2553</v>
      </c>
      <c r="I48">
        <v>5</v>
      </c>
      <c r="J48">
        <v>2</v>
      </c>
      <c r="K48">
        <v>0.4</v>
      </c>
      <c r="L48">
        <v>0</v>
      </c>
      <c r="M48" t="s">
        <v>2558</v>
      </c>
      <c r="N48" t="s">
        <v>131</v>
      </c>
      <c r="O48" t="s">
        <v>2559</v>
      </c>
      <c r="P48" t="s">
        <v>2560</v>
      </c>
      <c r="Q48" s="2">
        <v>42740</v>
      </c>
      <c r="R48" s="1">
        <v>0.89027777777777783</v>
      </c>
      <c r="S48" s="2">
        <v>43633</v>
      </c>
      <c r="T48" s="1">
        <v>0.9590277777777777</v>
      </c>
      <c r="U48" t="s">
        <v>2373</v>
      </c>
      <c r="V48" t="s">
        <v>208</v>
      </c>
      <c r="W48" t="s">
        <v>2375</v>
      </c>
      <c r="X48" t="s">
        <v>16</v>
      </c>
      <c r="Y48" t="s">
        <v>1</v>
      </c>
      <c r="AC48" t="s">
        <v>2398</v>
      </c>
      <c r="AF48" t="s">
        <v>2561</v>
      </c>
      <c r="AL48" t="s">
        <v>28</v>
      </c>
      <c r="AM48" t="s">
        <v>2390</v>
      </c>
      <c r="AN48" t="s">
        <v>2379</v>
      </c>
      <c r="AP48" t="s">
        <v>334</v>
      </c>
      <c r="BU48" t="s">
        <v>2380</v>
      </c>
      <c r="BV48" t="s">
        <v>336</v>
      </c>
      <c r="BW48" t="str">
        <f t="shared" si="11"/>
        <v>tijg-9zyp</v>
      </c>
      <c r="BX48">
        <f t="shared" si="12"/>
        <v>2017</v>
      </c>
      <c r="BY48">
        <f t="shared" si="13"/>
        <v>2019</v>
      </c>
      <c r="BZ48">
        <f t="shared" si="14"/>
        <v>5</v>
      </c>
      <c r="CA48">
        <f t="shared" si="15"/>
        <v>6</v>
      </c>
      <c r="CB48" t="s">
        <v>5893</v>
      </c>
      <c r="CC48" t="str">
        <f t="shared" si="16"/>
        <v>c</v>
      </c>
      <c r="CD48">
        <v>0.38002212076209485</v>
      </c>
      <c r="CE48">
        <f t="shared" si="10"/>
        <v>1</v>
      </c>
      <c r="CF48" t="s">
        <v>5905</v>
      </c>
      <c r="CG48" t="s">
        <v>2555</v>
      </c>
      <c r="CH48" s="2">
        <v>43634</v>
      </c>
      <c r="CI48" s="3">
        <v>19527</v>
      </c>
      <c r="CJ48" s="3">
        <v>1552</v>
      </c>
      <c r="CK48" s="31" t="e">
        <f t="shared" si="17"/>
        <v>#VALUE!</v>
      </c>
      <c r="CL48" s="30">
        <f t="shared" si="18"/>
        <v>2.8235294117647061</v>
      </c>
      <c r="CM48" s="2">
        <v>43651</v>
      </c>
      <c r="CN48" s="4" t="s">
        <v>7204</v>
      </c>
      <c r="CO48" s="3">
        <v>1600</v>
      </c>
      <c r="CP48" s="13">
        <v>2</v>
      </c>
      <c r="CQ48" s="13">
        <v>2</v>
      </c>
      <c r="CR48" s="17">
        <v>2</v>
      </c>
      <c r="CT48" s="13">
        <v>2</v>
      </c>
      <c r="CU48" s="13">
        <v>2</v>
      </c>
      <c r="CV48" s="13">
        <v>2</v>
      </c>
      <c r="CW48" s="13">
        <v>1</v>
      </c>
      <c r="CX48" s="13">
        <v>1</v>
      </c>
      <c r="CY48" s="13">
        <v>2</v>
      </c>
      <c r="CZ48" s="13">
        <v>3</v>
      </c>
      <c r="DA48" s="17">
        <v>1</v>
      </c>
      <c r="DB48" s="17">
        <v>2</v>
      </c>
      <c r="DC48" s="17">
        <v>1</v>
      </c>
      <c r="DD48" s="11" t="s">
        <v>7170</v>
      </c>
      <c r="DE48" s="11">
        <f t="shared" si="19"/>
        <v>23</v>
      </c>
      <c r="DF48" s="11">
        <v>1</v>
      </c>
    </row>
    <row r="49" spans="1:110" x14ac:dyDescent="0.35">
      <c r="A49" t="s">
        <v>2495</v>
      </c>
      <c r="B49" t="b">
        <v>1</v>
      </c>
      <c r="C49" t="b">
        <v>0</v>
      </c>
      <c r="E49" t="s">
        <v>323</v>
      </c>
      <c r="F49" t="s">
        <v>15</v>
      </c>
      <c r="G49" t="s">
        <v>2496</v>
      </c>
      <c r="H49" t="s">
        <v>2436</v>
      </c>
      <c r="I49">
        <v>6</v>
      </c>
      <c r="J49">
        <v>1</v>
      </c>
      <c r="K49">
        <v>0.16666666666666666</v>
      </c>
      <c r="L49">
        <v>0</v>
      </c>
      <c r="M49" t="s">
        <v>2497</v>
      </c>
      <c r="N49" t="s">
        <v>241</v>
      </c>
      <c r="O49" t="s">
        <v>2498</v>
      </c>
      <c r="P49" t="s">
        <v>2430</v>
      </c>
      <c r="Q49" s="2">
        <v>42787</v>
      </c>
      <c r="R49" s="1">
        <v>0.70138888888888884</v>
      </c>
      <c r="S49" s="2">
        <v>43633</v>
      </c>
      <c r="T49" s="1">
        <v>0.96458333333333324</v>
      </c>
      <c r="U49" t="s">
        <v>2373</v>
      </c>
      <c r="V49" t="s">
        <v>208</v>
      </c>
      <c r="W49" t="s">
        <v>2375</v>
      </c>
      <c r="X49" t="s">
        <v>7</v>
      </c>
      <c r="Y49" t="s">
        <v>1</v>
      </c>
      <c r="AF49" t="s">
        <v>2499</v>
      </c>
      <c r="AM49" t="s">
        <v>2390</v>
      </c>
      <c r="AN49" t="s">
        <v>2379</v>
      </c>
      <c r="AP49" t="s">
        <v>334</v>
      </c>
      <c r="BU49" t="s">
        <v>2380</v>
      </c>
      <c r="BV49" t="s">
        <v>336</v>
      </c>
      <c r="BW49" t="str">
        <f t="shared" si="11"/>
        <v>d2ig-r3q4</v>
      </c>
      <c r="BX49">
        <f t="shared" si="12"/>
        <v>2017</v>
      </c>
      <c r="BY49">
        <f t="shared" si="13"/>
        <v>2019</v>
      </c>
      <c r="BZ49">
        <f t="shared" si="14"/>
        <v>5</v>
      </c>
      <c r="CA49">
        <f t="shared" si="15"/>
        <v>6</v>
      </c>
      <c r="CB49" t="s">
        <v>4723</v>
      </c>
      <c r="CC49" t="str">
        <f t="shared" si="16"/>
        <v>c</v>
      </c>
      <c r="CD49">
        <v>1.7701335365308823E-3</v>
      </c>
      <c r="CE49">
        <f t="shared" si="10"/>
        <v>1</v>
      </c>
      <c r="CF49" t="s">
        <v>5905</v>
      </c>
      <c r="CG49" t="s">
        <v>2494</v>
      </c>
      <c r="CH49" s="2">
        <v>43634</v>
      </c>
      <c r="CI49">
        <v>440</v>
      </c>
      <c r="CJ49">
        <v>756</v>
      </c>
      <c r="CK49" s="31">
        <f t="shared" si="17"/>
        <v>14.814814814814815</v>
      </c>
      <c r="CL49" s="30">
        <f t="shared" si="18"/>
        <v>1.1111111111111112</v>
      </c>
      <c r="CM49" s="2">
        <v>43661</v>
      </c>
      <c r="CN49" s="4">
        <v>840</v>
      </c>
      <c r="CO49" s="3">
        <v>786</v>
      </c>
      <c r="CP49" s="13">
        <v>1</v>
      </c>
      <c r="CQ49" s="13">
        <v>2</v>
      </c>
      <c r="CR49" s="17">
        <v>2</v>
      </c>
      <c r="CT49" s="13">
        <v>2</v>
      </c>
      <c r="CU49" s="13">
        <v>0</v>
      </c>
      <c r="CV49" s="13">
        <v>2</v>
      </c>
      <c r="CW49" s="13">
        <v>1</v>
      </c>
      <c r="CX49" s="13">
        <v>1</v>
      </c>
      <c r="CY49" s="13">
        <v>2</v>
      </c>
      <c r="CZ49" s="13">
        <v>3</v>
      </c>
      <c r="DA49" s="17">
        <v>2</v>
      </c>
      <c r="DB49" s="17">
        <v>2</v>
      </c>
      <c r="DC49" s="17">
        <v>1</v>
      </c>
      <c r="DD49" s="11" t="s">
        <v>7194</v>
      </c>
      <c r="DE49" s="11">
        <f t="shared" si="19"/>
        <v>21</v>
      </c>
      <c r="DF49" s="11">
        <v>1</v>
      </c>
    </row>
    <row r="50" spans="1:110" x14ac:dyDescent="0.35">
      <c r="A50" t="s">
        <v>2410</v>
      </c>
      <c r="B50" t="b">
        <v>1</v>
      </c>
      <c r="C50" t="b">
        <v>0</v>
      </c>
      <c r="E50" t="s">
        <v>323</v>
      </c>
      <c r="F50" t="s">
        <v>15</v>
      </c>
      <c r="G50" t="s">
        <v>2411</v>
      </c>
      <c r="H50" t="s">
        <v>2415</v>
      </c>
      <c r="I50">
        <v>7</v>
      </c>
      <c r="J50">
        <v>0</v>
      </c>
      <c r="K50">
        <v>0</v>
      </c>
      <c r="L50">
        <v>0</v>
      </c>
      <c r="M50" t="s">
        <v>2412</v>
      </c>
      <c r="N50" t="s">
        <v>131</v>
      </c>
      <c r="O50" t="s">
        <v>2413</v>
      </c>
      <c r="P50" t="s">
        <v>2414</v>
      </c>
      <c r="Q50" s="2">
        <v>42752</v>
      </c>
      <c r="R50" s="1">
        <v>0.97777777777777775</v>
      </c>
      <c r="S50" s="2">
        <v>43627</v>
      </c>
      <c r="T50" s="1">
        <v>0.31805555555555554</v>
      </c>
      <c r="U50" t="s">
        <v>2373</v>
      </c>
      <c r="V50" t="s">
        <v>208</v>
      </c>
      <c r="W50" t="s">
        <v>2375</v>
      </c>
      <c r="X50" t="s">
        <v>7</v>
      </c>
      <c r="Y50" t="s">
        <v>1</v>
      </c>
      <c r="AC50" t="s">
        <v>2398</v>
      </c>
      <c r="AF50" t="s">
        <v>2416</v>
      </c>
      <c r="AL50" t="s">
        <v>28</v>
      </c>
      <c r="AM50" t="s">
        <v>2390</v>
      </c>
      <c r="AN50" t="s">
        <v>2379</v>
      </c>
      <c r="AP50" t="s">
        <v>334</v>
      </c>
      <c r="BU50" t="s">
        <v>2380</v>
      </c>
      <c r="BV50" t="s">
        <v>336</v>
      </c>
      <c r="BW50" t="str">
        <f t="shared" si="11"/>
        <v>3v2j-kqbi</v>
      </c>
      <c r="BX50">
        <f t="shared" si="12"/>
        <v>2017</v>
      </c>
      <c r="BY50">
        <f t="shared" si="13"/>
        <v>2019</v>
      </c>
      <c r="BZ50">
        <f t="shared" si="14"/>
        <v>5</v>
      </c>
      <c r="CA50">
        <f t="shared" si="15"/>
        <v>6</v>
      </c>
      <c r="CB50" t="s">
        <v>4723</v>
      </c>
      <c r="CC50" t="str">
        <f t="shared" si="16"/>
        <v>c</v>
      </c>
      <c r="CD50">
        <v>3.7295881985201729E-2</v>
      </c>
      <c r="CE50">
        <f t="shared" si="10"/>
        <v>2</v>
      </c>
      <c r="CF50" t="s">
        <v>5905</v>
      </c>
      <c r="CG50" t="s">
        <v>2409</v>
      </c>
      <c r="CH50" s="2">
        <v>43634</v>
      </c>
      <c r="CI50">
        <v>457</v>
      </c>
      <c r="CJ50">
        <v>438</v>
      </c>
      <c r="CK50" s="31">
        <f t="shared" si="17"/>
        <v>0.10714285714285714</v>
      </c>
      <c r="CL50" s="30">
        <f t="shared" si="18"/>
        <v>0.42857142857142855</v>
      </c>
      <c r="CM50" s="2">
        <v>43662</v>
      </c>
      <c r="CN50" s="4">
        <v>460</v>
      </c>
      <c r="CO50" s="3">
        <v>450</v>
      </c>
      <c r="CP50" s="13">
        <v>2</v>
      </c>
      <c r="CQ50" s="13">
        <v>2</v>
      </c>
      <c r="CR50" s="17">
        <v>2</v>
      </c>
      <c r="CT50" s="13">
        <v>2</v>
      </c>
      <c r="CU50" s="13">
        <v>0</v>
      </c>
      <c r="CV50" s="13">
        <v>2</v>
      </c>
      <c r="CW50" s="13">
        <v>1</v>
      </c>
      <c r="CX50" s="13">
        <v>1</v>
      </c>
      <c r="CY50" s="13">
        <v>2</v>
      </c>
      <c r="CZ50" s="13">
        <v>3</v>
      </c>
      <c r="DA50" s="17">
        <v>3</v>
      </c>
      <c r="DB50" s="17">
        <v>1</v>
      </c>
      <c r="DC50" s="17">
        <v>1</v>
      </c>
      <c r="DD50" s="11" t="s">
        <v>7206</v>
      </c>
      <c r="DE50" s="11">
        <f t="shared" si="19"/>
        <v>22</v>
      </c>
      <c r="DF50" s="11">
        <v>1</v>
      </c>
    </row>
    <row r="51" spans="1:110" x14ac:dyDescent="0.35">
      <c r="A51" t="s">
        <v>2548</v>
      </c>
      <c r="B51" t="b">
        <v>1</v>
      </c>
      <c r="C51" t="b">
        <v>0</v>
      </c>
      <c r="E51" t="s">
        <v>323</v>
      </c>
      <c r="F51" t="s">
        <v>15</v>
      </c>
      <c r="G51" t="s">
        <v>2549</v>
      </c>
      <c r="H51" t="s">
        <v>2553</v>
      </c>
      <c r="I51">
        <v>5</v>
      </c>
      <c r="J51">
        <v>1</v>
      </c>
      <c r="K51">
        <v>0.2</v>
      </c>
      <c r="L51">
        <v>0</v>
      </c>
      <c r="M51" t="s">
        <v>2550</v>
      </c>
      <c r="N51" t="s">
        <v>131</v>
      </c>
      <c r="O51" t="s">
        <v>2551</v>
      </c>
      <c r="P51" t="s">
        <v>2552</v>
      </c>
      <c r="Q51" s="2">
        <v>43104</v>
      </c>
      <c r="R51" s="1">
        <v>0.89374999999999993</v>
      </c>
      <c r="S51" s="2">
        <v>43633</v>
      </c>
      <c r="T51" s="1">
        <v>0.21527777777777779</v>
      </c>
      <c r="U51" t="s">
        <v>2373</v>
      </c>
      <c r="V51" t="s">
        <v>208</v>
      </c>
      <c r="W51" t="s">
        <v>2375</v>
      </c>
      <c r="X51" t="s">
        <v>16</v>
      </c>
      <c r="Y51" t="s">
        <v>1</v>
      </c>
      <c r="AC51" t="s">
        <v>2398</v>
      </c>
      <c r="AF51" t="s">
        <v>2554</v>
      </c>
      <c r="AL51" t="s">
        <v>28</v>
      </c>
      <c r="AM51" t="s">
        <v>2390</v>
      </c>
      <c r="AN51" t="s">
        <v>2379</v>
      </c>
      <c r="AP51" t="s">
        <v>334</v>
      </c>
      <c r="BU51" t="s">
        <v>2380</v>
      </c>
      <c r="BV51" t="s">
        <v>336</v>
      </c>
      <c r="BW51" t="str">
        <f t="shared" si="11"/>
        <v>ti55-mvy5</v>
      </c>
      <c r="BX51">
        <f t="shared" si="12"/>
        <v>2018</v>
      </c>
      <c r="BY51">
        <f t="shared" si="13"/>
        <v>2019</v>
      </c>
      <c r="BZ51">
        <f t="shared" si="14"/>
        <v>5</v>
      </c>
      <c r="CA51">
        <f t="shared" si="15"/>
        <v>6</v>
      </c>
      <c r="CB51" t="s">
        <v>4723</v>
      </c>
      <c r="CC51" t="str">
        <f t="shared" si="16"/>
        <v>d</v>
      </c>
      <c r="CD51">
        <v>0.50860942982174651</v>
      </c>
      <c r="CE51">
        <f t="shared" si="10"/>
        <v>1</v>
      </c>
      <c r="CF51" t="s">
        <v>5905</v>
      </c>
      <c r="CG51" t="s">
        <v>2547</v>
      </c>
      <c r="CH51" s="2">
        <v>43634</v>
      </c>
      <c r="CI51">
        <v>210</v>
      </c>
      <c r="CJ51">
        <v>374</v>
      </c>
      <c r="CK51" s="31">
        <f t="shared" si="17"/>
        <v>19.866666666666667</v>
      </c>
      <c r="CL51" s="30">
        <f t="shared" si="18"/>
        <v>0.16666666666666666</v>
      </c>
      <c r="CM51" s="2">
        <v>43664</v>
      </c>
      <c r="CN51" s="29">
        <v>806</v>
      </c>
      <c r="CO51" s="3">
        <v>379</v>
      </c>
      <c r="CP51" s="13">
        <v>2</v>
      </c>
      <c r="CQ51" s="13">
        <v>2</v>
      </c>
      <c r="CR51" s="17">
        <v>2</v>
      </c>
      <c r="CT51" s="13">
        <v>2</v>
      </c>
      <c r="CU51" s="13">
        <v>2</v>
      </c>
      <c r="CV51" s="13">
        <v>2</v>
      </c>
      <c r="CW51" s="13">
        <v>1</v>
      </c>
      <c r="CX51" s="13">
        <v>1</v>
      </c>
      <c r="CY51" s="13">
        <v>2</v>
      </c>
      <c r="CZ51" s="13">
        <v>3</v>
      </c>
      <c r="DA51" s="17">
        <v>2</v>
      </c>
      <c r="DB51" s="17">
        <v>2</v>
      </c>
      <c r="DC51" s="17">
        <v>1</v>
      </c>
      <c r="DD51" s="11" t="s">
        <v>7194</v>
      </c>
      <c r="DE51" s="11">
        <f t="shared" si="19"/>
        <v>24</v>
      </c>
      <c r="DF51" s="11">
        <v>1</v>
      </c>
    </row>
    <row r="52" spans="1:110" x14ac:dyDescent="0.35">
      <c r="A52" t="s">
        <v>2581</v>
      </c>
      <c r="B52" t="b">
        <v>1</v>
      </c>
      <c r="C52" t="b">
        <v>0</v>
      </c>
      <c r="E52" t="s">
        <v>323</v>
      </c>
      <c r="F52" t="s">
        <v>15</v>
      </c>
      <c r="G52" t="s">
        <v>2582</v>
      </c>
      <c r="H52" t="s">
        <v>2586</v>
      </c>
      <c r="I52">
        <v>4</v>
      </c>
      <c r="J52">
        <v>1</v>
      </c>
      <c r="K52">
        <v>0.25</v>
      </c>
      <c r="L52">
        <v>0</v>
      </c>
      <c r="M52" t="s">
        <v>2583</v>
      </c>
      <c r="O52" t="s">
        <v>2584</v>
      </c>
      <c r="P52" t="s">
        <v>2585</v>
      </c>
      <c r="Q52" s="2">
        <v>42780</v>
      </c>
      <c r="R52" s="1">
        <v>0.82013888888888886</v>
      </c>
      <c r="S52" s="2">
        <v>42780</v>
      </c>
      <c r="T52" s="1">
        <v>0.82500000000000007</v>
      </c>
      <c r="U52" t="s">
        <v>913</v>
      </c>
      <c r="V52" t="s">
        <v>32</v>
      </c>
      <c r="W52" t="s">
        <v>2587</v>
      </c>
      <c r="Y52" t="s">
        <v>1</v>
      </c>
      <c r="AF52" t="s">
        <v>2588</v>
      </c>
      <c r="AL52" t="s">
        <v>553</v>
      </c>
      <c r="AN52" t="s">
        <v>2589</v>
      </c>
      <c r="AP52" t="s">
        <v>334</v>
      </c>
      <c r="BU52" t="s">
        <v>915</v>
      </c>
      <c r="BV52" t="s">
        <v>336</v>
      </c>
      <c r="BW52" t="str">
        <f t="shared" si="11"/>
        <v>eitf-fmad</v>
      </c>
      <c r="BX52">
        <f t="shared" si="12"/>
        <v>2017</v>
      </c>
      <c r="BY52">
        <f t="shared" si="13"/>
        <v>2017</v>
      </c>
      <c r="BZ52">
        <f t="shared" si="14"/>
        <v>3</v>
      </c>
      <c r="CA52">
        <f t="shared" si="15"/>
        <v>4</v>
      </c>
      <c r="CB52" t="s">
        <v>5893</v>
      </c>
      <c r="CC52" t="str">
        <f t="shared" si="16"/>
        <v>c</v>
      </c>
      <c r="CD52">
        <v>0.29059855141659763</v>
      </c>
      <c r="CE52">
        <f t="shared" si="10"/>
        <v>1</v>
      </c>
      <c r="CF52" t="s">
        <v>5905</v>
      </c>
      <c r="CG52" t="s">
        <v>2580</v>
      </c>
      <c r="CH52" s="2">
        <v>43634</v>
      </c>
      <c r="CI52">
        <v>85</v>
      </c>
      <c r="CJ52" s="3">
        <v>2989</v>
      </c>
      <c r="CK52" s="31">
        <f t="shared" si="17"/>
        <v>0.16666666666666666</v>
      </c>
      <c r="CL52" s="30">
        <f t="shared" si="18"/>
        <v>4.7333333333333334</v>
      </c>
      <c r="CM52" s="2">
        <v>43664</v>
      </c>
      <c r="CN52" s="3">
        <v>90</v>
      </c>
      <c r="CO52" s="3">
        <v>3131</v>
      </c>
      <c r="CP52" s="13">
        <v>2</v>
      </c>
      <c r="CQ52" s="13">
        <v>2</v>
      </c>
      <c r="CR52" s="17">
        <v>2</v>
      </c>
      <c r="CT52" s="13">
        <v>0</v>
      </c>
      <c r="CU52" s="13">
        <v>2</v>
      </c>
      <c r="CV52" s="13">
        <v>2</v>
      </c>
      <c r="CW52" s="13">
        <v>1</v>
      </c>
      <c r="CX52" s="13">
        <v>1</v>
      </c>
      <c r="CY52" s="13">
        <v>2</v>
      </c>
      <c r="CZ52" s="13">
        <v>3</v>
      </c>
      <c r="DA52" s="17">
        <v>2</v>
      </c>
      <c r="DB52" s="17">
        <v>2</v>
      </c>
      <c r="DC52" s="17">
        <v>1</v>
      </c>
      <c r="DD52" s="17" t="s">
        <v>7194</v>
      </c>
      <c r="DE52" s="17">
        <f t="shared" si="19"/>
        <v>22</v>
      </c>
      <c r="DF52" s="11">
        <v>1</v>
      </c>
    </row>
    <row r="53" spans="1:110" x14ac:dyDescent="0.35">
      <c r="A53" t="s">
        <v>2685</v>
      </c>
      <c r="B53" t="b">
        <v>1</v>
      </c>
      <c r="C53" t="b">
        <v>0</v>
      </c>
      <c r="E53" t="s">
        <v>323</v>
      </c>
      <c r="F53" t="s">
        <v>15</v>
      </c>
      <c r="G53" t="s">
        <v>2686</v>
      </c>
      <c r="I53">
        <v>0</v>
      </c>
      <c r="J53">
        <v>0</v>
      </c>
      <c r="K53" t="e">
        <v>#DIV/0!</v>
      </c>
      <c r="L53">
        <v>0</v>
      </c>
      <c r="N53" t="s">
        <v>2689</v>
      </c>
      <c r="O53" t="s">
        <v>2687</v>
      </c>
      <c r="P53" t="s">
        <v>2688</v>
      </c>
      <c r="Q53" s="2">
        <v>43126</v>
      </c>
      <c r="R53" s="1">
        <v>0.95000000000000007</v>
      </c>
      <c r="S53" s="2">
        <v>43126</v>
      </c>
      <c r="T53" s="1">
        <v>0.95763888888888893</v>
      </c>
      <c r="U53" t="s">
        <v>913</v>
      </c>
      <c r="V53" t="s">
        <v>207</v>
      </c>
      <c r="W53" t="s">
        <v>2627</v>
      </c>
      <c r="Y53" t="s">
        <v>1</v>
      </c>
      <c r="AB53" t="s">
        <v>2629</v>
      </c>
      <c r="AC53" t="s">
        <v>553</v>
      </c>
      <c r="AF53" t="s">
        <v>2690</v>
      </c>
      <c r="AG53" t="s">
        <v>2633</v>
      </c>
      <c r="AH53" t="s">
        <v>2632</v>
      </c>
      <c r="AI53" t="s">
        <v>2630</v>
      </c>
      <c r="AN53" t="s">
        <v>2634</v>
      </c>
      <c r="AP53" t="s">
        <v>334</v>
      </c>
      <c r="BU53" t="s">
        <v>915</v>
      </c>
      <c r="BV53" t="s">
        <v>336</v>
      </c>
      <c r="BW53" t="str">
        <f t="shared" si="11"/>
        <v>e6q6-8i3k</v>
      </c>
      <c r="BX53">
        <f t="shared" si="12"/>
        <v>2018</v>
      </c>
      <c r="BY53">
        <f t="shared" si="13"/>
        <v>2018</v>
      </c>
      <c r="BZ53">
        <f t="shared" si="14"/>
        <v>4</v>
      </c>
      <c r="CA53">
        <f t="shared" si="15"/>
        <v>3</v>
      </c>
      <c r="CB53" t="s">
        <v>4723</v>
      </c>
      <c r="CC53" t="str">
        <f t="shared" si="16"/>
        <v>d</v>
      </c>
      <c r="CD53">
        <v>0.10779120173801637</v>
      </c>
      <c r="CE53">
        <f t="shared" si="10"/>
        <v>1</v>
      </c>
      <c r="CF53" t="s">
        <v>5905</v>
      </c>
      <c r="CG53" t="s">
        <v>2684</v>
      </c>
      <c r="CH53" s="2">
        <v>43634</v>
      </c>
      <c r="CI53">
        <v>77</v>
      </c>
      <c r="CJ53">
        <v>222</v>
      </c>
      <c r="CK53" s="31" t="e">
        <f t="shared" si="17"/>
        <v>#VALUE!</v>
      </c>
      <c r="CL53" s="30" t="e">
        <f t="shared" si="18"/>
        <v>#VALUE!</v>
      </c>
      <c r="CM53" s="2">
        <v>43662</v>
      </c>
      <c r="CN53" s="17" t="s">
        <v>7207</v>
      </c>
      <c r="CO53" s="17" t="s">
        <v>7207</v>
      </c>
      <c r="CP53" s="13" t="s">
        <v>7207</v>
      </c>
      <c r="CQ53" s="13" t="s">
        <v>7207</v>
      </c>
      <c r="CR53" s="17" t="s">
        <v>7207</v>
      </c>
      <c r="CS53" s="13" t="s">
        <v>7207</v>
      </c>
      <c r="CT53" s="13" t="s">
        <v>7207</v>
      </c>
      <c r="CU53" s="13" t="s">
        <v>7207</v>
      </c>
      <c r="CV53" s="13" t="s">
        <v>7207</v>
      </c>
      <c r="CW53" s="13" t="s">
        <v>7207</v>
      </c>
      <c r="CX53" s="13" t="s">
        <v>7207</v>
      </c>
      <c r="CY53" s="13" t="s">
        <v>7207</v>
      </c>
      <c r="CZ53" s="13" t="s">
        <v>7207</v>
      </c>
      <c r="DA53" s="17" t="s">
        <v>7207</v>
      </c>
      <c r="DB53" s="17" t="s">
        <v>7207</v>
      </c>
      <c r="DC53" s="17" t="s">
        <v>7207</v>
      </c>
      <c r="DD53" s="17" t="s">
        <v>7207</v>
      </c>
      <c r="DE53" s="11">
        <f t="shared" si="19"/>
        <v>0</v>
      </c>
      <c r="DF53" s="11">
        <v>0</v>
      </c>
    </row>
    <row r="54" spans="1:110" x14ac:dyDescent="0.35">
      <c r="A54" t="s">
        <v>2673</v>
      </c>
      <c r="B54" t="b">
        <v>1</v>
      </c>
      <c r="C54" t="b">
        <v>0</v>
      </c>
      <c r="E54" t="s">
        <v>323</v>
      </c>
      <c r="F54" t="s">
        <v>15</v>
      </c>
      <c r="G54" t="s">
        <v>2674</v>
      </c>
      <c r="H54" t="s">
        <v>2640</v>
      </c>
      <c r="I54">
        <v>5</v>
      </c>
      <c r="J54">
        <v>0</v>
      </c>
      <c r="K54">
        <v>0</v>
      </c>
      <c r="L54">
        <v>0</v>
      </c>
      <c r="N54" t="s">
        <v>188</v>
      </c>
      <c r="O54" t="s">
        <v>2675</v>
      </c>
      <c r="P54" t="s">
        <v>2676</v>
      </c>
      <c r="Q54" s="2">
        <v>43297</v>
      </c>
      <c r="R54" s="1">
        <v>0.7680555555555556</v>
      </c>
      <c r="S54" s="2">
        <v>43297</v>
      </c>
      <c r="T54" s="1">
        <v>0.78402777777777777</v>
      </c>
      <c r="U54" t="s">
        <v>913</v>
      </c>
      <c r="V54" t="s">
        <v>207</v>
      </c>
      <c r="W54" t="s">
        <v>2627</v>
      </c>
      <c r="Y54" t="s">
        <v>1</v>
      </c>
      <c r="AB54" t="s">
        <v>2629</v>
      </c>
      <c r="AC54" t="s">
        <v>553</v>
      </c>
      <c r="AF54" t="s">
        <v>2677</v>
      </c>
      <c r="AG54" t="s">
        <v>2633</v>
      </c>
      <c r="AH54" t="s">
        <v>2632</v>
      </c>
      <c r="AI54" t="s">
        <v>2630</v>
      </c>
      <c r="AN54" t="s">
        <v>2634</v>
      </c>
      <c r="AP54" t="s">
        <v>334</v>
      </c>
      <c r="BU54" t="s">
        <v>915</v>
      </c>
      <c r="BV54" t="s">
        <v>336</v>
      </c>
      <c r="BW54" t="str">
        <f t="shared" si="11"/>
        <v>ct48-ufmm</v>
      </c>
      <c r="BX54">
        <f t="shared" si="12"/>
        <v>2018</v>
      </c>
      <c r="BY54">
        <f t="shared" si="13"/>
        <v>2018</v>
      </c>
      <c r="BZ54">
        <f t="shared" si="14"/>
        <v>4</v>
      </c>
      <c r="CA54">
        <f t="shared" si="15"/>
        <v>4</v>
      </c>
      <c r="CB54" t="s">
        <v>4723</v>
      </c>
      <c r="CC54" t="str">
        <f t="shared" si="16"/>
        <v>d</v>
      </c>
      <c r="CD54">
        <v>0.10701104763972413</v>
      </c>
      <c r="CE54">
        <f t="shared" si="10"/>
        <v>2</v>
      </c>
      <c r="CF54" t="s">
        <v>5905</v>
      </c>
      <c r="CG54" t="s">
        <v>2672</v>
      </c>
      <c r="CH54" s="2">
        <v>43634</v>
      </c>
      <c r="CI54">
        <v>66</v>
      </c>
      <c r="CJ54">
        <v>156</v>
      </c>
      <c r="CK54" s="31" t="e">
        <f t="shared" si="17"/>
        <v>#VALUE!</v>
      </c>
      <c r="CL54" s="30" t="e">
        <f t="shared" si="18"/>
        <v>#VALUE!</v>
      </c>
      <c r="CM54" s="2">
        <v>43662</v>
      </c>
      <c r="CN54" s="17" t="s">
        <v>7207</v>
      </c>
      <c r="CO54" s="17" t="s">
        <v>7207</v>
      </c>
      <c r="CP54" s="13" t="s">
        <v>7207</v>
      </c>
      <c r="CQ54" s="13" t="s">
        <v>7207</v>
      </c>
      <c r="CR54" s="17" t="s">
        <v>7207</v>
      </c>
      <c r="CS54" s="13" t="s">
        <v>7207</v>
      </c>
      <c r="CT54" s="13" t="s">
        <v>7207</v>
      </c>
      <c r="CU54" s="13" t="s">
        <v>7207</v>
      </c>
      <c r="CV54" s="13" t="s">
        <v>7207</v>
      </c>
      <c r="CW54" s="13" t="s">
        <v>7207</v>
      </c>
      <c r="CX54" s="13" t="s">
        <v>7207</v>
      </c>
      <c r="CY54" s="13" t="s">
        <v>7207</v>
      </c>
      <c r="CZ54" s="13" t="s">
        <v>7207</v>
      </c>
      <c r="DA54" s="17" t="s">
        <v>7207</v>
      </c>
      <c r="DB54" s="17" t="s">
        <v>7207</v>
      </c>
      <c r="DC54" s="17" t="s">
        <v>7207</v>
      </c>
      <c r="DD54" s="17" t="s">
        <v>7207</v>
      </c>
      <c r="DE54" s="11">
        <f t="shared" si="19"/>
        <v>0</v>
      </c>
      <c r="DF54" s="11">
        <v>0</v>
      </c>
    </row>
    <row r="55" spans="1:110" x14ac:dyDescent="0.35">
      <c r="A55" t="s">
        <v>2710</v>
      </c>
      <c r="B55" t="b">
        <v>1</v>
      </c>
      <c r="C55" t="b">
        <v>0</v>
      </c>
      <c r="E55" t="s">
        <v>323</v>
      </c>
      <c r="F55" t="s">
        <v>15</v>
      </c>
      <c r="G55" t="s">
        <v>2711</v>
      </c>
      <c r="H55" t="s">
        <v>2640</v>
      </c>
      <c r="I55">
        <v>5</v>
      </c>
      <c r="J55">
        <v>0</v>
      </c>
      <c r="K55">
        <v>0</v>
      </c>
      <c r="L55">
        <v>0</v>
      </c>
      <c r="N55" t="s">
        <v>234</v>
      </c>
      <c r="O55" t="s">
        <v>2712</v>
      </c>
      <c r="P55" t="s">
        <v>2713</v>
      </c>
      <c r="Q55" s="2">
        <v>43334</v>
      </c>
      <c r="R55" s="1">
        <v>0.96875</v>
      </c>
      <c r="S55" s="2">
        <v>43334</v>
      </c>
      <c r="T55" s="1">
        <v>0.9902777777777777</v>
      </c>
      <c r="U55" t="s">
        <v>913</v>
      </c>
      <c r="V55" t="s">
        <v>207</v>
      </c>
      <c r="W55" t="s">
        <v>2627</v>
      </c>
      <c r="X55" t="s">
        <v>7</v>
      </c>
      <c r="Y55" t="s">
        <v>1</v>
      </c>
      <c r="AB55" t="s">
        <v>2714</v>
      </c>
      <c r="AC55" t="s">
        <v>553</v>
      </c>
      <c r="AF55" t="s">
        <v>2715</v>
      </c>
      <c r="AG55" t="s">
        <v>2633</v>
      </c>
      <c r="AH55" t="s">
        <v>2716</v>
      </c>
      <c r="AI55" t="s">
        <v>2630</v>
      </c>
      <c r="AL55" t="s">
        <v>553</v>
      </c>
      <c r="AN55" t="s">
        <v>2634</v>
      </c>
      <c r="AP55" t="s">
        <v>334</v>
      </c>
      <c r="BU55" t="s">
        <v>915</v>
      </c>
      <c r="BV55" t="s">
        <v>336</v>
      </c>
      <c r="BW55" t="str">
        <f t="shared" si="11"/>
        <v>k5df-vz7g</v>
      </c>
      <c r="BX55">
        <f t="shared" si="12"/>
        <v>2018</v>
      </c>
      <c r="BY55">
        <f t="shared" si="13"/>
        <v>2018</v>
      </c>
      <c r="BZ55">
        <f t="shared" si="14"/>
        <v>5</v>
      </c>
      <c r="CA55">
        <f t="shared" si="15"/>
        <v>5</v>
      </c>
      <c r="CB55" t="s">
        <v>4723</v>
      </c>
      <c r="CC55" t="str">
        <f t="shared" si="16"/>
        <v>d</v>
      </c>
      <c r="CD55">
        <v>1.1526015262597111E-2</v>
      </c>
      <c r="CE55">
        <f t="shared" si="10"/>
        <v>3</v>
      </c>
      <c r="CF55" t="s">
        <v>5905</v>
      </c>
      <c r="CG55" t="s">
        <v>2709</v>
      </c>
      <c r="CH55" s="2">
        <v>43634</v>
      </c>
      <c r="CI55">
        <v>121</v>
      </c>
      <c r="CJ55">
        <v>194</v>
      </c>
      <c r="CK55" s="31" t="e">
        <f t="shared" si="17"/>
        <v>#VALUE!</v>
      </c>
      <c r="CL55" s="30" t="e">
        <f t="shared" si="18"/>
        <v>#VALUE!</v>
      </c>
      <c r="CM55" s="2">
        <v>43662</v>
      </c>
      <c r="CN55" s="17" t="s">
        <v>7207</v>
      </c>
      <c r="CO55" s="17" t="s">
        <v>7207</v>
      </c>
      <c r="CP55" s="13" t="s">
        <v>7207</v>
      </c>
      <c r="CQ55" s="13" t="s">
        <v>7207</v>
      </c>
      <c r="CR55" s="17" t="s">
        <v>7207</v>
      </c>
      <c r="CS55" s="13" t="s">
        <v>7207</v>
      </c>
      <c r="CT55" s="13" t="s">
        <v>7207</v>
      </c>
      <c r="CU55" s="13" t="s">
        <v>7207</v>
      </c>
      <c r="CV55" s="13" t="s">
        <v>7207</v>
      </c>
      <c r="CW55" s="13" t="s">
        <v>7207</v>
      </c>
      <c r="CX55" s="13" t="s">
        <v>7207</v>
      </c>
      <c r="CY55" s="13" t="s">
        <v>7207</v>
      </c>
      <c r="CZ55" s="13" t="s">
        <v>7207</v>
      </c>
      <c r="DA55" s="17" t="s">
        <v>7207</v>
      </c>
      <c r="DB55" s="17" t="s">
        <v>7207</v>
      </c>
      <c r="DC55" s="17" t="s">
        <v>7207</v>
      </c>
      <c r="DD55" s="17" t="s">
        <v>7207</v>
      </c>
      <c r="DE55" s="11">
        <f t="shared" si="19"/>
        <v>0</v>
      </c>
      <c r="DF55" s="11">
        <v>0</v>
      </c>
    </row>
    <row r="56" spans="1:110" x14ac:dyDescent="0.35">
      <c r="A56" t="s">
        <v>2785</v>
      </c>
      <c r="B56" t="b">
        <v>1</v>
      </c>
      <c r="C56" t="b">
        <v>0</v>
      </c>
      <c r="E56" t="s">
        <v>323</v>
      </c>
      <c r="F56" t="s">
        <v>15</v>
      </c>
      <c r="G56" t="s">
        <v>2786</v>
      </c>
      <c r="H56" t="s">
        <v>2790</v>
      </c>
      <c r="I56">
        <v>5</v>
      </c>
      <c r="J56">
        <v>2</v>
      </c>
      <c r="K56">
        <v>0.4</v>
      </c>
      <c r="L56">
        <v>0</v>
      </c>
      <c r="M56" t="s">
        <v>2787</v>
      </c>
      <c r="O56" t="s">
        <v>2788</v>
      </c>
      <c r="P56" t="s">
        <v>2789</v>
      </c>
      <c r="Q56" s="2">
        <v>42569</v>
      </c>
      <c r="R56" s="1">
        <v>0.8965277777777777</v>
      </c>
      <c r="S56" s="2">
        <v>43619</v>
      </c>
      <c r="T56" s="1">
        <v>0.81874999999999998</v>
      </c>
      <c r="U56" t="s">
        <v>881</v>
      </c>
      <c r="V56" t="s">
        <v>81</v>
      </c>
      <c r="W56" t="s">
        <v>2791</v>
      </c>
      <c r="Y56" t="s">
        <v>1</v>
      </c>
      <c r="AC56" t="s">
        <v>2792</v>
      </c>
      <c r="AF56" t="s">
        <v>2793</v>
      </c>
      <c r="AL56" t="s">
        <v>553</v>
      </c>
      <c r="AN56" t="s">
        <v>893</v>
      </c>
      <c r="AP56" t="s">
        <v>334</v>
      </c>
      <c r="BU56" t="s">
        <v>884</v>
      </c>
      <c r="BV56" t="s">
        <v>336</v>
      </c>
      <c r="BW56" t="str">
        <f t="shared" si="11"/>
        <v>n8q6-4twj</v>
      </c>
      <c r="BX56">
        <f t="shared" si="12"/>
        <v>2016</v>
      </c>
      <c r="BY56">
        <f t="shared" si="13"/>
        <v>2019</v>
      </c>
      <c r="BZ56">
        <f t="shared" si="14"/>
        <v>3</v>
      </c>
      <c r="CA56">
        <f t="shared" si="15"/>
        <v>4</v>
      </c>
      <c r="CB56" t="s">
        <v>4723</v>
      </c>
      <c r="CC56" t="str">
        <f t="shared" si="16"/>
        <v>c</v>
      </c>
      <c r="CD56">
        <v>6.5318667102909345E-3</v>
      </c>
      <c r="CE56">
        <f t="shared" si="10"/>
        <v>1</v>
      </c>
      <c r="CF56" t="s">
        <v>5905</v>
      </c>
      <c r="CG56" t="s">
        <v>2784</v>
      </c>
      <c r="CH56" s="2">
        <v>43634</v>
      </c>
      <c r="CI56" s="3">
        <v>2695</v>
      </c>
      <c r="CJ56" s="3">
        <v>1090</v>
      </c>
      <c r="CK56" s="31">
        <f t="shared" si="17"/>
        <v>5.5925925925925926</v>
      </c>
      <c r="CL56" s="30">
        <f t="shared" si="18"/>
        <v>1.4814814814814814</v>
      </c>
      <c r="CM56" s="2">
        <v>43661</v>
      </c>
      <c r="CN56" s="4">
        <v>2846</v>
      </c>
      <c r="CO56" s="3">
        <v>1130</v>
      </c>
      <c r="CP56" s="13">
        <v>2</v>
      </c>
      <c r="CQ56" s="13">
        <v>2</v>
      </c>
      <c r="CR56" s="17">
        <v>0</v>
      </c>
      <c r="CT56" s="13">
        <v>0</v>
      </c>
      <c r="CU56" s="13">
        <v>0</v>
      </c>
      <c r="CV56" s="13">
        <v>2</v>
      </c>
      <c r="CW56" s="13">
        <v>1</v>
      </c>
      <c r="CX56" s="13">
        <v>1</v>
      </c>
      <c r="CY56" s="13">
        <v>1</v>
      </c>
      <c r="CZ56" s="13">
        <v>3</v>
      </c>
      <c r="DA56" s="17">
        <v>2</v>
      </c>
      <c r="DB56" s="17">
        <v>2</v>
      </c>
      <c r="DC56" s="17">
        <v>1</v>
      </c>
      <c r="DD56" s="11" t="s">
        <v>7197</v>
      </c>
      <c r="DE56" s="11">
        <f t="shared" si="19"/>
        <v>17</v>
      </c>
      <c r="DF56" s="11">
        <v>1</v>
      </c>
    </row>
    <row r="57" spans="1:110" x14ac:dyDescent="0.35">
      <c r="A57" t="s">
        <v>2849</v>
      </c>
      <c r="B57" t="b">
        <v>1</v>
      </c>
      <c r="C57" t="b">
        <v>0</v>
      </c>
      <c r="E57" t="s">
        <v>323</v>
      </c>
      <c r="F57" t="s">
        <v>15</v>
      </c>
      <c r="G57" t="s">
        <v>2850</v>
      </c>
      <c r="H57" t="s">
        <v>2853</v>
      </c>
      <c r="I57">
        <v>6</v>
      </c>
      <c r="J57">
        <v>0</v>
      </c>
      <c r="K57">
        <v>0</v>
      </c>
      <c r="L57">
        <v>0</v>
      </c>
      <c r="O57" t="s">
        <v>2851</v>
      </c>
      <c r="P57" t="s">
        <v>2852</v>
      </c>
      <c r="Q57" s="2">
        <v>43631</v>
      </c>
      <c r="R57" s="1">
        <v>7.6388888888888886E-3</v>
      </c>
      <c r="S57" s="2">
        <v>43631</v>
      </c>
      <c r="T57" s="1">
        <v>9.0277777777777787E-3</v>
      </c>
      <c r="U57" t="s">
        <v>359</v>
      </c>
      <c r="V57" t="s">
        <v>168</v>
      </c>
      <c r="W57" t="s">
        <v>2854</v>
      </c>
      <c r="Y57" t="s">
        <v>1</v>
      </c>
      <c r="AF57" t="s">
        <v>2855</v>
      </c>
      <c r="AN57" t="s">
        <v>2836</v>
      </c>
      <c r="AP57" t="s">
        <v>334</v>
      </c>
      <c r="BU57" t="s">
        <v>962</v>
      </c>
      <c r="BV57" t="s">
        <v>336</v>
      </c>
      <c r="BW57" t="str">
        <f t="shared" si="11"/>
        <v>5ncx-ir27</v>
      </c>
      <c r="BX57">
        <f t="shared" si="12"/>
        <v>2019</v>
      </c>
      <c r="BY57">
        <f t="shared" si="13"/>
        <v>2019</v>
      </c>
      <c r="BZ57">
        <f t="shared" si="14"/>
        <v>3</v>
      </c>
      <c r="CA57">
        <f t="shared" si="15"/>
        <v>3</v>
      </c>
      <c r="CB57" t="s">
        <v>4339</v>
      </c>
      <c r="CC57" t="str">
        <f t="shared" si="16"/>
        <v>d</v>
      </c>
      <c r="CD57">
        <v>2.4144400682893807E-2</v>
      </c>
      <c r="CE57">
        <f t="shared" si="10"/>
        <v>1</v>
      </c>
      <c r="CF57" t="s">
        <v>5905</v>
      </c>
      <c r="CG57" s="18" t="s">
        <v>2848</v>
      </c>
      <c r="CH57" s="2">
        <v>43634</v>
      </c>
      <c r="CI57">
        <v>1</v>
      </c>
      <c r="CJ57">
        <v>0</v>
      </c>
      <c r="CK57" s="31" t="e">
        <f t="shared" si="17"/>
        <v>#VALUE!</v>
      </c>
      <c r="CL57" s="30">
        <f t="shared" si="18"/>
        <v>5.8823529411764705E-2</v>
      </c>
      <c r="CM57" s="2">
        <v>43651</v>
      </c>
      <c r="CN57" s="4" t="s">
        <v>7204</v>
      </c>
      <c r="CO57" s="3">
        <v>1</v>
      </c>
      <c r="CP57" s="13">
        <v>1</v>
      </c>
      <c r="CQ57" s="13">
        <v>0</v>
      </c>
      <c r="CR57" s="17">
        <v>0</v>
      </c>
      <c r="CT57" s="13">
        <v>0</v>
      </c>
      <c r="CU57" s="13">
        <v>1</v>
      </c>
      <c r="CV57" s="13">
        <v>0</v>
      </c>
      <c r="CW57" s="13">
        <v>1</v>
      </c>
      <c r="CX57" s="13">
        <v>1</v>
      </c>
      <c r="CY57" s="13">
        <v>2</v>
      </c>
      <c r="CZ57" s="13">
        <v>2</v>
      </c>
      <c r="DA57" s="17">
        <v>1</v>
      </c>
      <c r="DB57" s="17">
        <v>1</v>
      </c>
      <c r="DC57" s="17">
        <v>1</v>
      </c>
      <c r="DD57" s="11" t="s">
        <v>7163</v>
      </c>
      <c r="DE57" s="11">
        <f t="shared" si="19"/>
        <v>11</v>
      </c>
      <c r="DF57" s="11">
        <v>1</v>
      </c>
    </row>
    <row r="58" spans="1:110" x14ac:dyDescent="0.35">
      <c r="A58" t="s">
        <v>2892</v>
      </c>
      <c r="B58" t="b">
        <v>1</v>
      </c>
      <c r="C58" t="b">
        <v>0</v>
      </c>
      <c r="E58" t="s">
        <v>323</v>
      </c>
      <c r="F58" t="s">
        <v>15</v>
      </c>
      <c r="G58" t="s">
        <v>2899</v>
      </c>
      <c r="H58" t="s">
        <v>2895</v>
      </c>
      <c r="I58">
        <v>5</v>
      </c>
      <c r="J58">
        <v>0</v>
      </c>
      <c r="K58">
        <v>0</v>
      </c>
      <c r="L58">
        <v>0</v>
      </c>
      <c r="M58" t="s">
        <v>2893</v>
      </c>
      <c r="O58" t="s">
        <v>2900</v>
      </c>
      <c r="P58" t="s">
        <v>2894</v>
      </c>
      <c r="Q58" s="2">
        <v>42509</v>
      </c>
      <c r="R58" s="1">
        <v>0.64861111111111114</v>
      </c>
      <c r="S58" s="2">
        <v>42723</v>
      </c>
      <c r="T58" s="1">
        <v>0.7104166666666667</v>
      </c>
      <c r="V58" t="s">
        <v>158</v>
      </c>
      <c r="W58" t="s">
        <v>2896</v>
      </c>
      <c r="Y58" t="s">
        <v>1</v>
      </c>
      <c r="AF58" t="s">
        <v>2901</v>
      </c>
      <c r="AM58" t="s">
        <v>2897</v>
      </c>
      <c r="AN58" t="s">
        <v>2107</v>
      </c>
      <c r="AP58" t="s">
        <v>334</v>
      </c>
      <c r="BU58" t="s">
        <v>335</v>
      </c>
      <c r="BV58" t="s">
        <v>336</v>
      </c>
      <c r="BW58" t="str">
        <f t="shared" si="11"/>
        <v>pjdx-3v7b</v>
      </c>
      <c r="BX58">
        <f t="shared" si="12"/>
        <v>2016</v>
      </c>
      <c r="BY58">
        <f t="shared" si="13"/>
        <v>2016</v>
      </c>
      <c r="BZ58">
        <f t="shared" si="14"/>
        <v>3</v>
      </c>
      <c r="CA58">
        <f t="shared" si="15"/>
        <v>3</v>
      </c>
      <c r="CB58" t="s">
        <v>4723</v>
      </c>
      <c r="CC58" t="str">
        <f t="shared" si="16"/>
        <v>c</v>
      </c>
      <c r="CD58">
        <v>7.4573725189372886E-2</v>
      </c>
      <c r="CE58">
        <f t="shared" si="10"/>
        <v>1</v>
      </c>
      <c r="CF58" t="s">
        <v>5905</v>
      </c>
      <c r="CG58" t="s">
        <v>2898</v>
      </c>
      <c r="CH58" s="2">
        <v>43634</v>
      </c>
      <c r="CI58">
        <v>188</v>
      </c>
      <c r="CJ58">
        <v>576</v>
      </c>
      <c r="CK58" s="31" t="e">
        <f t="shared" si="17"/>
        <v>#VALUE!</v>
      </c>
      <c r="CL58" s="30">
        <f t="shared" si="18"/>
        <v>0.23529411764705882</v>
      </c>
      <c r="CM58" s="2">
        <v>43651</v>
      </c>
      <c r="CN58" s="4" t="s">
        <v>7204</v>
      </c>
      <c r="CO58" s="3">
        <v>580</v>
      </c>
      <c r="CP58" s="13">
        <v>2</v>
      </c>
      <c r="CQ58" s="13">
        <v>1</v>
      </c>
      <c r="CR58" s="17">
        <v>2</v>
      </c>
      <c r="CT58" s="13">
        <v>0</v>
      </c>
      <c r="CU58" s="13">
        <v>0</v>
      </c>
      <c r="CV58" s="13">
        <v>0</v>
      </c>
      <c r="CW58" s="13">
        <v>1</v>
      </c>
      <c r="CX58" s="13">
        <v>1</v>
      </c>
      <c r="CY58" s="13">
        <v>2</v>
      </c>
      <c r="CZ58" s="13">
        <v>2</v>
      </c>
      <c r="DA58" s="17">
        <v>2</v>
      </c>
      <c r="DB58" s="17">
        <v>1</v>
      </c>
      <c r="DC58" s="17">
        <v>0</v>
      </c>
      <c r="DD58" s="11" t="s">
        <v>7181</v>
      </c>
      <c r="DE58" s="11">
        <f t="shared" si="19"/>
        <v>14</v>
      </c>
      <c r="DF58" s="11">
        <v>1</v>
      </c>
    </row>
    <row r="59" spans="1:110" x14ac:dyDescent="0.35">
      <c r="A59" t="s">
        <v>2905</v>
      </c>
      <c r="B59" t="b">
        <v>1</v>
      </c>
      <c r="C59" t="b">
        <v>0</v>
      </c>
      <c r="E59" t="s">
        <v>323</v>
      </c>
      <c r="F59" t="s">
        <v>15</v>
      </c>
      <c r="G59" t="s">
        <v>2906</v>
      </c>
      <c r="H59" t="s">
        <v>1757</v>
      </c>
      <c r="I59">
        <v>1</v>
      </c>
      <c r="J59">
        <v>0</v>
      </c>
      <c r="K59">
        <v>0</v>
      </c>
      <c r="L59">
        <v>0</v>
      </c>
      <c r="M59" t="s">
        <v>2907</v>
      </c>
      <c r="N59" t="s">
        <v>88</v>
      </c>
      <c r="O59" t="s">
        <v>2908</v>
      </c>
      <c r="P59" t="s">
        <v>2909</v>
      </c>
      <c r="Q59" s="2">
        <v>41985</v>
      </c>
      <c r="R59" s="1">
        <v>0.77986111111111101</v>
      </c>
      <c r="S59" s="2">
        <v>42053</v>
      </c>
      <c r="T59" s="1">
        <v>0.78888888888888886</v>
      </c>
      <c r="U59" t="s">
        <v>328</v>
      </c>
      <c r="V59" t="s">
        <v>179</v>
      </c>
      <c r="W59" t="s">
        <v>2902</v>
      </c>
      <c r="X59" t="s">
        <v>7</v>
      </c>
      <c r="Y59" t="s">
        <v>1</v>
      </c>
      <c r="AF59" t="s">
        <v>2910</v>
      </c>
      <c r="AN59" t="s">
        <v>2148</v>
      </c>
      <c r="AP59" t="s">
        <v>334</v>
      </c>
      <c r="BU59" t="s">
        <v>2903</v>
      </c>
      <c r="BV59" t="s">
        <v>336</v>
      </c>
      <c r="BW59" t="str">
        <f t="shared" si="11"/>
        <v>5fc2-x595</v>
      </c>
      <c r="BX59">
        <f t="shared" si="12"/>
        <v>2014</v>
      </c>
      <c r="BY59">
        <f t="shared" si="13"/>
        <v>2015</v>
      </c>
      <c r="BZ59">
        <f t="shared" si="14"/>
        <v>5</v>
      </c>
      <c r="CA59">
        <f t="shared" si="15"/>
        <v>6</v>
      </c>
      <c r="CB59" t="s">
        <v>4723</v>
      </c>
      <c r="CC59" t="str">
        <f t="shared" si="16"/>
        <v>b</v>
      </c>
      <c r="CD59">
        <v>7.4360927737398663E-2</v>
      </c>
      <c r="CE59">
        <f t="shared" si="10"/>
        <v>1</v>
      </c>
      <c r="CF59" t="s">
        <v>5905</v>
      </c>
      <c r="CG59" t="s">
        <v>2904</v>
      </c>
      <c r="CH59" s="2">
        <v>43634</v>
      </c>
      <c r="CI59">
        <v>326</v>
      </c>
      <c r="CJ59" s="3">
        <v>1121</v>
      </c>
      <c r="CK59" s="31">
        <f t="shared" si="17"/>
        <v>3.5714285714285712E-2</v>
      </c>
      <c r="CL59" s="30">
        <f t="shared" si="18"/>
        <v>0.32142857142857145</v>
      </c>
      <c r="CM59" s="2">
        <v>43662</v>
      </c>
      <c r="CN59" s="29">
        <v>327</v>
      </c>
      <c r="CO59" s="3">
        <v>1130</v>
      </c>
      <c r="CP59" s="13">
        <v>1</v>
      </c>
      <c r="CQ59" s="13">
        <v>1</v>
      </c>
      <c r="CR59" s="17">
        <v>0</v>
      </c>
      <c r="CT59" s="13">
        <v>0</v>
      </c>
      <c r="CU59" s="13">
        <v>0</v>
      </c>
      <c r="CV59" s="13">
        <v>1</v>
      </c>
      <c r="CW59" s="13">
        <v>1</v>
      </c>
      <c r="CX59" s="13">
        <v>1</v>
      </c>
      <c r="CY59" s="13">
        <v>2</v>
      </c>
      <c r="CZ59" s="13">
        <v>3</v>
      </c>
      <c r="DA59" s="17">
        <v>2</v>
      </c>
      <c r="DB59" s="17">
        <v>0</v>
      </c>
      <c r="DC59" s="17">
        <v>0</v>
      </c>
      <c r="DD59" s="11" t="s">
        <v>7216</v>
      </c>
      <c r="DE59" s="11">
        <f t="shared" si="19"/>
        <v>12</v>
      </c>
      <c r="DF59" s="11">
        <v>1</v>
      </c>
    </row>
    <row r="60" spans="1:110" x14ac:dyDescent="0.35">
      <c r="A60" t="s">
        <v>2972</v>
      </c>
      <c r="B60" t="b">
        <v>1</v>
      </c>
      <c r="C60" t="b">
        <v>0</v>
      </c>
      <c r="E60" t="s">
        <v>323</v>
      </c>
      <c r="F60" t="s">
        <v>15</v>
      </c>
      <c r="G60" t="s">
        <v>2973</v>
      </c>
      <c r="H60" t="s">
        <v>2960</v>
      </c>
      <c r="I60">
        <v>4</v>
      </c>
      <c r="J60">
        <v>0</v>
      </c>
      <c r="K60">
        <v>0</v>
      </c>
      <c r="L60">
        <v>0</v>
      </c>
      <c r="M60" t="s">
        <v>2956</v>
      </c>
      <c r="N60" t="s">
        <v>242</v>
      </c>
      <c r="O60" t="s">
        <v>2974</v>
      </c>
      <c r="P60" t="s">
        <v>2975</v>
      </c>
      <c r="Q60" s="2">
        <v>41571</v>
      </c>
      <c r="R60" s="1">
        <v>0.79861111111111116</v>
      </c>
      <c r="S60" s="2">
        <v>41571</v>
      </c>
      <c r="T60" s="1">
        <v>0.80069444444444438</v>
      </c>
      <c r="U60" t="s">
        <v>2959</v>
      </c>
      <c r="V60" t="s">
        <v>111</v>
      </c>
      <c r="W60" t="s">
        <v>2961</v>
      </c>
      <c r="X60" t="s">
        <v>7</v>
      </c>
      <c r="Y60" t="s">
        <v>1</v>
      </c>
      <c r="AF60" t="s">
        <v>2976</v>
      </c>
      <c r="AM60" t="s">
        <v>2963</v>
      </c>
      <c r="AN60" t="s">
        <v>2964</v>
      </c>
      <c r="AP60" t="s">
        <v>334</v>
      </c>
      <c r="BU60" t="s">
        <v>713</v>
      </c>
      <c r="BV60" t="s">
        <v>336</v>
      </c>
      <c r="BW60" t="str">
        <f t="shared" si="11"/>
        <v>i278-it6c</v>
      </c>
      <c r="BX60">
        <f t="shared" si="12"/>
        <v>2013</v>
      </c>
      <c r="BY60">
        <f t="shared" si="13"/>
        <v>2013</v>
      </c>
      <c r="BZ60">
        <f t="shared" si="14"/>
        <v>5</v>
      </c>
      <c r="CA60">
        <f t="shared" si="15"/>
        <v>6</v>
      </c>
      <c r="CB60" t="s">
        <v>4723</v>
      </c>
      <c r="CC60" t="str">
        <f t="shared" si="16"/>
        <v>a</v>
      </c>
      <c r="CD60">
        <v>0.16436921003416982</v>
      </c>
      <c r="CE60">
        <f t="shared" ref="CE60:CE91" si="20">IF(CB60&amp;CC60=CB59&amp;CC59,CE59+1,1)</f>
        <v>1</v>
      </c>
      <c r="CF60" t="s">
        <v>5905</v>
      </c>
      <c r="CG60" t="s">
        <v>2971</v>
      </c>
      <c r="CH60" s="2">
        <v>43634</v>
      </c>
      <c r="CI60" s="3">
        <v>1637</v>
      </c>
      <c r="CJ60">
        <v>935</v>
      </c>
      <c r="CK60" s="31">
        <f t="shared" si="17"/>
        <v>6.6666666666666666E-2</v>
      </c>
      <c r="CL60" s="30">
        <f t="shared" si="18"/>
        <v>0.23333333333333334</v>
      </c>
      <c r="CM60" s="2">
        <v>43664</v>
      </c>
      <c r="CN60" s="29">
        <v>1639</v>
      </c>
      <c r="CO60" s="3">
        <v>942</v>
      </c>
      <c r="CP60" s="13">
        <v>1</v>
      </c>
      <c r="CQ60" s="13">
        <v>2</v>
      </c>
      <c r="CR60" s="17">
        <v>0</v>
      </c>
      <c r="CT60" s="13">
        <v>0</v>
      </c>
      <c r="CU60" s="13">
        <v>2</v>
      </c>
      <c r="CV60" s="13">
        <v>2</v>
      </c>
      <c r="CW60" s="13">
        <v>1</v>
      </c>
      <c r="CX60" s="13">
        <v>1</v>
      </c>
      <c r="CY60" s="13">
        <v>1</v>
      </c>
      <c r="CZ60" s="13">
        <v>3</v>
      </c>
      <c r="DA60" s="17">
        <v>2</v>
      </c>
      <c r="DB60" s="17">
        <v>1</v>
      </c>
      <c r="DC60" s="17">
        <v>1</v>
      </c>
      <c r="DD60" s="11" t="s">
        <v>7230</v>
      </c>
      <c r="DE60" s="11">
        <f t="shared" si="19"/>
        <v>17</v>
      </c>
      <c r="DF60" s="11">
        <v>1</v>
      </c>
    </row>
    <row r="61" spans="1:110" x14ac:dyDescent="0.35">
      <c r="A61" t="s">
        <v>3064</v>
      </c>
      <c r="B61" t="b">
        <v>1</v>
      </c>
      <c r="C61" t="b">
        <v>0</v>
      </c>
      <c r="E61" t="s">
        <v>323</v>
      </c>
      <c r="F61" t="s">
        <v>15</v>
      </c>
      <c r="G61" t="s">
        <v>3065</v>
      </c>
      <c r="I61">
        <v>0</v>
      </c>
      <c r="J61">
        <v>0</v>
      </c>
      <c r="K61" t="e">
        <v>#DIV/0!</v>
      </c>
      <c r="L61">
        <v>0</v>
      </c>
      <c r="O61" t="s">
        <v>3066</v>
      </c>
      <c r="P61" t="s">
        <v>3067</v>
      </c>
      <c r="Q61" s="2">
        <v>43139</v>
      </c>
      <c r="R61" s="1">
        <v>0.7909722222222223</v>
      </c>
      <c r="S61" s="2">
        <v>43144</v>
      </c>
      <c r="T61" s="1">
        <v>0.6958333333333333</v>
      </c>
      <c r="V61" t="s">
        <v>185</v>
      </c>
      <c r="W61" t="s">
        <v>3036</v>
      </c>
      <c r="Y61" t="s">
        <v>1</v>
      </c>
      <c r="AF61" t="s">
        <v>3068</v>
      </c>
      <c r="AN61" t="s">
        <v>1198</v>
      </c>
      <c r="AP61" t="s">
        <v>334</v>
      </c>
      <c r="BU61" t="s">
        <v>3037</v>
      </c>
      <c r="BV61" t="s">
        <v>336</v>
      </c>
      <c r="BW61" t="str">
        <f t="shared" si="11"/>
        <v>6ukv-n3hz</v>
      </c>
      <c r="BX61">
        <f t="shared" si="12"/>
        <v>2018</v>
      </c>
      <c r="BY61">
        <f t="shared" si="13"/>
        <v>2018</v>
      </c>
      <c r="BZ61">
        <f t="shared" si="14"/>
        <v>3</v>
      </c>
      <c r="CA61">
        <f t="shared" si="15"/>
        <v>1</v>
      </c>
      <c r="CB61" t="s">
        <v>4723</v>
      </c>
      <c r="CC61" t="str">
        <f t="shared" si="16"/>
        <v>d</v>
      </c>
      <c r="CD61">
        <v>0.32763240334980082</v>
      </c>
      <c r="CE61">
        <f t="shared" si="20"/>
        <v>1</v>
      </c>
      <c r="CF61" t="s">
        <v>5905</v>
      </c>
      <c r="CG61" s="18" t="s">
        <v>3063</v>
      </c>
      <c r="CH61" s="2">
        <v>43634</v>
      </c>
      <c r="CI61">
        <v>43</v>
      </c>
      <c r="CJ61">
        <v>290</v>
      </c>
      <c r="CK61" s="31" t="e">
        <f t="shared" si="17"/>
        <v>#VALUE!</v>
      </c>
      <c r="CL61" s="30">
        <f t="shared" si="18"/>
        <v>0.3125</v>
      </c>
      <c r="CM61" s="2">
        <v>43650</v>
      </c>
      <c r="CN61" s="4" t="s">
        <v>7204</v>
      </c>
      <c r="CO61">
        <v>295</v>
      </c>
      <c r="CP61" s="13">
        <v>1</v>
      </c>
      <c r="CQ61" s="13">
        <v>0</v>
      </c>
      <c r="CR61" s="17">
        <v>0</v>
      </c>
      <c r="CT61" s="13">
        <v>0</v>
      </c>
      <c r="CU61" s="13">
        <v>0</v>
      </c>
      <c r="CV61" s="13">
        <v>1</v>
      </c>
      <c r="CW61" s="13">
        <v>1</v>
      </c>
      <c r="CX61" s="13">
        <v>1</v>
      </c>
      <c r="CY61" s="13">
        <v>2</v>
      </c>
      <c r="CZ61" s="13">
        <v>3</v>
      </c>
      <c r="DA61" s="17">
        <v>3</v>
      </c>
      <c r="DB61" s="17">
        <v>1</v>
      </c>
      <c r="DC61" s="17">
        <v>1</v>
      </c>
      <c r="DE61" s="11">
        <f t="shared" si="19"/>
        <v>14</v>
      </c>
      <c r="DF61" s="11">
        <v>1</v>
      </c>
    </row>
    <row r="62" spans="1:110" x14ac:dyDescent="0.35">
      <c r="A62" t="s">
        <v>3072</v>
      </c>
      <c r="B62" t="b">
        <v>1</v>
      </c>
      <c r="C62" t="b">
        <v>0</v>
      </c>
      <c r="E62" t="s">
        <v>323</v>
      </c>
      <c r="F62" t="s">
        <v>15</v>
      </c>
      <c r="G62" t="s">
        <v>3094</v>
      </c>
      <c r="I62">
        <v>0</v>
      </c>
      <c r="J62">
        <v>0</v>
      </c>
      <c r="K62" t="e">
        <v>#DIV/0!</v>
      </c>
      <c r="L62">
        <v>0</v>
      </c>
      <c r="M62" t="s">
        <v>3095</v>
      </c>
      <c r="O62" t="s">
        <v>3096</v>
      </c>
      <c r="P62" t="s">
        <v>3073</v>
      </c>
      <c r="Q62" s="2">
        <v>43018</v>
      </c>
      <c r="R62" s="1">
        <v>0.69027777777777777</v>
      </c>
      <c r="S62" s="2">
        <v>43560</v>
      </c>
      <c r="T62" s="1">
        <v>0.77430555555555547</v>
      </c>
      <c r="V62" t="s">
        <v>185</v>
      </c>
      <c r="W62" t="s">
        <v>3036</v>
      </c>
      <c r="Y62" t="s">
        <v>1</v>
      </c>
      <c r="AF62" t="s">
        <v>3097</v>
      </c>
      <c r="AN62" t="s">
        <v>1198</v>
      </c>
      <c r="AP62" t="s">
        <v>334</v>
      </c>
      <c r="BU62" t="s">
        <v>3037</v>
      </c>
      <c r="BV62" t="s">
        <v>336</v>
      </c>
      <c r="BW62" t="str">
        <f t="shared" si="11"/>
        <v>vzry-t2nc</v>
      </c>
      <c r="BX62">
        <f t="shared" si="12"/>
        <v>2017</v>
      </c>
      <c r="BY62">
        <f t="shared" si="13"/>
        <v>2019</v>
      </c>
      <c r="BZ62">
        <f t="shared" si="14"/>
        <v>3</v>
      </c>
      <c r="CA62">
        <f t="shared" si="15"/>
        <v>2</v>
      </c>
      <c r="CB62" t="s">
        <v>4723</v>
      </c>
      <c r="CC62" t="str">
        <f t="shared" si="16"/>
        <v>c</v>
      </c>
      <c r="CD62">
        <v>4.1898723619069322E-3</v>
      </c>
      <c r="CE62">
        <f t="shared" si="20"/>
        <v>1</v>
      </c>
      <c r="CF62" t="s">
        <v>5905</v>
      </c>
      <c r="CG62" t="s">
        <v>3093</v>
      </c>
      <c r="CH62" s="2">
        <v>43634</v>
      </c>
      <c r="CI62">
        <v>185</v>
      </c>
      <c r="CJ62">
        <v>226</v>
      </c>
      <c r="CK62" s="31" t="e">
        <f t="shared" si="17"/>
        <v>#VALUE!</v>
      </c>
      <c r="CL62" s="30">
        <f t="shared" si="18"/>
        <v>0.35294117647058826</v>
      </c>
      <c r="CM62" s="2">
        <v>43651</v>
      </c>
      <c r="CN62" s="4" t="s">
        <v>7204</v>
      </c>
      <c r="CO62" s="3">
        <v>232</v>
      </c>
      <c r="CP62" s="13">
        <v>1</v>
      </c>
      <c r="CQ62" s="13">
        <v>2</v>
      </c>
      <c r="CR62" s="17">
        <v>0</v>
      </c>
      <c r="CT62" s="13">
        <v>0</v>
      </c>
      <c r="CU62" s="13">
        <v>2</v>
      </c>
      <c r="CV62" s="13">
        <v>2</v>
      </c>
      <c r="CW62" s="13">
        <v>1</v>
      </c>
      <c r="CX62" s="13">
        <v>1</v>
      </c>
      <c r="CY62" s="13">
        <v>2</v>
      </c>
      <c r="CZ62" s="13">
        <v>3</v>
      </c>
      <c r="DA62" s="17">
        <v>3</v>
      </c>
      <c r="DB62" s="17">
        <v>2</v>
      </c>
      <c r="DC62" s="17">
        <v>1</v>
      </c>
      <c r="DD62" s="11" t="s">
        <v>7174</v>
      </c>
      <c r="DE62" s="11">
        <f t="shared" si="19"/>
        <v>20</v>
      </c>
      <c r="DF62" s="11">
        <v>1</v>
      </c>
    </row>
    <row r="63" spans="1:110" x14ac:dyDescent="0.35">
      <c r="A63" t="s">
        <v>3087</v>
      </c>
      <c r="B63" t="b">
        <v>1</v>
      </c>
      <c r="C63" t="b">
        <v>0</v>
      </c>
      <c r="E63" t="s">
        <v>323</v>
      </c>
      <c r="F63" t="s">
        <v>15</v>
      </c>
      <c r="G63" t="s">
        <v>3088</v>
      </c>
      <c r="I63">
        <v>0</v>
      </c>
      <c r="J63">
        <v>0</v>
      </c>
      <c r="K63" t="e">
        <v>#DIV/0!</v>
      </c>
      <c r="L63">
        <v>0</v>
      </c>
      <c r="M63" t="s">
        <v>3089</v>
      </c>
      <c r="O63" t="s">
        <v>3090</v>
      </c>
      <c r="P63" t="s">
        <v>3091</v>
      </c>
      <c r="Q63" s="2">
        <v>42951</v>
      </c>
      <c r="R63" s="1">
        <v>0.57013888888888886</v>
      </c>
      <c r="S63" s="2">
        <v>43018</v>
      </c>
      <c r="T63" s="1">
        <v>0.54236111111111118</v>
      </c>
      <c r="V63" t="s">
        <v>185</v>
      </c>
      <c r="W63" t="s">
        <v>3036</v>
      </c>
      <c r="Y63" t="s">
        <v>1</v>
      </c>
      <c r="AF63" t="s">
        <v>3092</v>
      </c>
      <c r="AN63" t="s">
        <v>1198</v>
      </c>
      <c r="AP63" t="s">
        <v>334</v>
      </c>
      <c r="BU63" t="s">
        <v>3037</v>
      </c>
      <c r="BV63" t="s">
        <v>336</v>
      </c>
      <c r="BW63" t="str">
        <f t="shared" si="11"/>
        <v>tcxy-uh9b</v>
      </c>
      <c r="BX63">
        <f t="shared" si="12"/>
        <v>2017</v>
      </c>
      <c r="BY63">
        <f t="shared" si="13"/>
        <v>2017</v>
      </c>
      <c r="BZ63">
        <f t="shared" si="14"/>
        <v>3</v>
      </c>
      <c r="CA63">
        <f t="shared" si="15"/>
        <v>2</v>
      </c>
      <c r="CB63" t="s">
        <v>4723</v>
      </c>
      <c r="CC63" t="str">
        <f t="shared" si="16"/>
        <v>c</v>
      </c>
      <c r="CD63">
        <v>6.9990429042346536E-2</v>
      </c>
      <c r="CE63">
        <f t="shared" si="20"/>
        <v>2</v>
      </c>
      <c r="CF63" t="s">
        <v>5905</v>
      </c>
      <c r="CG63" t="s">
        <v>3086</v>
      </c>
      <c r="CH63" s="2">
        <v>43634</v>
      </c>
      <c r="CI63">
        <v>285</v>
      </c>
      <c r="CJ63">
        <v>277</v>
      </c>
      <c r="CK63" s="31">
        <f t="shared" si="17"/>
        <v>3.7037037037037035E-2</v>
      </c>
      <c r="CL63" s="30">
        <f t="shared" si="18"/>
        <v>0.48148148148148145</v>
      </c>
      <c r="CM63" s="2">
        <v>43661</v>
      </c>
      <c r="CN63" s="4">
        <v>286</v>
      </c>
      <c r="CO63" s="3">
        <v>290</v>
      </c>
      <c r="CP63" s="13">
        <v>1</v>
      </c>
      <c r="CQ63" s="13">
        <v>1</v>
      </c>
      <c r="CR63" s="17">
        <v>0</v>
      </c>
      <c r="CT63" s="13">
        <v>0</v>
      </c>
      <c r="CU63" s="13">
        <v>1</v>
      </c>
      <c r="CV63" s="13">
        <v>1</v>
      </c>
      <c r="CW63" s="13">
        <v>1</v>
      </c>
      <c r="CX63" s="13">
        <v>1</v>
      </c>
      <c r="CY63" s="13">
        <v>2</v>
      </c>
      <c r="CZ63" s="13">
        <v>3</v>
      </c>
      <c r="DA63" s="17">
        <v>2</v>
      </c>
      <c r="DB63" s="17">
        <v>0</v>
      </c>
      <c r="DC63" s="17">
        <v>1</v>
      </c>
      <c r="DD63" s="11" t="s">
        <v>7196</v>
      </c>
      <c r="DE63" s="11">
        <f t="shared" si="19"/>
        <v>14</v>
      </c>
      <c r="DF63" s="11">
        <v>1</v>
      </c>
    </row>
    <row r="64" spans="1:110" x14ac:dyDescent="0.35">
      <c r="A64" t="s">
        <v>3124</v>
      </c>
      <c r="B64" t="b">
        <v>1</v>
      </c>
      <c r="C64" t="b">
        <v>0</v>
      </c>
      <c r="E64" t="s">
        <v>323</v>
      </c>
      <c r="F64" t="s">
        <v>15</v>
      </c>
      <c r="G64" t="s">
        <v>3125</v>
      </c>
      <c r="H64" t="s">
        <v>3129</v>
      </c>
      <c r="I64">
        <v>5</v>
      </c>
      <c r="J64">
        <v>1</v>
      </c>
      <c r="K64">
        <v>0.2</v>
      </c>
      <c r="L64">
        <v>1</v>
      </c>
      <c r="M64" t="s">
        <v>3126</v>
      </c>
      <c r="N64" t="s">
        <v>234</v>
      </c>
      <c r="O64" t="s">
        <v>3127</v>
      </c>
      <c r="P64" t="s">
        <v>3128</v>
      </c>
      <c r="Q64" s="2">
        <v>42282</v>
      </c>
      <c r="R64" s="1">
        <v>0.90277777777777779</v>
      </c>
      <c r="S64" s="2">
        <v>42282</v>
      </c>
      <c r="T64" s="1">
        <v>0.90486111111111101</v>
      </c>
      <c r="U64" t="s">
        <v>913</v>
      </c>
      <c r="V64" t="s">
        <v>135</v>
      </c>
      <c r="W64" t="s">
        <v>3130</v>
      </c>
      <c r="Y64" t="s">
        <v>1</v>
      </c>
      <c r="AF64" t="s">
        <v>3131</v>
      </c>
      <c r="AG64" t="s">
        <v>3132</v>
      </c>
      <c r="AM64" t="s">
        <v>3133</v>
      </c>
      <c r="AN64" t="s">
        <v>2590</v>
      </c>
      <c r="AP64" t="s">
        <v>334</v>
      </c>
      <c r="BU64" t="s">
        <v>3134</v>
      </c>
      <c r="BV64" t="s">
        <v>336</v>
      </c>
      <c r="BW64" t="str">
        <f t="shared" si="11"/>
        <v>28ar-n972</v>
      </c>
      <c r="BX64">
        <f t="shared" si="12"/>
        <v>2015</v>
      </c>
      <c r="BY64">
        <f t="shared" si="13"/>
        <v>2015</v>
      </c>
      <c r="BZ64">
        <f t="shared" si="14"/>
        <v>4</v>
      </c>
      <c r="CA64">
        <f t="shared" si="15"/>
        <v>5</v>
      </c>
      <c r="CB64" t="s">
        <v>5893</v>
      </c>
      <c r="CC64" t="str">
        <f t="shared" si="16"/>
        <v>b</v>
      </c>
      <c r="CD64">
        <v>0.19608911533693218</v>
      </c>
      <c r="CE64">
        <f t="shared" si="20"/>
        <v>1</v>
      </c>
      <c r="CF64" t="s">
        <v>5905</v>
      </c>
      <c r="CG64" t="s">
        <v>3123</v>
      </c>
      <c r="CH64" s="2">
        <v>43634</v>
      </c>
      <c r="CI64" s="3">
        <v>1255</v>
      </c>
      <c r="CJ64" s="3">
        <v>2026</v>
      </c>
      <c r="CK64" s="31">
        <f t="shared" si="17"/>
        <v>0.10714285714285714</v>
      </c>
      <c r="CL64" s="30">
        <f t="shared" si="18"/>
        <v>2.5714285714285716</v>
      </c>
      <c r="CM64" s="2">
        <v>43662</v>
      </c>
      <c r="CN64" s="4">
        <v>1258</v>
      </c>
      <c r="CO64" s="3">
        <v>2098</v>
      </c>
      <c r="CP64" s="13">
        <v>2</v>
      </c>
      <c r="CQ64" s="13">
        <v>2</v>
      </c>
      <c r="CR64" s="17">
        <v>0</v>
      </c>
      <c r="CT64" s="13">
        <v>0</v>
      </c>
      <c r="CU64" s="13">
        <v>2</v>
      </c>
      <c r="CV64" s="13">
        <v>2</v>
      </c>
      <c r="CW64" s="13">
        <v>1</v>
      </c>
      <c r="CX64" s="13">
        <v>1</v>
      </c>
      <c r="CY64" s="13">
        <v>2</v>
      </c>
      <c r="CZ64" s="13">
        <v>3</v>
      </c>
      <c r="DA64" s="17">
        <v>2</v>
      </c>
      <c r="DB64" s="17">
        <v>0</v>
      </c>
      <c r="DC64" s="17">
        <v>1</v>
      </c>
      <c r="DD64" s="11" t="s">
        <v>7208</v>
      </c>
      <c r="DE64" s="11">
        <f t="shared" si="19"/>
        <v>18</v>
      </c>
      <c r="DF64" s="11">
        <v>1</v>
      </c>
    </row>
    <row r="65" spans="1:110" x14ac:dyDescent="0.35">
      <c r="A65" t="s">
        <v>3136</v>
      </c>
      <c r="B65" t="b">
        <v>1</v>
      </c>
      <c r="C65" t="b">
        <v>0</v>
      </c>
      <c r="E65" t="s">
        <v>323</v>
      </c>
      <c r="F65" t="s">
        <v>15</v>
      </c>
      <c r="G65" t="s">
        <v>3137</v>
      </c>
      <c r="H65" t="s">
        <v>3140</v>
      </c>
      <c r="I65">
        <v>5</v>
      </c>
      <c r="J65">
        <v>1</v>
      </c>
      <c r="K65">
        <v>0.2</v>
      </c>
      <c r="L65">
        <v>0</v>
      </c>
      <c r="M65" t="s">
        <v>3126</v>
      </c>
      <c r="N65" t="s">
        <v>234</v>
      </c>
      <c r="O65" t="s">
        <v>3138</v>
      </c>
      <c r="P65" t="s">
        <v>3139</v>
      </c>
      <c r="Q65" s="2">
        <v>42359</v>
      </c>
      <c r="R65" s="1">
        <v>0.96736111111111101</v>
      </c>
      <c r="S65" s="2">
        <v>42359</v>
      </c>
      <c r="T65" s="1">
        <v>0.97152777777777777</v>
      </c>
      <c r="U65" t="s">
        <v>913</v>
      </c>
      <c r="V65" t="s">
        <v>135</v>
      </c>
      <c r="W65" t="s">
        <v>3130</v>
      </c>
      <c r="X65" t="s">
        <v>7</v>
      </c>
      <c r="Y65" t="s">
        <v>1</v>
      </c>
      <c r="AF65" t="s">
        <v>3141</v>
      </c>
      <c r="AG65" t="s">
        <v>3132</v>
      </c>
      <c r="AM65" t="s">
        <v>3133</v>
      </c>
      <c r="AN65" t="s">
        <v>2590</v>
      </c>
      <c r="AP65" t="s">
        <v>334</v>
      </c>
      <c r="BU65" t="s">
        <v>3134</v>
      </c>
      <c r="BV65" t="s">
        <v>336</v>
      </c>
      <c r="BW65" t="str">
        <f t="shared" si="11"/>
        <v>i3e8-j9am</v>
      </c>
      <c r="BX65">
        <f t="shared" si="12"/>
        <v>2015</v>
      </c>
      <c r="BY65">
        <f t="shared" si="13"/>
        <v>2015</v>
      </c>
      <c r="BZ65">
        <f t="shared" si="14"/>
        <v>5</v>
      </c>
      <c r="CA65">
        <f t="shared" si="15"/>
        <v>6</v>
      </c>
      <c r="CB65" t="s">
        <v>5893</v>
      </c>
      <c r="CC65" t="str">
        <f t="shared" si="16"/>
        <v>b</v>
      </c>
      <c r="CD65">
        <v>0.49581199063951398</v>
      </c>
      <c r="CE65">
        <f t="shared" si="20"/>
        <v>2</v>
      </c>
      <c r="CF65" t="s">
        <v>5905</v>
      </c>
      <c r="CG65" t="s">
        <v>3135</v>
      </c>
      <c r="CH65" s="2">
        <v>43634</v>
      </c>
      <c r="CI65">
        <v>820</v>
      </c>
      <c r="CJ65" s="3">
        <v>2208</v>
      </c>
      <c r="CK65" s="31">
        <f t="shared" si="17"/>
        <v>7.1428571428571425E-2</v>
      </c>
      <c r="CL65" s="30">
        <f t="shared" si="18"/>
        <v>2.2142857142857144</v>
      </c>
      <c r="CM65" s="2">
        <v>43662</v>
      </c>
      <c r="CN65" s="38">
        <v>822</v>
      </c>
      <c r="CO65" s="39">
        <v>2270</v>
      </c>
      <c r="CP65" s="13">
        <v>2</v>
      </c>
      <c r="CQ65" s="13">
        <v>2</v>
      </c>
      <c r="CR65" s="17">
        <v>0</v>
      </c>
      <c r="CT65" s="13">
        <v>0</v>
      </c>
      <c r="CU65" s="13">
        <v>2</v>
      </c>
      <c r="CV65" s="13">
        <v>2</v>
      </c>
      <c r="CW65" s="13">
        <v>1</v>
      </c>
      <c r="CX65" s="13">
        <v>1</v>
      </c>
      <c r="CY65" s="13">
        <v>2</v>
      </c>
      <c r="CZ65" s="13">
        <v>3</v>
      </c>
      <c r="DA65" s="17">
        <v>1</v>
      </c>
      <c r="DB65" s="17">
        <v>0</v>
      </c>
      <c r="DC65" s="17">
        <v>1</v>
      </c>
      <c r="DD65" s="17" t="s">
        <v>7209</v>
      </c>
      <c r="DE65" s="11">
        <f t="shared" si="19"/>
        <v>17</v>
      </c>
      <c r="DF65" s="11">
        <v>1</v>
      </c>
    </row>
    <row r="66" spans="1:110" x14ac:dyDescent="0.35">
      <c r="A66" t="s">
        <v>3165</v>
      </c>
      <c r="B66" t="b">
        <v>1</v>
      </c>
      <c r="C66" t="b">
        <v>0</v>
      </c>
      <c r="E66" t="s">
        <v>323</v>
      </c>
      <c r="F66" t="s">
        <v>15</v>
      </c>
      <c r="G66" t="s">
        <v>3166</v>
      </c>
      <c r="H66" t="s">
        <v>3159</v>
      </c>
      <c r="I66">
        <v>2</v>
      </c>
      <c r="J66">
        <v>1</v>
      </c>
      <c r="K66">
        <v>0.5</v>
      </c>
      <c r="L66">
        <v>0</v>
      </c>
      <c r="M66" t="s">
        <v>3167</v>
      </c>
      <c r="N66" t="s">
        <v>178</v>
      </c>
      <c r="O66" t="s">
        <v>3168</v>
      </c>
      <c r="P66" t="s">
        <v>3158</v>
      </c>
      <c r="Q66" s="2">
        <v>43122</v>
      </c>
      <c r="R66" s="1">
        <v>0.92083333333333339</v>
      </c>
      <c r="S66" s="2">
        <v>43633</v>
      </c>
      <c r="T66" s="1">
        <v>0.41736111111111113</v>
      </c>
      <c r="U66" t="s">
        <v>328</v>
      </c>
      <c r="V66" t="s">
        <v>89</v>
      </c>
      <c r="W66" t="s">
        <v>3169</v>
      </c>
      <c r="Y66" t="s">
        <v>1</v>
      </c>
      <c r="AC66" t="s">
        <v>3170</v>
      </c>
      <c r="AF66" t="s">
        <v>3171</v>
      </c>
      <c r="AL66" t="s">
        <v>28</v>
      </c>
      <c r="AN66" t="s">
        <v>3172</v>
      </c>
      <c r="AP66" t="s">
        <v>334</v>
      </c>
      <c r="BU66" t="s">
        <v>556</v>
      </c>
      <c r="BV66" t="s">
        <v>336</v>
      </c>
      <c r="BW66" t="str">
        <f t="shared" ref="BW66:BW97" si="21">IF(D66="",A66,D66)</f>
        <v>smsu-6nc7</v>
      </c>
      <c r="BX66">
        <f t="shared" ref="BX66:BX97" si="22">YEAR(Q66)</f>
        <v>2018</v>
      </c>
      <c r="BY66">
        <f t="shared" ref="BY66:BY97" si="23">YEAR(S66)</f>
        <v>2019</v>
      </c>
      <c r="BZ66">
        <f t="shared" ref="BZ66:BZ97" si="24">COUNTA(O66,P66,V66,X66,N66)</f>
        <v>4</v>
      </c>
      <c r="CA66">
        <f t="shared" ref="CA66:CA97" si="25">COUNTA(M66,U66,H66,W66,X66,N66)</f>
        <v>5</v>
      </c>
      <c r="CB66" t="s">
        <v>4723</v>
      </c>
      <c r="CC66" t="str">
        <f t="shared" ref="CC66:CC97" si="26">IF(BX66&lt;2014,"a",IF(BX66&gt;2017,"d",IF(BX66&lt;2016,"b","c")))</f>
        <v>d</v>
      </c>
      <c r="CD66">
        <v>0.70699999998914487</v>
      </c>
      <c r="CE66">
        <f t="shared" si="20"/>
        <v>1</v>
      </c>
      <c r="CF66" t="s">
        <v>5905</v>
      </c>
      <c r="CG66" s="18" t="s">
        <v>3164</v>
      </c>
      <c r="CH66" s="2">
        <v>43634</v>
      </c>
      <c r="CI66">
        <v>137</v>
      </c>
      <c r="CJ66">
        <v>176</v>
      </c>
      <c r="CK66" s="31" t="e">
        <f t="shared" ref="CK66:CK97" si="27">(CN66-CI66)/_xlfn.DAYS(CM66,CH66)</f>
        <v>#VALUE!</v>
      </c>
      <c r="CL66" s="30">
        <f t="shared" ref="CL66:CL97" si="28">(CO66-CJ66)/_xlfn.DAYS(CM66,CH66)</f>
        <v>0</v>
      </c>
      <c r="CM66" s="2">
        <v>43651</v>
      </c>
      <c r="CN66" s="4" t="s">
        <v>7204</v>
      </c>
      <c r="CO66" s="3">
        <v>176</v>
      </c>
      <c r="CP66" s="13">
        <v>2</v>
      </c>
      <c r="CQ66" s="13">
        <v>2</v>
      </c>
      <c r="CR66" s="17">
        <v>2</v>
      </c>
      <c r="CT66" s="13">
        <v>2</v>
      </c>
      <c r="CU66" s="13">
        <v>2</v>
      </c>
      <c r="CV66" s="13">
        <v>2</v>
      </c>
      <c r="CW66" s="13">
        <v>1</v>
      </c>
      <c r="CX66" s="13">
        <v>1</v>
      </c>
      <c r="CY66" s="13">
        <v>2</v>
      </c>
      <c r="CZ66" s="13">
        <v>2</v>
      </c>
      <c r="DA66" s="17">
        <v>1</v>
      </c>
      <c r="DB66" s="17">
        <v>2</v>
      </c>
      <c r="DC66" s="17">
        <v>1</v>
      </c>
      <c r="DD66" s="11" t="s">
        <v>7164</v>
      </c>
      <c r="DE66" s="11">
        <f t="shared" ref="DE66:DE97" si="29">SUM(CP66:DC66)</f>
        <v>22</v>
      </c>
      <c r="DF66" s="11">
        <v>1</v>
      </c>
    </row>
    <row r="67" spans="1:110" x14ac:dyDescent="0.35">
      <c r="A67" t="s">
        <v>1590</v>
      </c>
      <c r="B67" t="b">
        <v>1</v>
      </c>
      <c r="C67" t="b">
        <v>0</v>
      </c>
      <c r="E67" t="s">
        <v>323</v>
      </c>
      <c r="F67" t="s">
        <v>15</v>
      </c>
      <c r="G67" t="s">
        <v>3211</v>
      </c>
      <c r="H67" t="s">
        <v>3214</v>
      </c>
      <c r="I67">
        <v>9</v>
      </c>
      <c r="J67">
        <v>1</v>
      </c>
      <c r="K67">
        <v>0.1111111111111111</v>
      </c>
      <c r="L67">
        <v>1</v>
      </c>
      <c r="M67" t="s">
        <v>3212</v>
      </c>
      <c r="N67" t="s">
        <v>154</v>
      </c>
      <c r="O67" t="s">
        <v>3213</v>
      </c>
      <c r="P67" t="s">
        <v>1591</v>
      </c>
      <c r="Q67" s="2">
        <v>41512</v>
      </c>
      <c r="R67" s="1">
        <v>0.95624999999999993</v>
      </c>
      <c r="S67" s="2">
        <v>43363</v>
      </c>
      <c r="T67" s="1">
        <v>0.87847222222222221</v>
      </c>
      <c r="U67" t="s">
        <v>328</v>
      </c>
      <c r="V67" t="s">
        <v>199</v>
      </c>
      <c r="W67" t="s">
        <v>3207</v>
      </c>
      <c r="Y67" t="s">
        <v>1</v>
      </c>
      <c r="AB67" t="s">
        <v>1594</v>
      </c>
      <c r="AF67" t="s">
        <v>3215</v>
      </c>
      <c r="AG67" t="s">
        <v>1596</v>
      </c>
      <c r="AH67" t="s">
        <v>1595</v>
      </c>
      <c r="AI67" t="s">
        <v>1592</v>
      </c>
      <c r="AN67" t="s">
        <v>1593</v>
      </c>
      <c r="AP67" t="s">
        <v>334</v>
      </c>
      <c r="BU67" t="s">
        <v>3209</v>
      </c>
      <c r="BV67" t="s">
        <v>336</v>
      </c>
      <c r="BW67" t="str">
        <f t="shared" si="21"/>
        <v>vtkh-65is</v>
      </c>
      <c r="BX67">
        <f t="shared" si="22"/>
        <v>2013</v>
      </c>
      <c r="BY67">
        <f t="shared" si="23"/>
        <v>2018</v>
      </c>
      <c r="BZ67">
        <f t="shared" si="24"/>
        <v>4</v>
      </c>
      <c r="CA67">
        <f t="shared" si="25"/>
        <v>5</v>
      </c>
      <c r="CB67" t="s">
        <v>5893</v>
      </c>
      <c r="CC67" t="str">
        <f t="shared" si="26"/>
        <v>a</v>
      </c>
      <c r="CD67">
        <v>0.13049611198240008</v>
      </c>
      <c r="CE67">
        <f t="shared" si="20"/>
        <v>1</v>
      </c>
      <c r="CF67" t="s">
        <v>5905</v>
      </c>
      <c r="CG67" s="18" t="s">
        <v>3210</v>
      </c>
      <c r="CH67" s="2">
        <v>43634</v>
      </c>
      <c r="CI67" s="3">
        <v>2009</v>
      </c>
      <c r="CJ67" s="3">
        <v>1674</v>
      </c>
      <c r="CK67" s="31" t="e">
        <f t="shared" si="27"/>
        <v>#VALUE!</v>
      </c>
      <c r="CL67" s="30">
        <f t="shared" si="28"/>
        <v>0.6470588235294118</v>
      </c>
      <c r="CM67" s="2">
        <v>43651</v>
      </c>
      <c r="CN67" s="4" t="s">
        <v>7204</v>
      </c>
      <c r="CO67" s="3">
        <v>1685</v>
      </c>
      <c r="CP67" s="13">
        <v>2</v>
      </c>
      <c r="CQ67" s="13">
        <v>2</v>
      </c>
      <c r="CR67" s="17">
        <v>0</v>
      </c>
      <c r="CT67" s="13">
        <v>2</v>
      </c>
      <c r="CU67" s="13">
        <v>2</v>
      </c>
      <c r="CV67" s="13">
        <v>0</v>
      </c>
      <c r="CW67" s="13">
        <v>1</v>
      </c>
      <c r="CX67" s="13">
        <v>1</v>
      </c>
      <c r="CY67" s="13">
        <v>2</v>
      </c>
      <c r="CZ67" s="13">
        <v>2</v>
      </c>
      <c r="DA67" s="17">
        <v>2</v>
      </c>
      <c r="DB67" s="17">
        <v>0</v>
      </c>
      <c r="DC67" s="17">
        <v>1</v>
      </c>
      <c r="DD67" s="11" t="s">
        <v>7156</v>
      </c>
      <c r="DE67" s="11">
        <f t="shared" si="29"/>
        <v>17</v>
      </c>
      <c r="DF67" s="11">
        <v>1</v>
      </c>
    </row>
    <row r="68" spans="1:110" x14ac:dyDescent="0.35">
      <c r="A68" t="s">
        <v>3217</v>
      </c>
      <c r="B68" t="b">
        <v>1</v>
      </c>
      <c r="C68" t="b">
        <v>0</v>
      </c>
      <c r="E68" t="s">
        <v>323</v>
      </c>
      <c r="F68" t="s">
        <v>15</v>
      </c>
      <c r="G68" t="s">
        <v>3218</v>
      </c>
      <c r="H68" t="s">
        <v>3222</v>
      </c>
      <c r="I68">
        <v>3</v>
      </c>
      <c r="J68">
        <v>1</v>
      </c>
      <c r="K68">
        <v>0.33333333333333331</v>
      </c>
      <c r="L68">
        <v>0</v>
      </c>
      <c r="M68" t="s">
        <v>3219</v>
      </c>
      <c r="N68" t="s">
        <v>148</v>
      </c>
      <c r="O68" t="s">
        <v>3220</v>
      </c>
      <c r="P68" t="s">
        <v>3221</v>
      </c>
      <c r="Q68" s="2">
        <v>43039</v>
      </c>
      <c r="R68" s="1">
        <v>0.81041666666666667</v>
      </c>
      <c r="S68" s="2">
        <v>43039</v>
      </c>
      <c r="T68" s="1">
        <v>0.81111111111111101</v>
      </c>
      <c r="U68" t="s">
        <v>571</v>
      </c>
      <c r="V68" t="s">
        <v>164</v>
      </c>
      <c r="W68" t="s">
        <v>3223</v>
      </c>
      <c r="X68" t="s">
        <v>7</v>
      </c>
      <c r="Y68" t="s">
        <v>1</v>
      </c>
      <c r="AC68" t="s">
        <v>3224</v>
      </c>
      <c r="AF68" t="s">
        <v>3225</v>
      </c>
      <c r="AG68" t="s">
        <v>3228</v>
      </c>
      <c r="AH68" t="s">
        <v>3226</v>
      </c>
      <c r="AL68" t="s">
        <v>3227</v>
      </c>
      <c r="AM68" t="s">
        <v>3229</v>
      </c>
      <c r="AN68" t="s">
        <v>572</v>
      </c>
      <c r="AP68" t="s">
        <v>334</v>
      </c>
      <c r="BJ68" t="s">
        <v>54</v>
      </c>
      <c r="BK68" t="s">
        <v>723</v>
      </c>
      <c r="BU68" t="s">
        <v>368</v>
      </c>
      <c r="BV68" t="s">
        <v>336</v>
      </c>
      <c r="BW68" t="str">
        <f t="shared" si="21"/>
        <v>ixek-wnci</v>
      </c>
      <c r="BX68">
        <f t="shared" si="22"/>
        <v>2017</v>
      </c>
      <c r="BY68">
        <f t="shared" si="23"/>
        <v>2017</v>
      </c>
      <c r="BZ68">
        <f t="shared" si="24"/>
        <v>5</v>
      </c>
      <c r="CA68">
        <f t="shared" si="25"/>
        <v>6</v>
      </c>
      <c r="CB68" t="s">
        <v>5893</v>
      </c>
      <c r="CC68" t="str">
        <f t="shared" si="26"/>
        <v>c</v>
      </c>
      <c r="CD68">
        <v>0.30490081838746297</v>
      </c>
      <c r="CE68">
        <f t="shared" si="20"/>
        <v>1</v>
      </c>
      <c r="CF68" t="s">
        <v>5905</v>
      </c>
      <c r="CG68" s="18" t="s">
        <v>3216</v>
      </c>
      <c r="CH68" s="2">
        <v>43634</v>
      </c>
      <c r="CI68">
        <v>234</v>
      </c>
      <c r="CJ68" s="3">
        <v>1561</v>
      </c>
      <c r="CK68" s="31" t="e">
        <f t="shared" si="27"/>
        <v>#VALUE!</v>
      </c>
      <c r="CL68" s="30">
        <f t="shared" si="28"/>
        <v>3.1764705882352939</v>
      </c>
      <c r="CM68" s="2">
        <v>43651</v>
      </c>
      <c r="CN68" s="4" t="s">
        <v>7204</v>
      </c>
      <c r="CO68" s="3">
        <v>1615</v>
      </c>
      <c r="CP68" s="13">
        <v>2</v>
      </c>
      <c r="CQ68" s="13">
        <v>2</v>
      </c>
      <c r="CR68" s="17">
        <v>0</v>
      </c>
      <c r="CT68" s="13">
        <v>0</v>
      </c>
      <c r="CU68" s="13">
        <v>1</v>
      </c>
      <c r="CV68" s="13">
        <v>2</v>
      </c>
      <c r="CW68" s="13">
        <v>1</v>
      </c>
      <c r="CX68" s="13">
        <v>1</v>
      </c>
      <c r="CY68" s="13">
        <v>1</v>
      </c>
      <c r="CZ68" s="13">
        <v>3</v>
      </c>
      <c r="DA68" s="17">
        <v>3</v>
      </c>
      <c r="DB68" s="17">
        <v>0</v>
      </c>
      <c r="DC68" s="17">
        <v>1</v>
      </c>
      <c r="DD68" s="11" t="s">
        <v>7158</v>
      </c>
      <c r="DE68" s="11">
        <f t="shared" si="29"/>
        <v>17</v>
      </c>
      <c r="DF68" s="11">
        <v>1</v>
      </c>
    </row>
    <row r="69" spans="1:110" x14ac:dyDescent="0.35">
      <c r="A69" t="s">
        <v>3230</v>
      </c>
      <c r="B69" t="b">
        <v>1</v>
      </c>
      <c r="C69" t="b">
        <v>0</v>
      </c>
      <c r="E69" t="s">
        <v>323</v>
      </c>
      <c r="F69" t="s">
        <v>15</v>
      </c>
      <c r="G69" t="s">
        <v>3337</v>
      </c>
      <c r="H69" t="s">
        <v>3252</v>
      </c>
      <c r="I69">
        <v>10</v>
      </c>
      <c r="J69">
        <v>4</v>
      </c>
      <c r="K69">
        <v>0.4</v>
      </c>
      <c r="L69">
        <v>0</v>
      </c>
      <c r="M69" t="s">
        <v>3231</v>
      </c>
      <c r="N69" t="s">
        <v>239</v>
      </c>
      <c r="O69" t="s">
        <v>3338</v>
      </c>
      <c r="P69" t="s">
        <v>3232</v>
      </c>
      <c r="Q69" s="2">
        <v>41820</v>
      </c>
      <c r="R69" s="1">
        <v>0.73125000000000007</v>
      </c>
      <c r="S69" s="2">
        <v>43276</v>
      </c>
      <c r="T69" s="1">
        <v>0.73055555555555562</v>
      </c>
      <c r="U69" t="s">
        <v>995</v>
      </c>
      <c r="V69" t="s">
        <v>193</v>
      </c>
      <c r="W69" t="s">
        <v>3233</v>
      </c>
      <c r="X69" t="s">
        <v>7</v>
      </c>
      <c r="Y69" t="s">
        <v>1</v>
      </c>
      <c r="AB69" t="s">
        <v>3234</v>
      </c>
      <c r="AF69" t="s">
        <v>3339</v>
      </c>
      <c r="AG69" t="s">
        <v>3237</v>
      </c>
      <c r="AH69" t="s">
        <v>3236</v>
      </c>
      <c r="AI69" t="s">
        <v>3235</v>
      </c>
      <c r="AM69" t="s">
        <v>3238</v>
      </c>
      <c r="AN69" t="s">
        <v>3239</v>
      </c>
      <c r="AP69" t="s">
        <v>334</v>
      </c>
      <c r="BU69" t="s">
        <v>368</v>
      </c>
      <c r="BV69" t="s">
        <v>336</v>
      </c>
      <c r="BW69" t="str">
        <f t="shared" si="21"/>
        <v>tecv-qzfm</v>
      </c>
      <c r="BX69">
        <f t="shared" si="22"/>
        <v>2014</v>
      </c>
      <c r="BY69">
        <f t="shared" si="23"/>
        <v>2018</v>
      </c>
      <c r="BZ69">
        <f t="shared" si="24"/>
        <v>5</v>
      </c>
      <c r="CA69">
        <f t="shared" si="25"/>
        <v>6</v>
      </c>
      <c r="CB69" t="s">
        <v>5893</v>
      </c>
      <c r="CC69" t="str">
        <f t="shared" si="26"/>
        <v>b</v>
      </c>
      <c r="CD69">
        <v>0.55333054610026167</v>
      </c>
      <c r="CE69">
        <f t="shared" si="20"/>
        <v>1</v>
      </c>
      <c r="CF69" t="s">
        <v>5905</v>
      </c>
      <c r="CG69" t="s">
        <v>3336</v>
      </c>
      <c r="CH69" s="2">
        <v>43634</v>
      </c>
      <c r="CI69" s="3">
        <v>1448</v>
      </c>
      <c r="CJ69" s="3">
        <v>5870</v>
      </c>
      <c r="CK69" s="31">
        <f t="shared" si="27"/>
        <v>0.8666666666666667</v>
      </c>
      <c r="CL69" s="30">
        <f t="shared" si="28"/>
        <v>13.7</v>
      </c>
      <c r="CM69" s="2">
        <v>43664</v>
      </c>
      <c r="CN69" s="34">
        <v>1474</v>
      </c>
      <c r="CO69" s="40">
        <v>6281</v>
      </c>
      <c r="CP69" s="13">
        <v>1</v>
      </c>
      <c r="CQ69" s="13">
        <v>2</v>
      </c>
      <c r="CR69" s="13">
        <v>0</v>
      </c>
      <c r="CT69" s="13">
        <v>2</v>
      </c>
      <c r="CU69" s="13">
        <v>1</v>
      </c>
      <c r="CV69" s="13">
        <v>2</v>
      </c>
      <c r="CW69" s="13">
        <v>1</v>
      </c>
      <c r="CX69" s="13">
        <v>1</v>
      </c>
      <c r="CY69" s="13">
        <v>2</v>
      </c>
      <c r="CZ69" s="13">
        <v>3</v>
      </c>
      <c r="DA69" s="13">
        <v>3</v>
      </c>
      <c r="DB69" s="13">
        <v>2</v>
      </c>
      <c r="DC69" s="13">
        <v>1</v>
      </c>
      <c r="DD69" s="13" t="s">
        <v>7234</v>
      </c>
      <c r="DE69" s="11">
        <f t="shared" si="29"/>
        <v>21</v>
      </c>
      <c r="DF69" s="11">
        <v>1</v>
      </c>
    </row>
    <row r="70" spans="1:110" x14ac:dyDescent="0.35">
      <c r="A70" t="s">
        <v>3315</v>
      </c>
      <c r="B70" t="b">
        <v>1</v>
      </c>
      <c r="C70" t="b">
        <v>0</v>
      </c>
      <c r="E70" t="s">
        <v>323</v>
      </c>
      <c r="F70" t="s">
        <v>15</v>
      </c>
      <c r="G70" t="s">
        <v>3341</v>
      </c>
      <c r="H70" t="s">
        <v>3318</v>
      </c>
      <c r="I70">
        <v>9</v>
      </c>
      <c r="J70">
        <v>3</v>
      </c>
      <c r="K70">
        <v>0.33333333333333331</v>
      </c>
      <c r="L70">
        <v>0</v>
      </c>
      <c r="M70" t="s">
        <v>3316</v>
      </c>
      <c r="N70" t="s">
        <v>240</v>
      </c>
      <c r="O70" t="s">
        <v>3342</v>
      </c>
      <c r="P70" t="s">
        <v>3317</v>
      </c>
      <c r="Q70" s="2">
        <v>40948</v>
      </c>
      <c r="R70" s="1">
        <v>0.24236111111111111</v>
      </c>
      <c r="S70" s="2">
        <v>41033</v>
      </c>
      <c r="T70" s="1">
        <v>0.65902777777777777</v>
      </c>
      <c r="U70" t="s">
        <v>995</v>
      </c>
      <c r="V70" t="s">
        <v>193</v>
      </c>
      <c r="W70" t="s">
        <v>3233</v>
      </c>
      <c r="X70" t="s">
        <v>7</v>
      </c>
      <c r="Y70" t="s">
        <v>1</v>
      </c>
      <c r="AF70" t="s">
        <v>3343</v>
      </c>
      <c r="AG70" t="s">
        <v>3320</v>
      </c>
      <c r="AH70" t="s">
        <v>3319</v>
      </c>
      <c r="AM70" t="s">
        <v>3251</v>
      </c>
      <c r="AN70" t="s">
        <v>3239</v>
      </c>
      <c r="AP70" t="s">
        <v>334</v>
      </c>
      <c r="BU70" t="s">
        <v>368</v>
      </c>
      <c r="BV70" t="s">
        <v>336</v>
      </c>
      <c r="BW70" t="str">
        <f t="shared" si="21"/>
        <v>tx5i-i2ja</v>
      </c>
      <c r="BX70">
        <f t="shared" si="22"/>
        <v>2012</v>
      </c>
      <c r="BY70">
        <f t="shared" si="23"/>
        <v>2012</v>
      </c>
      <c r="BZ70">
        <f t="shared" si="24"/>
        <v>5</v>
      </c>
      <c r="CA70">
        <f t="shared" si="25"/>
        <v>6</v>
      </c>
      <c r="CB70" t="s">
        <v>5893</v>
      </c>
      <c r="CC70" t="str">
        <f t="shared" si="26"/>
        <v>a</v>
      </c>
      <c r="CD70">
        <v>0.21204734587358609</v>
      </c>
      <c r="CE70">
        <f t="shared" si="20"/>
        <v>1</v>
      </c>
      <c r="CF70" t="s">
        <v>5905</v>
      </c>
      <c r="CG70" s="18" t="s">
        <v>3340</v>
      </c>
      <c r="CH70" s="2">
        <v>43634</v>
      </c>
      <c r="CI70" s="3">
        <v>121493</v>
      </c>
      <c r="CJ70" s="3">
        <v>1964</v>
      </c>
      <c r="CK70" s="31">
        <f t="shared" si="27"/>
        <v>0.6</v>
      </c>
      <c r="CL70" s="30">
        <f t="shared" si="28"/>
        <v>4.333333333333333</v>
      </c>
      <c r="CM70" s="2">
        <v>43664</v>
      </c>
      <c r="CN70" s="34">
        <v>121511</v>
      </c>
      <c r="CO70" s="40">
        <v>2094</v>
      </c>
      <c r="CP70" s="13">
        <v>2</v>
      </c>
      <c r="CQ70" s="13">
        <v>2</v>
      </c>
      <c r="CR70" s="13">
        <v>0</v>
      </c>
      <c r="CT70" s="13">
        <v>0</v>
      </c>
      <c r="CU70" s="13">
        <v>2</v>
      </c>
      <c r="CV70" s="13">
        <v>2</v>
      </c>
      <c r="CW70" s="13">
        <v>1</v>
      </c>
      <c r="CX70" s="13">
        <v>1</v>
      </c>
      <c r="CY70" s="13">
        <v>2</v>
      </c>
      <c r="CZ70" s="13">
        <v>3</v>
      </c>
      <c r="DA70" s="13">
        <v>2</v>
      </c>
      <c r="DB70" s="13">
        <v>1</v>
      </c>
      <c r="DC70" s="13">
        <v>1</v>
      </c>
      <c r="DD70" s="13" t="s">
        <v>7235</v>
      </c>
      <c r="DE70" s="11">
        <f t="shared" si="29"/>
        <v>19</v>
      </c>
      <c r="DF70" s="11">
        <v>1</v>
      </c>
    </row>
    <row r="71" spans="1:110" x14ac:dyDescent="0.35">
      <c r="A71" t="s">
        <v>3307</v>
      </c>
      <c r="B71" t="b">
        <v>1</v>
      </c>
      <c r="C71" t="b">
        <v>0</v>
      </c>
      <c r="E71" t="s">
        <v>323</v>
      </c>
      <c r="F71" t="s">
        <v>15</v>
      </c>
      <c r="G71" t="s">
        <v>3308</v>
      </c>
      <c r="H71" t="s">
        <v>3311</v>
      </c>
      <c r="I71">
        <v>8</v>
      </c>
      <c r="J71">
        <v>1</v>
      </c>
      <c r="K71">
        <v>0.125</v>
      </c>
      <c r="L71">
        <v>0</v>
      </c>
      <c r="M71" t="s">
        <v>3309</v>
      </c>
      <c r="N71" t="s">
        <v>240</v>
      </c>
      <c r="O71" t="s">
        <v>3310</v>
      </c>
      <c r="P71" t="s">
        <v>3310</v>
      </c>
      <c r="Q71" s="2">
        <v>40962</v>
      </c>
      <c r="R71" s="1">
        <v>0.79722222222222217</v>
      </c>
      <c r="S71" s="2">
        <v>40962</v>
      </c>
      <c r="T71" s="1">
        <v>0.79722222222222217</v>
      </c>
      <c r="U71" t="s">
        <v>995</v>
      </c>
      <c r="V71" t="s">
        <v>193</v>
      </c>
      <c r="W71" t="s">
        <v>3233</v>
      </c>
      <c r="X71" t="s">
        <v>7</v>
      </c>
      <c r="Y71" t="s">
        <v>1</v>
      </c>
      <c r="AB71" t="s">
        <v>3312</v>
      </c>
      <c r="AF71" t="s">
        <v>3313</v>
      </c>
      <c r="AG71" t="s">
        <v>3314</v>
      </c>
      <c r="AH71" t="s">
        <v>3249</v>
      </c>
      <c r="AI71" t="s">
        <v>3235</v>
      </c>
      <c r="AM71" t="s">
        <v>3251</v>
      </c>
      <c r="AN71" t="s">
        <v>3239</v>
      </c>
      <c r="AP71" t="s">
        <v>334</v>
      </c>
      <c r="BU71" t="s">
        <v>368</v>
      </c>
      <c r="BV71" t="s">
        <v>336</v>
      </c>
      <c r="BW71" t="str">
        <f t="shared" si="21"/>
        <v>gexj-mqiq</v>
      </c>
      <c r="BX71">
        <f t="shared" si="22"/>
        <v>2012</v>
      </c>
      <c r="BY71">
        <f t="shared" si="23"/>
        <v>2012</v>
      </c>
      <c r="BZ71">
        <f t="shared" si="24"/>
        <v>5</v>
      </c>
      <c r="CA71">
        <f t="shared" si="25"/>
        <v>6</v>
      </c>
      <c r="CB71" t="s">
        <v>5893</v>
      </c>
      <c r="CC71" t="str">
        <f t="shared" si="26"/>
        <v>a</v>
      </c>
      <c r="CD71">
        <v>0.17817132323745688</v>
      </c>
      <c r="CE71">
        <f t="shared" si="20"/>
        <v>2</v>
      </c>
      <c r="CF71" t="s">
        <v>5905</v>
      </c>
      <c r="CG71" t="s">
        <v>3306</v>
      </c>
      <c r="CH71" s="2">
        <v>43634</v>
      </c>
      <c r="CI71">
        <v>872</v>
      </c>
      <c r="CJ71" s="3">
        <v>1730</v>
      </c>
      <c r="CK71" s="31">
        <f t="shared" si="27"/>
        <v>3.3333333333333333E-2</v>
      </c>
      <c r="CL71" s="30">
        <f t="shared" si="28"/>
        <v>1.1666666666666667</v>
      </c>
      <c r="CM71" s="2">
        <v>43664</v>
      </c>
      <c r="CN71" s="34">
        <v>873</v>
      </c>
      <c r="CO71" s="40">
        <v>1765</v>
      </c>
      <c r="CP71" s="13">
        <v>2</v>
      </c>
      <c r="CQ71" s="13">
        <v>2</v>
      </c>
      <c r="CR71" s="13">
        <v>0</v>
      </c>
      <c r="CT71" s="13">
        <v>0</v>
      </c>
      <c r="CU71" s="13">
        <v>2</v>
      </c>
      <c r="CV71" s="13">
        <v>2</v>
      </c>
      <c r="CW71" s="13">
        <v>1</v>
      </c>
      <c r="CX71" s="13">
        <v>1</v>
      </c>
      <c r="CY71" s="13">
        <v>2</v>
      </c>
      <c r="CZ71" s="13">
        <v>3</v>
      </c>
      <c r="DA71" s="13">
        <v>3</v>
      </c>
      <c r="DB71" s="13">
        <v>1</v>
      </c>
      <c r="DC71" s="13">
        <v>1</v>
      </c>
      <c r="DD71" s="13" t="s">
        <v>7238</v>
      </c>
      <c r="DE71" s="11">
        <f t="shared" si="29"/>
        <v>20</v>
      </c>
      <c r="DF71" s="11">
        <v>1</v>
      </c>
    </row>
    <row r="72" spans="1:110" x14ac:dyDescent="0.35">
      <c r="A72" t="s">
        <v>3241</v>
      </c>
      <c r="B72" t="b">
        <v>1</v>
      </c>
      <c r="C72" t="b">
        <v>0</v>
      </c>
      <c r="E72" t="s">
        <v>323</v>
      </c>
      <c r="F72" t="s">
        <v>15</v>
      </c>
      <c r="G72" t="s">
        <v>3242</v>
      </c>
      <c r="H72" t="s">
        <v>3246</v>
      </c>
      <c r="I72">
        <v>8</v>
      </c>
      <c r="J72">
        <v>3</v>
      </c>
      <c r="K72">
        <v>0.375</v>
      </c>
      <c r="L72">
        <v>0</v>
      </c>
      <c r="M72" t="s">
        <v>3243</v>
      </c>
      <c r="N72" t="s">
        <v>240</v>
      </c>
      <c r="O72" t="s">
        <v>3244</v>
      </c>
      <c r="P72" t="s">
        <v>3245</v>
      </c>
      <c r="Q72" s="2">
        <v>40962</v>
      </c>
      <c r="R72" s="1">
        <v>0.8041666666666667</v>
      </c>
      <c r="S72" s="2">
        <v>40962</v>
      </c>
      <c r="T72" s="1">
        <v>0.80625000000000002</v>
      </c>
      <c r="U72" t="s">
        <v>995</v>
      </c>
      <c r="V72" t="s">
        <v>193</v>
      </c>
      <c r="W72" t="s">
        <v>3233</v>
      </c>
      <c r="X72" t="s">
        <v>7</v>
      </c>
      <c r="Y72" t="s">
        <v>1</v>
      </c>
      <c r="AB72" t="s">
        <v>3247</v>
      </c>
      <c r="AF72" t="s">
        <v>3248</v>
      </c>
      <c r="AG72" t="s">
        <v>3250</v>
      </c>
      <c r="AH72" t="s">
        <v>3249</v>
      </c>
      <c r="AI72" t="s">
        <v>3235</v>
      </c>
      <c r="AM72" t="s">
        <v>3251</v>
      </c>
      <c r="AN72" t="s">
        <v>3239</v>
      </c>
      <c r="AP72" t="s">
        <v>334</v>
      </c>
      <c r="BU72" t="s">
        <v>368</v>
      </c>
      <c r="BV72" t="s">
        <v>336</v>
      </c>
      <c r="BW72" t="str">
        <f t="shared" si="21"/>
        <v>89me-k7y5</v>
      </c>
      <c r="BX72">
        <f t="shared" si="22"/>
        <v>2012</v>
      </c>
      <c r="BY72">
        <f t="shared" si="23"/>
        <v>2012</v>
      </c>
      <c r="BZ72">
        <f t="shared" si="24"/>
        <v>5</v>
      </c>
      <c r="CA72">
        <f t="shared" si="25"/>
        <v>6</v>
      </c>
      <c r="CB72" t="s">
        <v>5893</v>
      </c>
      <c r="CC72" t="str">
        <f t="shared" si="26"/>
        <v>a</v>
      </c>
      <c r="CD72">
        <v>0.10119689434318346</v>
      </c>
      <c r="CE72">
        <f t="shared" si="20"/>
        <v>3</v>
      </c>
      <c r="CF72" t="s">
        <v>5905</v>
      </c>
      <c r="CG72" t="s">
        <v>3240</v>
      </c>
      <c r="CH72" s="2">
        <v>43634</v>
      </c>
      <c r="CI72" s="3">
        <v>1079</v>
      </c>
      <c r="CJ72" s="3">
        <v>1636</v>
      </c>
      <c r="CK72" s="31">
        <f t="shared" si="27"/>
        <v>6.6666666666666666E-2</v>
      </c>
      <c r="CL72" s="30">
        <f t="shared" si="28"/>
        <v>0.6333333333333333</v>
      </c>
      <c r="CM72" s="2">
        <v>43664</v>
      </c>
      <c r="CN72" s="34">
        <v>1081</v>
      </c>
      <c r="CO72" s="40">
        <v>1655</v>
      </c>
      <c r="CP72" s="13">
        <v>2</v>
      </c>
      <c r="CQ72" s="13">
        <v>2</v>
      </c>
      <c r="CR72" s="13">
        <v>0</v>
      </c>
      <c r="CT72" s="13">
        <v>0</v>
      </c>
      <c r="CU72" s="13">
        <v>2</v>
      </c>
      <c r="CV72" s="13">
        <v>2</v>
      </c>
      <c r="CW72" s="13">
        <v>1</v>
      </c>
      <c r="CX72" s="13">
        <v>1</v>
      </c>
      <c r="CY72" s="13">
        <v>2</v>
      </c>
      <c r="CZ72" s="13">
        <v>3</v>
      </c>
      <c r="DA72" s="13">
        <v>3</v>
      </c>
      <c r="DB72" s="13">
        <v>1</v>
      </c>
      <c r="DC72" s="13">
        <v>1</v>
      </c>
      <c r="DD72" s="13" t="s">
        <v>7238</v>
      </c>
      <c r="DE72" s="11">
        <f t="shared" si="29"/>
        <v>20</v>
      </c>
      <c r="DF72" s="11">
        <v>1</v>
      </c>
    </row>
    <row r="73" spans="1:110" x14ac:dyDescent="0.35">
      <c r="A73" t="s">
        <v>3385</v>
      </c>
      <c r="B73" t="b">
        <v>1</v>
      </c>
      <c r="C73" t="b">
        <v>0</v>
      </c>
      <c r="E73" t="s">
        <v>323</v>
      </c>
      <c r="F73" t="s">
        <v>15</v>
      </c>
      <c r="G73" t="s">
        <v>3386</v>
      </c>
      <c r="H73" t="s">
        <v>3390</v>
      </c>
      <c r="I73">
        <v>5</v>
      </c>
      <c r="J73">
        <v>2</v>
      </c>
      <c r="K73">
        <v>0.4</v>
      </c>
      <c r="L73">
        <v>1</v>
      </c>
      <c r="M73" t="s">
        <v>3387</v>
      </c>
      <c r="N73" t="s">
        <v>176</v>
      </c>
      <c r="O73" t="s">
        <v>3388</v>
      </c>
      <c r="P73" t="s">
        <v>3389</v>
      </c>
      <c r="Q73" s="2">
        <v>42332</v>
      </c>
      <c r="R73" s="1">
        <v>0.95138888888888884</v>
      </c>
      <c r="S73" s="2">
        <v>42332</v>
      </c>
      <c r="T73" s="1">
        <v>0.95277777777777783</v>
      </c>
      <c r="U73" t="s">
        <v>913</v>
      </c>
      <c r="V73" t="s">
        <v>93</v>
      </c>
      <c r="W73" t="s">
        <v>3391</v>
      </c>
      <c r="X73" t="s">
        <v>7</v>
      </c>
      <c r="Y73" t="s">
        <v>1</v>
      </c>
      <c r="AF73" t="s">
        <v>3392</v>
      </c>
      <c r="AG73" t="s">
        <v>3394</v>
      </c>
      <c r="AH73" t="s">
        <v>3393</v>
      </c>
      <c r="AM73" t="s">
        <v>2300</v>
      </c>
      <c r="AN73" t="s">
        <v>2301</v>
      </c>
      <c r="AP73" t="s">
        <v>334</v>
      </c>
      <c r="BU73" t="s">
        <v>915</v>
      </c>
      <c r="BV73" t="s">
        <v>336</v>
      </c>
      <c r="BW73" t="str">
        <f t="shared" si="21"/>
        <v>i89p-imif</v>
      </c>
      <c r="BX73">
        <f t="shared" si="22"/>
        <v>2015</v>
      </c>
      <c r="BY73">
        <f t="shared" si="23"/>
        <v>2015</v>
      </c>
      <c r="BZ73">
        <f t="shared" si="24"/>
        <v>5</v>
      </c>
      <c r="CA73">
        <f t="shared" si="25"/>
        <v>6</v>
      </c>
      <c r="CB73" t="s">
        <v>5893</v>
      </c>
      <c r="CC73" t="str">
        <f t="shared" si="26"/>
        <v>b</v>
      </c>
      <c r="CD73">
        <v>0.48146975166302008</v>
      </c>
      <c r="CE73">
        <f t="shared" si="20"/>
        <v>1</v>
      </c>
      <c r="CF73" t="s">
        <v>5905</v>
      </c>
      <c r="CG73" t="s">
        <v>3384</v>
      </c>
      <c r="CH73" s="2">
        <v>43634</v>
      </c>
      <c r="CI73">
        <v>704</v>
      </c>
      <c r="CJ73" s="3">
        <v>3222</v>
      </c>
      <c r="CK73" s="31" t="e">
        <f t="shared" si="27"/>
        <v>#VALUE!</v>
      </c>
      <c r="CL73" s="30">
        <f t="shared" si="28"/>
        <v>6.882352941176471</v>
      </c>
      <c r="CM73" s="2">
        <v>43651</v>
      </c>
      <c r="CN73" s="4" t="s">
        <v>7204</v>
      </c>
      <c r="CO73" s="3">
        <v>3339</v>
      </c>
      <c r="CP73" s="13">
        <v>2</v>
      </c>
      <c r="CQ73" s="13">
        <v>1</v>
      </c>
      <c r="CR73" s="17">
        <v>2</v>
      </c>
      <c r="CT73" s="13">
        <v>0</v>
      </c>
      <c r="CU73" s="13">
        <v>2</v>
      </c>
      <c r="CV73" s="13">
        <v>2</v>
      </c>
      <c r="CW73" s="13">
        <v>1</v>
      </c>
      <c r="CX73" s="13">
        <v>1</v>
      </c>
      <c r="CY73" s="13">
        <v>2</v>
      </c>
      <c r="CZ73" s="13">
        <v>3</v>
      </c>
      <c r="DA73" s="17">
        <v>3</v>
      </c>
      <c r="DB73" s="17">
        <v>0</v>
      </c>
      <c r="DC73" s="17">
        <v>1</v>
      </c>
      <c r="DD73" s="11" t="s">
        <v>7180</v>
      </c>
      <c r="DE73" s="11">
        <f t="shared" si="29"/>
        <v>20</v>
      </c>
      <c r="DF73" s="11">
        <v>1</v>
      </c>
    </row>
    <row r="74" spans="1:110" x14ac:dyDescent="0.35">
      <c r="A74" t="s">
        <v>3457</v>
      </c>
      <c r="B74" t="b">
        <v>1</v>
      </c>
      <c r="C74" t="b">
        <v>0</v>
      </c>
      <c r="E74" t="s">
        <v>323</v>
      </c>
      <c r="F74" t="s">
        <v>15</v>
      </c>
      <c r="G74" t="s">
        <v>3458</v>
      </c>
      <c r="H74" t="s">
        <v>3439</v>
      </c>
      <c r="I74">
        <v>2</v>
      </c>
      <c r="J74">
        <v>2</v>
      </c>
      <c r="K74">
        <v>1</v>
      </c>
      <c r="L74">
        <v>0</v>
      </c>
      <c r="M74" t="s">
        <v>3459</v>
      </c>
      <c r="O74" t="s">
        <v>3460</v>
      </c>
      <c r="P74" t="s">
        <v>3461</v>
      </c>
      <c r="Q74" s="2">
        <v>41445</v>
      </c>
      <c r="R74" s="1">
        <v>0.65833333333333333</v>
      </c>
      <c r="S74" s="2">
        <v>41445</v>
      </c>
      <c r="T74" s="1">
        <v>0.84791666666666676</v>
      </c>
      <c r="U74" t="s">
        <v>913</v>
      </c>
      <c r="V74" t="s">
        <v>212</v>
      </c>
      <c r="W74" t="s">
        <v>3409</v>
      </c>
      <c r="Y74" t="s">
        <v>1</v>
      </c>
      <c r="AF74" t="s">
        <v>3462</v>
      </c>
      <c r="AN74" t="s">
        <v>3411</v>
      </c>
      <c r="AP74" t="s">
        <v>334</v>
      </c>
      <c r="BU74" t="s">
        <v>368</v>
      </c>
      <c r="BV74" t="s">
        <v>336</v>
      </c>
      <c r="BW74" t="str">
        <f t="shared" si="21"/>
        <v>swuj-ccgu</v>
      </c>
      <c r="BX74">
        <f t="shared" si="22"/>
        <v>2013</v>
      </c>
      <c r="BY74">
        <f t="shared" si="23"/>
        <v>2013</v>
      </c>
      <c r="BZ74">
        <f t="shared" si="24"/>
        <v>3</v>
      </c>
      <c r="CA74">
        <f t="shared" si="25"/>
        <v>4</v>
      </c>
      <c r="CB74" t="s">
        <v>5893</v>
      </c>
      <c r="CC74" t="str">
        <f t="shared" si="26"/>
        <v>a</v>
      </c>
      <c r="CD74">
        <v>0.13873177966255656</v>
      </c>
      <c r="CE74">
        <f t="shared" si="20"/>
        <v>1</v>
      </c>
      <c r="CF74" t="s">
        <v>5905</v>
      </c>
      <c r="CG74" t="s">
        <v>3456</v>
      </c>
      <c r="CH74" s="2">
        <v>43634</v>
      </c>
      <c r="CI74">
        <v>744</v>
      </c>
      <c r="CJ74" s="3">
        <v>4031</v>
      </c>
      <c r="CK74" s="31" t="e">
        <f t="shared" si="27"/>
        <v>#VALUE!</v>
      </c>
      <c r="CL74" s="30">
        <f t="shared" si="28"/>
        <v>3</v>
      </c>
      <c r="CM74" s="2">
        <v>43651</v>
      </c>
      <c r="CN74" s="4" t="s">
        <v>7204</v>
      </c>
      <c r="CO74" s="3">
        <v>4082</v>
      </c>
      <c r="CP74" s="13">
        <v>2</v>
      </c>
      <c r="CQ74" s="13">
        <v>2</v>
      </c>
      <c r="CR74" s="17">
        <v>0</v>
      </c>
      <c r="CT74" s="13">
        <v>1</v>
      </c>
      <c r="CU74" s="13">
        <v>1</v>
      </c>
      <c r="CV74" s="13">
        <v>2</v>
      </c>
      <c r="CW74" s="13">
        <v>1</v>
      </c>
      <c r="CX74" s="13">
        <v>1</v>
      </c>
      <c r="CY74" s="13">
        <v>2</v>
      </c>
      <c r="CZ74" s="13">
        <v>3</v>
      </c>
      <c r="DA74" s="17">
        <v>2</v>
      </c>
      <c r="DB74" s="17">
        <v>0</v>
      </c>
      <c r="DC74" s="17">
        <v>0</v>
      </c>
      <c r="DD74" s="11" t="s">
        <v>7178</v>
      </c>
      <c r="DE74" s="11">
        <f t="shared" si="29"/>
        <v>17</v>
      </c>
      <c r="DF74" s="11">
        <v>1</v>
      </c>
    </row>
    <row r="75" spans="1:110" x14ac:dyDescent="0.35">
      <c r="A75" t="s">
        <v>3442</v>
      </c>
      <c r="B75" t="b">
        <v>1</v>
      </c>
      <c r="C75" t="b">
        <v>0</v>
      </c>
      <c r="E75" t="s">
        <v>323</v>
      </c>
      <c r="F75" t="s">
        <v>15</v>
      </c>
      <c r="G75" t="s">
        <v>3443</v>
      </c>
      <c r="H75" t="s">
        <v>3439</v>
      </c>
      <c r="I75">
        <v>2</v>
      </c>
      <c r="J75">
        <v>2</v>
      </c>
      <c r="K75">
        <v>1</v>
      </c>
      <c r="L75">
        <v>0</v>
      </c>
      <c r="M75" t="s">
        <v>3444</v>
      </c>
      <c r="O75" t="s">
        <v>3445</v>
      </c>
      <c r="P75" t="s">
        <v>3446</v>
      </c>
      <c r="Q75" s="2">
        <v>41444</v>
      </c>
      <c r="R75" s="1">
        <v>0.98263888888888884</v>
      </c>
      <c r="S75" s="2">
        <v>41445</v>
      </c>
      <c r="T75" s="1">
        <v>8.3333333333333332E-3</v>
      </c>
      <c r="U75" t="s">
        <v>913</v>
      </c>
      <c r="V75" t="s">
        <v>212</v>
      </c>
      <c r="W75" t="s">
        <v>3409</v>
      </c>
      <c r="Y75" t="s">
        <v>1</v>
      </c>
      <c r="AF75" t="s">
        <v>3447</v>
      </c>
      <c r="AG75" t="s">
        <v>3448</v>
      </c>
      <c r="AN75" t="s">
        <v>3411</v>
      </c>
      <c r="AP75" t="s">
        <v>334</v>
      </c>
      <c r="BU75" t="s">
        <v>368</v>
      </c>
      <c r="BV75" t="s">
        <v>336</v>
      </c>
      <c r="BW75" t="str">
        <f t="shared" si="21"/>
        <v>p2c3-pm28</v>
      </c>
      <c r="BX75">
        <f t="shared" si="22"/>
        <v>2013</v>
      </c>
      <c r="BY75">
        <f t="shared" si="23"/>
        <v>2013</v>
      </c>
      <c r="BZ75">
        <f t="shared" si="24"/>
        <v>3</v>
      </c>
      <c r="CA75">
        <f t="shared" si="25"/>
        <v>4</v>
      </c>
      <c r="CB75" t="s">
        <v>5893</v>
      </c>
      <c r="CC75" t="str">
        <f t="shared" si="26"/>
        <v>a</v>
      </c>
      <c r="CD75">
        <v>0.53742948505875232</v>
      </c>
      <c r="CE75">
        <f t="shared" si="20"/>
        <v>2</v>
      </c>
      <c r="CF75" t="s">
        <v>5905</v>
      </c>
      <c r="CG75" t="s">
        <v>3441</v>
      </c>
      <c r="CH75" s="2">
        <v>43634</v>
      </c>
      <c r="CI75">
        <v>747</v>
      </c>
      <c r="CJ75" s="3">
        <v>4008</v>
      </c>
      <c r="CK75" s="31" t="e">
        <f t="shared" si="27"/>
        <v>#VALUE!</v>
      </c>
      <c r="CL75" s="30">
        <f t="shared" si="28"/>
        <v>2.6470588235294117</v>
      </c>
      <c r="CM75" s="2">
        <v>43651</v>
      </c>
      <c r="CN75" s="4" t="s">
        <v>7204</v>
      </c>
      <c r="CO75" s="3">
        <v>4053</v>
      </c>
      <c r="CP75" s="13">
        <v>2</v>
      </c>
      <c r="CQ75" s="13">
        <v>2</v>
      </c>
      <c r="CR75" s="17">
        <v>0</v>
      </c>
      <c r="CT75" s="13">
        <v>0</v>
      </c>
      <c r="CU75" s="13">
        <v>1</v>
      </c>
      <c r="CV75" s="13">
        <v>2</v>
      </c>
      <c r="CW75" s="13">
        <v>1</v>
      </c>
      <c r="CX75" s="13">
        <v>1</v>
      </c>
      <c r="CY75" s="13">
        <v>2</v>
      </c>
      <c r="CZ75" s="13">
        <v>3</v>
      </c>
      <c r="DA75" s="17">
        <v>2</v>
      </c>
      <c r="DB75" s="17">
        <v>0</v>
      </c>
      <c r="DC75" s="17">
        <v>1</v>
      </c>
      <c r="DD75" s="11" t="s">
        <v>7179</v>
      </c>
      <c r="DE75" s="11">
        <f t="shared" si="29"/>
        <v>17</v>
      </c>
      <c r="DF75" s="11">
        <v>1</v>
      </c>
    </row>
    <row r="76" spans="1:110" x14ac:dyDescent="0.35">
      <c r="A76" t="s">
        <v>3427</v>
      </c>
      <c r="B76" t="b">
        <v>1</v>
      </c>
      <c r="C76" t="b">
        <v>0</v>
      </c>
      <c r="E76" t="s">
        <v>323</v>
      </c>
      <c r="F76" t="s">
        <v>15</v>
      </c>
      <c r="G76" t="s">
        <v>3428</v>
      </c>
      <c r="H76" t="s">
        <v>3431</v>
      </c>
      <c r="I76">
        <v>2</v>
      </c>
      <c r="J76">
        <v>0</v>
      </c>
      <c r="K76">
        <v>0</v>
      </c>
      <c r="L76">
        <v>0</v>
      </c>
      <c r="M76" t="s">
        <v>3415</v>
      </c>
      <c r="N76" t="s">
        <v>250</v>
      </c>
      <c r="O76" t="s">
        <v>3429</v>
      </c>
      <c r="P76" t="s">
        <v>3430</v>
      </c>
      <c r="Q76" s="2">
        <v>42502</v>
      </c>
      <c r="R76" s="1">
        <v>0.84861111111111109</v>
      </c>
      <c r="S76" s="2">
        <v>42502</v>
      </c>
      <c r="T76" s="1">
        <v>0.93263888888888891</v>
      </c>
      <c r="U76" t="s">
        <v>913</v>
      </c>
      <c r="V76" t="s">
        <v>212</v>
      </c>
      <c r="W76" t="s">
        <v>3409</v>
      </c>
      <c r="X76" t="s">
        <v>7</v>
      </c>
      <c r="Y76" t="s">
        <v>1</v>
      </c>
      <c r="AF76" t="s">
        <v>3432</v>
      </c>
      <c r="AN76" t="s">
        <v>3411</v>
      </c>
      <c r="AP76" t="s">
        <v>334</v>
      </c>
      <c r="BU76" t="s">
        <v>368</v>
      </c>
      <c r="BV76" t="s">
        <v>336</v>
      </c>
      <c r="BW76" t="str">
        <f t="shared" si="21"/>
        <v>j8hx-ebr2</v>
      </c>
      <c r="BX76">
        <f t="shared" si="22"/>
        <v>2016</v>
      </c>
      <c r="BY76">
        <f t="shared" si="23"/>
        <v>2016</v>
      </c>
      <c r="BZ76">
        <f t="shared" si="24"/>
        <v>5</v>
      </c>
      <c r="CA76">
        <f t="shared" si="25"/>
        <v>6</v>
      </c>
      <c r="CB76" t="s">
        <v>5893</v>
      </c>
      <c r="CC76" t="str">
        <f t="shared" si="26"/>
        <v>c</v>
      </c>
      <c r="CD76">
        <v>0.24262682130894242</v>
      </c>
      <c r="CE76">
        <f t="shared" si="20"/>
        <v>1</v>
      </c>
      <c r="CF76" t="s">
        <v>5905</v>
      </c>
      <c r="CG76" t="s">
        <v>3426</v>
      </c>
      <c r="CH76" s="2">
        <v>43634</v>
      </c>
      <c r="CI76">
        <v>493</v>
      </c>
      <c r="CJ76" s="3">
        <v>1927</v>
      </c>
      <c r="CK76" s="31">
        <f t="shared" si="27"/>
        <v>3.3333333333333333E-2</v>
      </c>
      <c r="CL76" s="30">
        <f t="shared" si="28"/>
        <v>4</v>
      </c>
      <c r="CM76" s="2">
        <v>43664</v>
      </c>
      <c r="CN76" s="29">
        <v>494</v>
      </c>
      <c r="CO76" s="3">
        <v>2047</v>
      </c>
      <c r="CP76" s="13">
        <v>2</v>
      </c>
      <c r="CQ76" s="13">
        <v>2</v>
      </c>
      <c r="CR76" s="17">
        <v>2</v>
      </c>
      <c r="CT76" s="13">
        <v>0</v>
      </c>
      <c r="CU76" s="13">
        <v>2</v>
      </c>
      <c r="CV76" s="13">
        <v>2</v>
      </c>
      <c r="CW76" s="13">
        <v>1</v>
      </c>
      <c r="CX76" s="13">
        <v>1</v>
      </c>
      <c r="CY76" s="13">
        <v>2</v>
      </c>
      <c r="CZ76" s="13">
        <v>3</v>
      </c>
      <c r="DA76" s="17">
        <v>3</v>
      </c>
      <c r="DB76" s="17">
        <v>0</v>
      </c>
      <c r="DC76" s="17">
        <v>1</v>
      </c>
      <c r="DD76" s="11" t="s">
        <v>7228</v>
      </c>
      <c r="DE76" s="11">
        <f t="shared" si="29"/>
        <v>21</v>
      </c>
      <c r="DF76" s="11">
        <v>1</v>
      </c>
    </row>
    <row r="77" spans="1:110" x14ac:dyDescent="0.35">
      <c r="A77" t="s">
        <v>3712</v>
      </c>
      <c r="B77" t="b">
        <v>1</v>
      </c>
      <c r="C77" t="b">
        <v>0</v>
      </c>
      <c r="E77" t="s">
        <v>323</v>
      </c>
      <c r="F77" t="s">
        <v>15</v>
      </c>
      <c r="G77" t="s">
        <v>3713</v>
      </c>
      <c r="H77" t="s">
        <v>3663</v>
      </c>
      <c r="I77">
        <v>8</v>
      </c>
      <c r="J77">
        <v>1</v>
      </c>
      <c r="K77">
        <v>0.125</v>
      </c>
      <c r="L77">
        <v>1</v>
      </c>
      <c r="N77" t="s">
        <v>116</v>
      </c>
      <c r="O77" t="s">
        <v>3714</v>
      </c>
      <c r="P77" t="s">
        <v>3714</v>
      </c>
      <c r="Q77" s="2">
        <v>42366</v>
      </c>
      <c r="R77" s="1">
        <v>0.32916666666666666</v>
      </c>
      <c r="S77" s="2">
        <v>42366</v>
      </c>
      <c r="T77" s="1">
        <v>0.32916666666666666</v>
      </c>
      <c r="U77" t="s">
        <v>571</v>
      </c>
      <c r="V77" t="s">
        <v>4</v>
      </c>
      <c r="W77" t="s">
        <v>3502</v>
      </c>
      <c r="X77" t="s">
        <v>7</v>
      </c>
      <c r="Y77" t="s">
        <v>1</v>
      </c>
      <c r="AB77" t="s">
        <v>3664</v>
      </c>
      <c r="AF77" t="s">
        <v>3716</v>
      </c>
      <c r="AG77" t="s">
        <v>3719</v>
      </c>
      <c r="AH77" t="s">
        <v>3718</v>
      </c>
      <c r="AI77" t="s">
        <v>3715</v>
      </c>
      <c r="AJ77" t="s">
        <v>3717</v>
      </c>
      <c r="AM77" t="s">
        <v>3506</v>
      </c>
      <c r="AN77" t="s">
        <v>3507</v>
      </c>
      <c r="AP77" t="s">
        <v>334</v>
      </c>
      <c r="BU77" t="s">
        <v>3508</v>
      </c>
      <c r="BV77" t="s">
        <v>336</v>
      </c>
      <c r="BW77" t="str">
        <f t="shared" si="21"/>
        <v>w3vm-igsk</v>
      </c>
      <c r="BX77">
        <f t="shared" si="22"/>
        <v>2015</v>
      </c>
      <c r="BY77">
        <f t="shared" si="23"/>
        <v>2015</v>
      </c>
      <c r="BZ77">
        <f t="shared" si="24"/>
        <v>5</v>
      </c>
      <c r="CA77">
        <f t="shared" si="25"/>
        <v>5</v>
      </c>
      <c r="CB77" t="s">
        <v>4723</v>
      </c>
      <c r="CC77" t="str">
        <f t="shared" si="26"/>
        <v>b</v>
      </c>
      <c r="CD77">
        <v>1.5224429420963914E-2</v>
      </c>
      <c r="CE77">
        <f t="shared" si="20"/>
        <v>1</v>
      </c>
      <c r="CF77" t="s">
        <v>5905</v>
      </c>
      <c r="CG77" s="18" t="s">
        <v>3711</v>
      </c>
      <c r="CH77" s="2">
        <v>43634</v>
      </c>
      <c r="CI77">
        <v>169</v>
      </c>
      <c r="CJ77" s="3">
        <v>1172</v>
      </c>
      <c r="CK77" s="31">
        <f t="shared" si="27"/>
        <v>0.3125</v>
      </c>
      <c r="CL77" s="30">
        <f t="shared" si="28"/>
        <v>0.4375</v>
      </c>
      <c r="CM77" s="2">
        <v>43650</v>
      </c>
      <c r="CN77" s="4">
        <v>174</v>
      </c>
      <c r="CO77" s="3">
        <v>1179</v>
      </c>
      <c r="CP77" s="13">
        <v>2</v>
      </c>
      <c r="CQ77" s="13">
        <v>0</v>
      </c>
      <c r="CR77" s="17">
        <v>0</v>
      </c>
      <c r="CT77" s="13">
        <v>0</v>
      </c>
      <c r="CU77" s="13">
        <v>0</v>
      </c>
      <c r="CV77" s="13">
        <v>0</v>
      </c>
      <c r="CW77" s="13">
        <v>1</v>
      </c>
      <c r="CX77" s="13">
        <v>1</v>
      </c>
      <c r="CY77" s="13">
        <v>2</v>
      </c>
      <c r="CZ77" s="13">
        <v>3</v>
      </c>
      <c r="DA77" s="17">
        <v>2</v>
      </c>
      <c r="DB77" s="17">
        <v>0</v>
      </c>
      <c r="DC77" s="17">
        <v>1</v>
      </c>
      <c r="DD77" s="11" t="s">
        <v>7143</v>
      </c>
      <c r="DE77" s="11">
        <f t="shared" si="29"/>
        <v>12</v>
      </c>
      <c r="DF77" s="11">
        <v>1</v>
      </c>
    </row>
    <row r="78" spans="1:110" x14ac:dyDescent="0.35">
      <c r="A78" t="s">
        <v>3731</v>
      </c>
      <c r="B78" t="b">
        <v>1</v>
      </c>
      <c r="C78" t="b">
        <v>0</v>
      </c>
      <c r="E78" t="s">
        <v>323</v>
      </c>
      <c r="F78" t="s">
        <v>15</v>
      </c>
      <c r="G78" t="s">
        <v>3732</v>
      </c>
      <c r="H78" t="s">
        <v>3734</v>
      </c>
      <c r="I78">
        <v>8</v>
      </c>
      <c r="J78">
        <v>1</v>
      </c>
      <c r="K78">
        <v>0.125</v>
      </c>
      <c r="L78">
        <v>1</v>
      </c>
      <c r="N78" t="s">
        <v>116</v>
      </c>
      <c r="O78" t="s">
        <v>3733</v>
      </c>
      <c r="P78" t="s">
        <v>3733</v>
      </c>
      <c r="Q78" s="2">
        <v>42365</v>
      </c>
      <c r="R78" s="1">
        <v>0.23958333333333334</v>
      </c>
      <c r="S78" s="2">
        <v>42365</v>
      </c>
      <c r="T78" s="1">
        <v>0.23958333333333334</v>
      </c>
      <c r="U78" t="s">
        <v>571</v>
      </c>
      <c r="V78" t="s">
        <v>4</v>
      </c>
      <c r="W78" t="s">
        <v>3502</v>
      </c>
      <c r="X78" t="s">
        <v>7</v>
      </c>
      <c r="Y78" t="s">
        <v>1</v>
      </c>
      <c r="AF78" t="s">
        <v>3735</v>
      </c>
      <c r="AG78" t="s">
        <v>3736</v>
      </c>
      <c r="AM78" t="s">
        <v>3506</v>
      </c>
      <c r="AN78" t="s">
        <v>3507</v>
      </c>
      <c r="AP78" t="s">
        <v>334</v>
      </c>
      <c r="BU78" t="s">
        <v>3508</v>
      </c>
      <c r="BV78" t="s">
        <v>336</v>
      </c>
      <c r="BW78" t="str">
        <f t="shared" si="21"/>
        <v>wbvx-tpep</v>
      </c>
      <c r="BX78">
        <f t="shared" si="22"/>
        <v>2015</v>
      </c>
      <c r="BY78">
        <f t="shared" si="23"/>
        <v>2015</v>
      </c>
      <c r="BZ78">
        <f t="shared" si="24"/>
        <v>5</v>
      </c>
      <c r="CA78">
        <f t="shared" si="25"/>
        <v>5</v>
      </c>
      <c r="CB78" t="s">
        <v>4723</v>
      </c>
      <c r="CC78" t="str">
        <f t="shared" si="26"/>
        <v>b</v>
      </c>
      <c r="CD78">
        <v>9.5232448787053503E-2</v>
      </c>
      <c r="CE78">
        <f t="shared" si="20"/>
        <v>2</v>
      </c>
      <c r="CF78" t="s">
        <v>5905</v>
      </c>
      <c r="CG78" t="s">
        <v>3730</v>
      </c>
      <c r="CH78" s="2">
        <v>43634</v>
      </c>
      <c r="CI78">
        <v>103</v>
      </c>
      <c r="CJ78">
        <v>960</v>
      </c>
      <c r="CK78" s="31" t="e">
        <f t="shared" si="27"/>
        <v>#VALUE!</v>
      </c>
      <c r="CL78" s="30">
        <f t="shared" si="28"/>
        <v>0.23529411764705882</v>
      </c>
      <c r="CM78" s="2">
        <v>43651</v>
      </c>
      <c r="CN78" s="4" t="s">
        <v>7204</v>
      </c>
      <c r="CO78" s="3">
        <v>964</v>
      </c>
      <c r="CP78" s="13">
        <v>2</v>
      </c>
      <c r="CQ78" s="13">
        <v>0</v>
      </c>
      <c r="CR78" s="17">
        <v>0</v>
      </c>
      <c r="CT78" s="13">
        <v>0</v>
      </c>
      <c r="CU78" s="13">
        <v>0</v>
      </c>
      <c r="CV78" s="13">
        <v>2</v>
      </c>
      <c r="CW78" s="13">
        <v>1</v>
      </c>
      <c r="CX78" s="13">
        <v>1</v>
      </c>
      <c r="CY78" s="13">
        <v>2</v>
      </c>
      <c r="CZ78" s="13">
        <v>3</v>
      </c>
      <c r="DA78" s="17">
        <v>1</v>
      </c>
      <c r="DB78" s="17">
        <v>0</v>
      </c>
      <c r="DC78" s="17">
        <v>1</v>
      </c>
      <c r="DD78" s="11" t="s">
        <v>7169</v>
      </c>
      <c r="DE78" s="11">
        <f t="shared" si="29"/>
        <v>13</v>
      </c>
      <c r="DF78" s="11">
        <v>1</v>
      </c>
    </row>
    <row r="79" spans="1:110" x14ac:dyDescent="0.35">
      <c r="A79" t="s">
        <v>3538</v>
      </c>
      <c r="B79" t="b">
        <v>1</v>
      </c>
      <c r="C79" t="b">
        <v>0</v>
      </c>
      <c r="E79" t="s">
        <v>323</v>
      </c>
      <c r="F79" t="s">
        <v>15</v>
      </c>
      <c r="G79" t="s">
        <v>3539</v>
      </c>
      <c r="H79" t="s">
        <v>3541</v>
      </c>
      <c r="I79">
        <v>7</v>
      </c>
      <c r="J79">
        <v>1</v>
      </c>
      <c r="K79">
        <v>0.14285714285714285</v>
      </c>
      <c r="L79">
        <v>1</v>
      </c>
      <c r="N79" t="s">
        <v>116</v>
      </c>
      <c r="O79" t="s">
        <v>3540</v>
      </c>
      <c r="P79" t="s">
        <v>3540</v>
      </c>
      <c r="Q79" s="2">
        <v>42339</v>
      </c>
      <c r="R79" s="1">
        <v>0.1986111111111111</v>
      </c>
      <c r="S79" s="2">
        <v>42339</v>
      </c>
      <c r="T79" s="1">
        <v>0.1986111111111111</v>
      </c>
      <c r="U79" t="s">
        <v>359</v>
      </c>
      <c r="V79" t="s">
        <v>4</v>
      </c>
      <c r="W79" t="s">
        <v>3502</v>
      </c>
      <c r="X79" t="s">
        <v>7</v>
      </c>
      <c r="Y79" t="s">
        <v>1</v>
      </c>
      <c r="AB79" t="s">
        <v>3542</v>
      </c>
      <c r="AF79" t="s">
        <v>3738</v>
      </c>
      <c r="AG79" t="s">
        <v>3544</v>
      </c>
      <c r="AH79" t="s">
        <v>3543</v>
      </c>
      <c r="AM79" t="s">
        <v>3506</v>
      </c>
      <c r="AN79" t="s">
        <v>3507</v>
      </c>
      <c r="AP79" t="s">
        <v>334</v>
      </c>
      <c r="BU79" t="s">
        <v>3508</v>
      </c>
      <c r="BV79" t="s">
        <v>336</v>
      </c>
      <c r="BW79" t="str">
        <f t="shared" si="21"/>
        <v>wxek-dsag</v>
      </c>
      <c r="BX79">
        <f t="shared" si="22"/>
        <v>2015</v>
      </c>
      <c r="BY79">
        <f t="shared" si="23"/>
        <v>2015</v>
      </c>
      <c r="BZ79">
        <f t="shared" si="24"/>
        <v>5</v>
      </c>
      <c r="CA79">
        <f t="shared" si="25"/>
        <v>5</v>
      </c>
      <c r="CB79" t="s">
        <v>5893</v>
      </c>
      <c r="CC79" t="str">
        <f t="shared" si="26"/>
        <v>b</v>
      </c>
      <c r="CD79">
        <v>0.15638503897810463</v>
      </c>
      <c r="CE79">
        <f t="shared" si="20"/>
        <v>1</v>
      </c>
      <c r="CF79" t="s">
        <v>5905</v>
      </c>
      <c r="CG79" t="s">
        <v>3737</v>
      </c>
      <c r="CH79" s="2">
        <v>43634</v>
      </c>
      <c r="CI79">
        <v>550</v>
      </c>
      <c r="CJ79" s="3">
        <v>1596</v>
      </c>
      <c r="CK79" s="31" t="e">
        <f t="shared" si="27"/>
        <v>#VALUE!</v>
      </c>
      <c r="CL79" s="30">
        <f t="shared" si="28"/>
        <v>4</v>
      </c>
      <c r="CM79" s="2">
        <v>43651</v>
      </c>
      <c r="CN79" s="4" t="s">
        <v>7204</v>
      </c>
      <c r="CO79" s="3">
        <v>1664</v>
      </c>
      <c r="CP79" s="13">
        <v>2</v>
      </c>
      <c r="CQ79" s="13">
        <v>0</v>
      </c>
      <c r="CR79" s="17">
        <v>0</v>
      </c>
      <c r="CT79" s="13">
        <v>0</v>
      </c>
      <c r="CU79" s="13">
        <v>2</v>
      </c>
      <c r="CV79" s="13">
        <v>2</v>
      </c>
      <c r="CW79" s="13">
        <v>1</v>
      </c>
      <c r="CX79" s="13">
        <v>1</v>
      </c>
      <c r="CY79" s="13">
        <v>2</v>
      </c>
      <c r="CZ79" s="13">
        <v>3</v>
      </c>
      <c r="DA79" s="17">
        <v>3</v>
      </c>
      <c r="DB79" s="17">
        <v>0</v>
      </c>
      <c r="DC79" s="17">
        <v>1</v>
      </c>
      <c r="DD79" s="11" t="s">
        <v>7176</v>
      </c>
      <c r="DE79" s="11">
        <f t="shared" si="29"/>
        <v>17</v>
      </c>
      <c r="DF79" s="11">
        <v>1</v>
      </c>
    </row>
    <row r="80" spans="1:110" x14ac:dyDescent="0.35">
      <c r="A80" t="s">
        <v>5736</v>
      </c>
      <c r="B80" t="b">
        <v>1</v>
      </c>
      <c r="C80" t="b">
        <v>0</v>
      </c>
      <c r="E80" t="s">
        <v>323</v>
      </c>
      <c r="F80" t="s">
        <v>15</v>
      </c>
      <c r="G80" t="s">
        <v>5737</v>
      </c>
      <c r="I80">
        <v>0</v>
      </c>
      <c r="J80">
        <v>0</v>
      </c>
      <c r="K80" t="e">
        <v>#DIV/0!</v>
      </c>
      <c r="L80">
        <v>0</v>
      </c>
      <c r="O80" t="s">
        <v>5738</v>
      </c>
      <c r="P80" t="s">
        <v>5738</v>
      </c>
      <c r="Q80" s="2">
        <v>41199</v>
      </c>
      <c r="R80" s="1">
        <v>0.52430555555555558</v>
      </c>
      <c r="S80" s="2">
        <v>41199</v>
      </c>
      <c r="T80" s="1">
        <v>0.52430555555555558</v>
      </c>
      <c r="V80" t="s">
        <v>123</v>
      </c>
      <c r="Y80" t="s">
        <v>1</v>
      </c>
      <c r="AF80" t="s">
        <v>5739</v>
      </c>
      <c r="AN80" t="s">
        <v>1760</v>
      </c>
      <c r="AP80" t="s">
        <v>334</v>
      </c>
      <c r="BV80" t="s">
        <v>336</v>
      </c>
      <c r="BW80" t="str">
        <f t="shared" si="21"/>
        <v>vsr8-3iup</v>
      </c>
      <c r="BX80">
        <f t="shared" si="22"/>
        <v>2012</v>
      </c>
      <c r="BY80">
        <f t="shared" si="23"/>
        <v>2012</v>
      </c>
      <c r="BZ80">
        <f t="shared" si="24"/>
        <v>3</v>
      </c>
      <c r="CA80">
        <f t="shared" si="25"/>
        <v>0</v>
      </c>
      <c r="CB80" t="s">
        <v>5893</v>
      </c>
      <c r="CC80" t="str">
        <f t="shared" si="26"/>
        <v>a</v>
      </c>
      <c r="CD80">
        <v>0.49720669136551898</v>
      </c>
      <c r="CE80">
        <f t="shared" si="20"/>
        <v>1</v>
      </c>
      <c r="CF80" t="s">
        <v>5905</v>
      </c>
      <c r="CG80" t="s">
        <v>5735</v>
      </c>
      <c r="CH80" s="2">
        <v>43634</v>
      </c>
      <c r="CI80">
        <v>130</v>
      </c>
      <c r="CJ80" s="3">
        <v>1873</v>
      </c>
      <c r="CK80" s="31">
        <f t="shared" si="27"/>
        <v>7.407407407407407E-2</v>
      </c>
      <c r="CL80" s="30">
        <f t="shared" si="28"/>
        <v>0.7407407407407407</v>
      </c>
      <c r="CM80" s="2">
        <v>43661</v>
      </c>
      <c r="CN80" s="4">
        <v>132</v>
      </c>
      <c r="CO80" s="3">
        <v>1893</v>
      </c>
      <c r="CP80" s="13">
        <v>1</v>
      </c>
      <c r="CQ80" s="13">
        <v>0</v>
      </c>
      <c r="CR80" s="17">
        <v>0</v>
      </c>
      <c r="CT80" s="13">
        <v>0</v>
      </c>
      <c r="CU80" s="13">
        <v>0</v>
      </c>
      <c r="CV80" s="13">
        <v>0</v>
      </c>
      <c r="CW80" s="13">
        <v>1</v>
      </c>
      <c r="CX80" s="13">
        <v>1</v>
      </c>
      <c r="CY80" s="13">
        <v>2</v>
      </c>
      <c r="CZ80" s="13">
        <v>3</v>
      </c>
      <c r="DA80" s="17">
        <v>2</v>
      </c>
      <c r="DB80" s="17">
        <v>0</v>
      </c>
      <c r="DC80" s="17">
        <v>1</v>
      </c>
      <c r="DD80" s="11" t="s">
        <v>7140</v>
      </c>
      <c r="DE80" s="11">
        <f t="shared" si="29"/>
        <v>11</v>
      </c>
      <c r="DF80" s="11">
        <v>1</v>
      </c>
    </row>
    <row r="81" spans="1:110" x14ac:dyDescent="0.35">
      <c r="A81" t="s">
        <v>4692</v>
      </c>
      <c r="B81" t="b">
        <v>1</v>
      </c>
      <c r="C81" t="b">
        <v>0</v>
      </c>
      <c r="E81" t="s">
        <v>323</v>
      </c>
      <c r="F81" t="s">
        <v>15</v>
      </c>
      <c r="G81" t="s">
        <v>4693</v>
      </c>
      <c r="I81">
        <v>0</v>
      </c>
      <c r="J81">
        <v>0</v>
      </c>
      <c r="K81" t="e">
        <v>#DIV/0!</v>
      </c>
      <c r="L81">
        <v>0</v>
      </c>
      <c r="O81" t="s">
        <v>4694</v>
      </c>
      <c r="P81" t="s">
        <v>4694</v>
      </c>
      <c r="Q81" s="2">
        <v>41199</v>
      </c>
      <c r="R81" s="1">
        <v>0.52569444444444446</v>
      </c>
      <c r="S81" s="2">
        <v>41199</v>
      </c>
      <c r="T81" s="1">
        <v>0.52569444444444446</v>
      </c>
      <c r="V81" t="s">
        <v>123</v>
      </c>
      <c r="Y81" t="s">
        <v>1</v>
      </c>
      <c r="AF81" t="s">
        <v>4695</v>
      </c>
      <c r="AN81" t="s">
        <v>1760</v>
      </c>
      <c r="AP81" t="s">
        <v>334</v>
      </c>
      <c r="BV81" t="s">
        <v>336</v>
      </c>
      <c r="BW81" t="str">
        <f t="shared" si="21"/>
        <v>dbre-5vfk</v>
      </c>
      <c r="BX81">
        <f t="shared" si="22"/>
        <v>2012</v>
      </c>
      <c r="BY81">
        <f t="shared" si="23"/>
        <v>2012</v>
      </c>
      <c r="BZ81">
        <f t="shared" si="24"/>
        <v>3</v>
      </c>
      <c r="CA81">
        <f t="shared" si="25"/>
        <v>0</v>
      </c>
      <c r="CB81" t="s">
        <v>4723</v>
      </c>
      <c r="CC81" t="str">
        <f t="shared" si="26"/>
        <v>a</v>
      </c>
      <c r="CD81">
        <v>2.685083753739359E-2</v>
      </c>
      <c r="CE81">
        <f t="shared" si="20"/>
        <v>1</v>
      </c>
      <c r="CF81" t="s">
        <v>5905</v>
      </c>
      <c r="CG81" t="s">
        <v>4691</v>
      </c>
      <c r="CH81" s="2">
        <v>43634</v>
      </c>
      <c r="CI81">
        <v>87</v>
      </c>
      <c r="CJ81">
        <v>973</v>
      </c>
      <c r="CK81" s="31">
        <f t="shared" si="27"/>
        <v>0.1111111111111111</v>
      </c>
      <c r="CL81" s="30">
        <f t="shared" si="28"/>
        <v>0.1111111111111111</v>
      </c>
      <c r="CM81" s="2">
        <v>43661</v>
      </c>
      <c r="CN81" s="4">
        <v>90</v>
      </c>
      <c r="CO81" s="4">
        <v>976</v>
      </c>
      <c r="CP81" s="13">
        <v>1</v>
      </c>
      <c r="CQ81" s="13">
        <v>0</v>
      </c>
      <c r="CR81" s="17">
        <v>0</v>
      </c>
      <c r="CT81" s="13">
        <v>0</v>
      </c>
      <c r="CU81" s="13">
        <v>0</v>
      </c>
      <c r="CV81" s="13">
        <v>0</v>
      </c>
      <c r="CW81" s="13">
        <v>1</v>
      </c>
      <c r="CX81" s="13">
        <v>1</v>
      </c>
      <c r="CY81" s="13">
        <v>2</v>
      </c>
      <c r="CZ81" s="13">
        <v>3</v>
      </c>
      <c r="DA81" s="17">
        <v>2</v>
      </c>
      <c r="DB81" s="17">
        <v>0</v>
      </c>
      <c r="DC81" s="17">
        <v>1</v>
      </c>
      <c r="DD81" s="11" t="s">
        <v>7140</v>
      </c>
      <c r="DE81" s="11">
        <f t="shared" si="29"/>
        <v>11</v>
      </c>
      <c r="DF81" s="11">
        <v>1</v>
      </c>
    </row>
    <row r="82" spans="1:110" x14ac:dyDescent="0.35">
      <c r="A82" t="s">
        <v>4392</v>
      </c>
      <c r="B82" t="b">
        <v>1</v>
      </c>
      <c r="C82" t="b">
        <v>0</v>
      </c>
      <c r="E82" t="s">
        <v>323</v>
      </c>
      <c r="F82" t="s">
        <v>15</v>
      </c>
      <c r="G82" t="s">
        <v>4393</v>
      </c>
      <c r="H82" t="s">
        <v>4397</v>
      </c>
      <c r="I82">
        <v>4</v>
      </c>
      <c r="J82">
        <v>2</v>
      </c>
      <c r="K82">
        <v>0.5</v>
      </c>
      <c r="L82">
        <v>0</v>
      </c>
      <c r="M82" t="s">
        <v>4394</v>
      </c>
      <c r="N82" t="s">
        <v>106</v>
      </c>
      <c r="O82" t="s">
        <v>4395</v>
      </c>
      <c r="P82" t="s">
        <v>4396</v>
      </c>
      <c r="Q82" s="2">
        <v>43027</v>
      </c>
      <c r="R82" s="1">
        <v>0.86875000000000002</v>
      </c>
      <c r="S82" s="2">
        <v>43565</v>
      </c>
      <c r="T82" s="1">
        <v>0.90833333333333333</v>
      </c>
      <c r="U82" t="s">
        <v>995</v>
      </c>
      <c r="V82" t="s">
        <v>164</v>
      </c>
      <c r="X82" t="s">
        <v>11</v>
      </c>
      <c r="Y82" t="s">
        <v>1</v>
      </c>
      <c r="AC82" t="s">
        <v>4398</v>
      </c>
      <c r="AF82" t="s">
        <v>4399</v>
      </c>
      <c r="AL82" t="s">
        <v>25</v>
      </c>
      <c r="AM82" t="s">
        <v>4400</v>
      </c>
      <c r="AN82" t="s">
        <v>572</v>
      </c>
      <c r="AP82" t="s">
        <v>334</v>
      </c>
      <c r="BJ82" t="s">
        <v>108</v>
      </c>
      <c r="BK82" t="s">
        <v>723</v>
      </c>
      <c r="BV82" t="s">
        <v>336</v>
      </c>
      <c r="BW82" t="str">
        <f t="shared" si="21"/>
        <v>8sap-vzbp</v>
      </c>
      <c r="BX82">
        <f t="shared" si="22"/>
        <v>2017</v>
      </c>
      <c r="BY82">
        <f t="shared" si="23"/>
        <v>2019</v>
      </c>
      <c r="BZ82">
        <f t="shared" si="24"/>
        <v>5</v>
      </c>
      <c r="CA82">
        <f t="shared" si="25"/>
        <v>5</v>
      </c>
      <c r="CB82" t="s">
        <v>5893</v>
      </c>
      <c r="CC82" t="str">
        <f t="shared" si="26"/>
        <v>c</v>
      </c>
      <c r="CD82">
        <v>0.63262827798550758</v>
      </c>
      <c r="CE82">
        <f t="shared" si="20"/>
        <v>1</v>
      </c>
      <c r="CF82" t="s">
        <v>5905</v>
      </c>
      <c r="CG82" s="18" t="s">
        <v>4391</v>
      </c>
      <c r="CH82" s="2">
        <v>43634</v>
      </c>
      <c r="CI82">
        <v>210</v>
      </c>
      <c r="CJ82" s="3">
        <v>2108</v>
      </c>
      <c r="CK82" s="31" t="e">
        <f t="shared" si="27"/>
        <v>#VALUE!</v>
      </c>
      <c r="CL82" s="30">
        <f t="shared" si="28"/>
        <v>1.8125</v>
      </c>
      <c r="CM82" s="2">
        <v>43650</v>
      </c>
      <c r="CN82" s="4" t="s">
        <v>7204</v>
      </c>
      <c r="CO82" s="3">
        <v>2137</v>
      </c>
      <c r="CP82" s="13">
        <v>2</v>
      </c>
      <c r="CQ82" s="13">
        <v>2</v>
      </c>
      <c r="CR82" s="17">
        <v>0</v>
      </c>
      <c r="CT82" s="13">
        <v>1</v>
      </c>
      <c r="CU82" s="13">
        <v>1</v>
      </c>
      <c r="CV82" s="13">
        <v>2</v>
      </c>
      <c r="CW82" s="13">
        <v>1</v>
      </c>
      <c r="CX82" s="13">
        <v>1</v>
      </c>
      <c r="CY82" s="13">
        <v>2</v>
      </c>
      <c r="CZ82" s="13">
        <v>3</v>
      </c>
      <c r="DA82" s="17">
        <v>0</v>
      </c>
      <c r="DB82" s="17">
        <v>1</v>
      </c>
      <c r="DC82" s="17">
        <v>1</v>
      </c>
      <c r="DD82" s="11" t="s">
        <v>7150</v>
      </c>
      <c r="DE82" s="11">
        <f t="shared" si="29"/>
        <v>17</v>
      </c>
      <c r="DF82" s="11">
        <v>1</v>
      </c>
    </row>
    <row r="83" spans="1:110" x14ac:dyDescent="0.35">
      <c r="A83" t="s">
        <v>4090</v>
      </c>
      <c r="B83" t="b">
        <v>1</v>
      </c>
      <c r="C83" t="b">
        <v>0</v>
      </c>
      <c r="E83" t="s">
        <v>323</v>
      </c>
      <c r="F83" t="s">
        <v>15</v>
      </c>
      <c r="G83" t="s">
        <v>5441</v>
      </c>
      <c r="H83" t="s">
        <v>4093</v>
      </c>
      <c r="I83">
        <v>2</v>
      </c>
      <c r="J83">
        <v>2</v>
      </c>
      <c r="K83">
        <v>1</v>
      </c>
      <c r="L83">
        <v>0</v>
      </c>
      <c r="M83" t="s">
        <v>4091</v>
      </c>
      <c r="N83" t="s">
        <v>228</v>
      </c>
      <c r="O83" t="s">
        <v>5442</v>
      </c>
      <c r="P83" t="s">
        <v>4092</v>
      </c>
      <c r="Q83" s="2">
        <v>42031</v>
      </c>
      <c r="R83" s="1">
        <v>0.93958333333333333</v>
      </c>
      <c r="S83" s="2">
        <v>42031</v>
      </c>
      <c r="T83" s="1">
        <v>0.97361111111111109</v>
      </c>
      <c r="U83" t="s">
        <v>351</v>
      </c>
      <c r="V83" t="s">
        <v>164</v>
      </c>
      <c r="X83" t="s">
        <v>7</v>
      </c>
      <c r="Y83" t="s">
        <v>1</v>
      </c>
      <c r="AB83" t="s">
        <v>4094</v>
      </c>
      <c r="AF83" t="s">
        <v>5443</v>
      </c>
      <c r="AG83" t="s">
        <v>4096</v>
      </c>
      <c r="AH83" t="s">
        <v>4095</v>
      </c>
      <c r="AM83" t="s">
        <v>4097</v>
      </c>
      <c r="AN83" t="s">
        <v>572</v>
      </c>
      <c r="AP83" t="s">
        <v>334</v>
      </c>
      <c r="BV83" t="s">
        <v>336</v>
      </c>
      <c r="BW83" t="str">
        <f t="shared" si="21"/>
        <v>qgtz-buis</v>
      </c>
      <c r="BX83">
        <f t="shared" si="22"/>
        <v>2015</v>
      </c>
      <c r="BY83">
        <f t="shared" si="23"/>
        <v>2015</v>
      </c>
      <c r="BZ83">
        <f t="shared" si="24"/>
        <v>5</v>
      </c>
      <c r="CA83">
        <f t="shared" si="25"/>
        <v>5</v>
      </c>
      <c r="CB83" t="s">
        <v>4723</v>
      </c>
      <c r="CC83" t="str">
        <f t="shared" si="26"/>
        <v>b</v>
      </c>
      <c r="CD83">
        <v>7.0828808129087872E-2</v>
      </c>
      <c r="CE83">
        <f t="shared" si="20"/>
        <v>1</v>
      </c>
      <c r="CF83" t="s">
        <v>5905</v>
      </c>
      <c r="CG83" s="18" t="s">
        <v>5440</v>
      </c>
      <c r="CH83" s="2">
        <v>43634</v>
      </c>
      <c r="CI83">
        <v>837</v>
      </c>
      <c r="CJ83" s="3">
        <v>1316</v>
      </c>
      <c r="CK83" s="31" t="e">
        <f t="shared" si="27"/>
        <v>#VALUE!</v>
      </c>
      <c r="CL83" s="30">
        <f t="shared" si="28"/>
        <v>1.5</v>
      </c>
      <c r="CM83" s="2">
        <v>43650</v>
      </c>
      <c r="CN83" s="4" t="s">
        <v>7204</v>
      </c>
      <c r="CO83" s="3">
        <v>1340</v>
      </c>
      <c r="CP83" s="13">
        <v>2</v>
      </c>
      <c r="CQ83" s="13">
        <v>1</v>
      </c>
      <c r="CR83" s="17">
        <v>0</v>
      </c>
      <c r="CT83" s="13">
        <v>0</v>
      </c>
      <c r="CU83" s="13">
        <v>1</v>
      </c>
      <c r="CV83" s="13">
        <v>1</v>
      </c>
      <c r="CW83" s="13">
        <v>1</v>
      </c>
      <c r="CX83" s="13">
        <v>1</v>
      </c>
      <c r="CY83" s="13">
        <v>1</v>
      </c>
      <c r="CZ83" s="13">
        <v>2</v>
      </c>
      <c r="DA83" s="17">
        <v>0</v>
      </c>
      <c r="DB83" s="17">
        <v>1</v>
      </c>
      <c r="DC83" s="17">
        <v>1</v>
      </c>
      <c r="DD83" s="11" t="s">
        <v>7151</v>
      </c>
      <c r="DE83" s="11">
        <f t="shared" si="29"/>
        <v>12</v>
      </c>
      <c r="DF83" s="11">
        <v>1</v>
      </c>
    </row>
    <row r="84" spans="1:110" x14ac:dyDescent="0.35">
      <c r="A84" t="s">
        <v>4416</v>
      </c>
      <c r="B84" t="b">
        <v>1</v>
      </c>
      <c r="C84" t="b">
        <v>0</v>
      </c>
      <c r="E84" t="s">
        <v>323</v>
      </c>
      <c r="F84" t="s">
        <v>15</v>
      </c>
      <c r="G84" t="s">
        <v>5537</v>
      </c>
      <c r="I84">
        <v>0</v>
      </c>
      <c r="J84">
        <v>0</v>
      </c>
      <c r="K84" t="e">
        <v>#DIV/0!</v>
      </c>
      <c r="L84">
        <v>0</v>
      </c>
      <c r="O84" t="s">
        <v>4417</v>
      </c>
      <c r="P84" t="s">
        <v>4417</v>
      </c>
      <c r="Q84" s="2">
        <v>41201</v>
      </c>
      <c r="R84" s="1">
        <v>0.79305555555555562</v>
      </c>
      <c r="S84" s="2">
        <v>41201</v>
      </c>
      <c r="T84" s="1">
        <v>0.79305555555555562</v>
      </c>
      <c r="V84" t="s">
        <v>123</v>
      </c>
      <c r="Y84" t="s">
        <v>1</v>
      </c>
      <c r="AF84" t="s">
        <v>5538</v>
      </c>
      <c r="AN84" t="s">
        <v>1760</v>
      </c>
      <c r="AP84" t="s">
        <v>334</v>
      </c>
      <c r="BV84" t="s">
        <v>336</v>
      </c>
      <c r="BW84" t="str">
        <f t="shared" si="21"/>
        <v>sf64-aecy</v>
      </c>
      <c r="BX84">
        <f t="shared" si="22"/>
        <v>2012</v>
      </c>
      <c r="BY84">
        <f t="shared" si="23"/>
        <v>2012</v>
      </c>
      <c r="BZ84">
        <f t="shared" si="24"/>
        <v>3</v>
      </c>
      <c r="CA84">
        <f t="shared" si="25"/>
        <v>0</v>
      </c>
      <c r="CB84" t="s">
        <v>4723</v>
      </c>
      <c r="CC84" t="str">
        <f t="shared" si="26"/>
        <v>a</v>
      </c>
      <c r="CD84">
        <v>6.9430744126820154E-2</v>
      </c>
      <c r="CE84">
        <f t="shared" si="20"/>
        <v>1</v>
      </c>
      <c r="CF84" t="s">
        <v>5905</v>
      </c>
      <c r="CG84" s="18" t="s">
        <v>5536</v>
      </c>
      <c r="CH84" s="2">
        <v>43634</v>
      </c>
      <c r="CI84">
        <v>92</v>
      </c>
      <c r="CJ84" s="3">
        <v>1052</v>
      </c>
      <c r="CK84" s="31" t="e">
        <f t="shared" si="27"/>
        <v>#VALUE!</v>
      </c>
      <c r="CL84" s="30">
        <f t="shared" si="28"/>
        <v>0.11764705882352941</v>
      </c>
      <c r="CM84" s="2">
        <v>43651</v>
      </c>
      <c r="CN84" s="4" t="s">
        <v>7204</v>
      </c>
      <c r="CO84" s="3">
        <v>1054</v>
      </c>
      <c r="CP84" s="13">
        <v>1</v>
      </c>
      <c r="CQ84" s="13">
        <v>0</v>
      </c>
      <c r="CR84" s="17">
        <v>0</v>
      </c>
      <c r="CT84" s="13">
        <v>0</v>
      </c>
      <c r="CU84" s="13">
        <v>0</v>
      </c>
      <c r="CV84" s="13">
        <v>0</v>
      </c>
      <c r="CW84" s="13">
        <v>1</v>
      </c>
      <c r="CX84" s="13">
        <v>1</v>
      </c>
      <c r="CY84" s="13">
        <v>2</v>
      </c>
      <c r="CZ84" s="13">
        <v>3</v>
      </c>
      <c r="DA84" s="17">
        <v>3</v>
      </c>
      <c r="DB84" s="17">
        <v>0</v>
      </c>
      <c r="DC84" s="17">
        <v>1</v>
      </c>
      <c r="DD84" s="11" t="s">
        <v>7161</v>
      </c>
      <c r="DE84" s="11">
        <f t="shared" si="29"/>
        <v>12</v>
      </c>
      <c r="DF84" s="11">
        <v>1</v>
      </c>
    </row>
    <row r="85" spans="1:110" x14ac:dyDescent="0.35">
      <c r="A85" t="s">
        <v>993</v>
      </c>
      <c r="B85" t="b">
        <v>1</v>
      </c>
      <c r="C85" t="b">
        <v>0</v>
      </c>
      <c r="E85" t="s">
        <v>323</v>
      </c>
      <c r="F85" t="s">
        <v>15</v>
      </c>
      <c r="G85" t="s">
        <v>5507</v>
      </c>
      <c r="H85" t="s">
        <v>5509</v>
      </c>
      <c r="I85">
        <v>32</v>
      </c>
      <c r="J85">
        <v>3</v>
      </c>
      <c r="K85">
        <v>9.375E-2</v>
      </c>
      <c r="L85">
        <v>0</v>
      </c>
      <c r="M85" t="s">
        <v>4943</v>
      </c>
      <c r="N85" t="s">
        <v>36</v>
      </c>
      <c r="O85" t="s">
        <v>5508</v>
      </c>
      <c r="P85" t="s">
        <v>994</v>
      </c>
      <c r="Q85" s="2">
        <v>43572</v>
      </c>
      <c r="R85" s="1">
        <v>0.87708333333333333</v>
      </c>
      <c r="S85" s="2">
        <v>43633</v>
      </c>
      <c r="T85" s="1">
        <v>0.8881944444444444</v>
      </c>
      <c r="U85" t="s">
        <v>1005</v>
      </c>
      <c r="V85" t="s">
        <v>36</v>
      </c>
      <c r="Y85" t="s">
        <v>1</v>
      </c>
      <c r="AB85" t="s">
        <v>5510</v>
      </c>
      <c r="AC85" t="s">
        <v>5511</v>
      </c>
      <c r="AF85" t="s">
        <v>5513</v>
      </c>
      <c r="AG85" t="s">
        <v>5514</v>
      </c>
      <c r="AH85" t="s">
        <v>1010</v>
      </c>
      <c r="AI85" t="s">
        <v>5512</v>
      </c>
      <c r="AL85" t="s">
        <v>46</v>
      </c>
      <c r="AN85" t="s">
        <v>528</v>
      </c>
      <c r="AP85" t="s">
        <v>334</v>
      </c>
      <c r="BV85" t="s">
        <v>336</v>
      </c>
      <c r="BW85" t="str">
        <f t="shared" si="21"/>
        <v>rpr4-cgyd</v>
      </c>
      <c r="BX85">
        <f t="shared" si="22"/>
        <v>2019</v>
      </c>
      <c r="BY85">
        <f t="shared" si="23"/>
        <v>2019</v>
      </c>
      <c r="BZ85">
        <f t="shared" si="24"/>
        <v>4</v>
      </c>
      <c r="CA85">
        <f t="shared" si="25"/>
        <v>4</v>
      </c>
      <c r="CB85" t="s">
        <v>4339</v>
      </c>
      <c r="CC85" t="str">
        <f t="shared" si="26"/>
        <v>d</v>
      </c>
      <c r="CD85">
        <v>1.8403037250234844E-2</v>
      </c>
      <c r="CE85">
        <f t="shared" si="20"/>
        <v>1</v>
      </c>
      <c r="CF85" t="s">
        <v>5905</v>
      </c>
      <c r="CG85" t="s">
        <v>5506</v>
      </c>
      <c r="CH85" s="2">
        <v>43634</v>
      </c>
      <c r="CI85">
        <v>410</v>
      </c>
      <c r="CJ85">
        <v>80</v>
      </c>
      <c r="CK85" s="31" t="e">
        <f t="shared" si="27"/>
        <v>#VALUE!</v>
      </c>
      <c r="CL85" s="30">
        <f t="shared" si="28"/>
        <v>1.1176470588235294</v>
      </c>
      <c r="CM85" s="2">
        <v>43651</v>
      </c>
      <c r="CN85" s="4" t="s">
        <v>7204</v>
      </c>
      <c r="CO85" s="3">
        <v>99</v>
      </c>
      <c r="CP85" s="13">
        <v>2</v>
      </c>
      <c r="CQ85" s="13">
        <v>2</v>
      </c>
      <c r="CR85" s="17">
        <v>2</v>
      </c>
      <c r="CT85" s="13">
        <v>2</v>
      </c>
      <c r="CU85" s="13">
        <v>2</v>
      </c>
      <c r="CV85" s="13">
        <v>2</v>
      </c>
      <c r="CW85" s="13">
        <v>1</v>
      </c>
      <c r="CX85" s="13">
        <v>1</v>
      </c>
      <c r="CY85" s="13">
        <v>2</v>
      </c>
      <c r="CZ85" s="13">
        <v>3</v>
      </c>
      <c r="DA85" s="17">
        <v>2</v>
      </c>
      <c r="DB85" s="17">
        <v>2</v>
      </c>
      <c r="DC85" s="17">
        <v>1</v>
      </c>
      <c r="DD85" s="11" t="s">
        <v>7168</v>
      </c>
      <c r="DE85" s="11">
        <f t="shared" si="29"/>
        <v>24</v>
      </c>
      <c r="DF85" s="11">
        <v>1</v>
      </c>
    </row>
    <row r="86" spans="1:110" x14ac:dyDescent="0.35">
      <c r="A86" t="s">
        <v>4706</v>
      </c>
      <c r="B86" t="b">
        <v>1</v>
      </c>
      <c r="C86" t="b">
        <v>0</v>
      </c>
      <c r="E86" t="s">
        <v>323</v>
      </c>
      <c r="F86" t="s">
        <v>15</v>
      </c>
      <c r="G86" t="s">
        <v>5192</v>
      </c>
      <c r="H86" t="s">
        <v>4709</v>
      </c>
      <c r="I86">
        <v>3</v>
      </c>
      <c r="J86">
        <v>3</v>
      </c>
      <c r="K86">
        <v>1</v>
      </c>
      <c r="L86">
        <v>0</v>
      </c>
      <c r="M86" t="s">
        <v>4707</v>
      </c>
      <c r="N86" t="s">
        <v>71</v>
      </c>
      <c r="O86" t="s">
        <v>5193</v>
      </c>
      <c r="P86" t="s">
        <v>4708</v>
      </c>
      <c r="Q86" s="2">
        <v>43117</v>
      </c>
      <c r="R86" s="1">
        <v>0.98263888888888884</v>
      </c>
      <c r="S86" s="2">
        <v>43448</v>
      </c>
      <c r="T86" s="1">
        <v>0.87638888888888899</v>
      </c>
      <c r="U86" t="s">
        <v>351</v>
      </c>
      <c r="V86" t="s">
        <v>164</v>
      </c>
      <c r="X86" t="s">
        <v>11</v>
      </c>
      <c r="Y86" t="s">
        <v>1</v>
      </c>
      <c r="AB86" t="s">
        <v>4710</v>
      </c>
      <c r="AC86">
        <v>2017</v>
      </c>
      <c r="AF86" t="s">
        <v>5194</v>
      </c>
      <c r="AG86" t="s">
        <v>4713</v>
      </c>
      <c r="AH86" t="s">
        <v>4712</v>
      </c>
      <c r="AI86" t="s">
        <v>4711</v>
      </c>
      <c r="AL86" t="s">
        <v>69</v>
      </c>
      <c r="AM86" t="s">
        <v>4714</v>
      </c>
      <c r="AN86" t="s">
        <v>572</v>
      </c>
      <c r="AP86" t="s">
        <v>334</v>
      </c>
      <c r="BJ86" t="s">
        <v>71</v>
      </c>
      <c r="BK86" t="s">
        <v>723</v>
      </c>
      <c r="BV86" t="s">
        <v>336</v>
      </c>
      <c r="BW86" t="str">
        <f t="shared" si="21"/>
        <v>k882-u84m</v>
      </c>
      <c r="BX86">
        <f t="shared" si="22"/>
        <v>2018</v>
      </c>
      <c r="BY86">
        <f t="shared" si="23"/>
        <v>2018</v>
      </c>
      <c r="BZ86">
        <f t="shared" si="24"/>
        <v>5</v>
      </c>
      <c r="CA86">
        <f t="shared" si="25"/>
        <v>5</v>
      </c>
      <c r="CB86" t="s">
        <v>4723</v>
      </c>
      <c r="CC86" t="str">
        <f t="shared" si="26"/>
        <v>d</v>
      </c>
      <c r="CD86">
        <v>2.8235356863565153E-3</v>
      </c>
      <c r="CE86">
        <f t="shared" si="20"/>
        <v>1</v>
      </c>
      <c r="CF86" t="s">
        <v>5905</v>
      </c>
      <c r="CG86" t="s">
        <v>5191</v>
      </c>
      <c r="CH86" s="2">
        <v>43634</v>
      </c>
      <c r="CI86">
        <v>89</v>
      </c>
      <c r="CJ86">
        <v>120</v>
      </c>
      <c r="CK86" s="31" t="e">
        <f t="shared" si="27"/>
        <v>#VALUE!</v>
      </c>
      <c r="CL86" s="30">
        <f t="shared" si="28"/>
        <v>0.17647058823529413</v>
      </c>
      <c r="CM86" s="2">
        <v>43651</v>
      </c>
      <c r="CN86" s="4" t="s">
        <v>7204</v>
      </c>
      <c r="CO86" s="3">
        <v>123</v>
      </c>
      <c r="CP86" s="13">
        <v>1</v>
      </c>
      <c r="CQ86" s="13">
        <v>2</v>
      </c>
      <c r="CR86" s="17">
        <v>0</v>
      </c>
      <c r="CT86" s="13">
        <v>1</v>
      </c>
      <c r="CU86" s="13">
        <v>2</v>
      </c>
      <c r="CV86" s="13">
        <v>2</v>
      </c>
      <c r="CW86" s="13">
        <v>1</v>
      </c>
      <c r="CX86" s="13">
        <v>1</v>
      </c>
      <c r="CY86" s="13">
        <v>2</v>
      </c>
      <c r="CZ86" s="13">
        <v>3</v>
      </c>
      <c r="DA86" s="17">
        <v>3</v>
      </c>
      <c r="DB86" s="17">
        <v>2</v>
      </c>
      <c r="DC86" s="17">
        <v>1</v>
      </c>
      <c r="DD86" s="11" t="s">
        <v>7171</v>
      </c>
      <c r="DE86" s="11">
        <f t="shared" si="29"/>
        <v>21</v>
      </c>
      <c r="DF86" s="11">
        <v>1</v>
      </c>
    </row>
    <row r="87" spans="1:110" x14ac:dyDescent="0.35">
      <c r="A87" t="s">
        <v>3847</v>
      </c>
      <c r="B87" t="b">
        <v>1</v>
      </c>
      <c r="C87" t="b">
        <v>0</v>
      </c>
      <c r="E87" t="s">
        <v>323</v>
      </c>
      <c r="F87" t="s">
        <v>15</v>
      </c>
      <c r="G87" t="s">
        <v>5325</v>
      </c>
      <c r="I87">
        <v>0</v>
      </c>
      <c r="J87">
        <v>0</v>
      </c>
      <c r="K87" t="e">
        <v>#DIV/0!</v>
      </c>
      <c r="L87">
        <v>0</v>
      </c>
      <c r="O87" t="s">
        <v>5326</v>
      </c>
      <c r="P87" t="s">
        <v>3848</v>
      </c>
      <c r="Q87" s="2">
        <v>41260</v>
      </c>
      <c r="R87" s="1">
        <v>0.87361111111111101</v>
      </c>
      <c r="S87" s="2">
        <v>41262</v>
      </c>
      <c r="T87" s="1">
        <v>0.96736111111111101</v>
      </c>
      <c r="V87" t="s">
        <v>123</v>
      </c>
      <c r="Y87" t="s">
        <v>1</v>
      </c>
      <c r="AF87" t="s">
        <v>5327</v>
      </c>
      <c r="AN87" t="s">
        <v>1760</v>
      </c>
      <c r="AP87" t="s">
        <v>334</v>
      </c>
      <c r="BV87" t="s">
        <v>336</v>
      </c>
      <c r="BW87" t="str">
        <f t="shared" si="21"/>
        <v>n5d5-8e7h</v>
      </c>
      <c r="BX87">
        <f t="shared" si="22"/>
        <v>2012</v>
      </c>
      <c r="BY87">
        <f t="shared" si="23"/>
        <v>2012</v>
      </c>
      <c r="BZ87">
        <f t="shared" si="24"/>
        <v>3</v>
      </c>
      <c r="CA87">
        <f t="shared" si="25"/>
        <v>0</v>
      </c>
      <c r="CB87" t="s">
        <v>4723</v>
      </c>
      <c r="CC87" t="str">
        <f t="shared" si="26"/>
        <v>a</v>
      </c>
      <c r="CD87">
        <v>0.13878592532645828</v>
      </c>
      <c r="CE87">
        <f t="shared" si="20"/>
        <v>1</v>
      </c>
      <c r="CF87" t="s">
        <v>5905</v>
      </c>
      <c r="CG87" t="s">
        <v>5324</v>
      </c>
      <c r="CH87" s="2">
        <v>43634</v>
      </c>
      <c r="CI87">
        <v>203</v>
      </c>
      <c r="CJ87">
        <v>863</v>
      </c>
      <c r="CK87" s="31" t="e">
        <f t="shared" si="27"/>
        <v>#VALUE!</v>
      </c>
      <c r="CL87" s="30">
        <f t="shared" si="28"/>
        <v>0.35294117647058826</v>
      </c>
      <c r="CM87" s="2">
        <v>43651</v>
      </c>
      <c r="CN87" s="4" t="s">
        <v>7204</v>
      </c>
      <c r="CO87" s="3">
        <v>869</v>
      </c>
      <c r="CP87" s="13">
        <v>1</v>
      </c>
      <c r="CQ87" s="13">
        <v>0</v>
      </c>
      <c r="CR87" s="17">
        <v>0</v>
      </c>
      <c r="CS87" s="13" t="s">
        <v>7172</v>
      </c>
      <c r="CT87" s="13">
        <v>0</v>
      </c>
      <c r="CU87" s="13">
        <v>0</v>
      </c>
      <c r="CV87" s="13">
        <v>1</v>
      </c>
      <c r="CW87" s="13">
        <v>1</v>
      </c>
      <c r="CX87" s="13">
        <v>1</v>
      </c>
      <c r="CY87" s="13">
        <v>1</v>
      </c>
      <c r="CZ87" s="13">
        <v>3</v>
      </c>
      <c r="DA87" s="17">
        <v>1</v>
      </c>
      <c r="DB87" s="17">
        <v>0</v>
      </c>
      <c r="DC87" s="17">
        <v>1</v>
      </c>
      <c r="DD87" s="11" t="s">
        <v>7173</v>
      </c>
      <c r="DE87" s="11">
        <f t="shared" si="29"/>
        <v>10</v>
      </c>
      <c r="DF87" s="11">
        <v>1</v>
      </c>
    </row>
    <row r="88" spans="1:110" x14ac:dyDescent="0.35">
      <c r="A88" t="s">
        <v>3845</v>
      </c>
      <c r="B88" t="b">
        <v>1</v>
      </c>
      <c r="C88" t="b">
        <v>0</v>
      </c>
      <c r="E88" t="s">
        <v>323</v>
      </c>
      <c r="F88" t="s">
        <v>15</v>
      </c>
      <c r="G88" t="s">
        <v>4888</v>
      </c>
      <c r="I88">
        <v>0</v>
      </c>
      <c r="J88">
        <v>0</v>
      </c>
      <c r="K88" t="e">
        <v>#DIV/0!</v>
      </c>
      <c r="L88">
        <v>0</v>
      </c>
      <c r="O88" t="s">
        <v>4889</v>
      </c>
      <c r="P88" t="s">
        <v>3846</v>
      </c>
      <c r="Q88" s="2">
        <v>41215</v>
      </c>
      <c r="R88" s="1">
        <v>4.2361111111111106E-2</v>
      </c>
      <c r="S88" s="2">
        <v>41268</v>
      </c>
      <c r="T88" s="1">
        <v>0.99097222222222225</v>
      </c>
      <c r="V88" t="s">
        <v>123</v>
      </c>
      <c r="Y88" t="s">
        <v>1</v>
      </c>
      <c r="AF88" t="s">
        <v>4890</v>
      </c>
      <c r="AN88" t="s">
        <v>1760</v>
      </c>
      <c r="AP88" t="s">
        <v>334</v>
      </c>
      <c r="BV88" t="s">
        <v>336</v>
      </c>
      <c r="BW88" t="str">
        <f t="shared" si="21"/>
        <v>gd2u-b9zp</v>
      </c>
      <c r="BX88">
        <f t="shared" si="22"/>
        <v>2012</v>
      </c>
      <c r="BY88">
        <f t="shared" si="23"/>
        <v>2012</v>
      </c>
      <c r="BZ88">
        <f t="shared" si="24"/>
        <v>3</v>
      </c>
      <c r="CA88">
        <f t="shared" si="25"/>
        <v>0</v>
      </c>
      <c r="CB88" t="s">
        <v>4723</v>
      </c>
      <c r="CC88" t="str">
        <f t="shared" si="26"/>
        <v>a</v>
      </c>
      <c r="CD88">
        <v>4.4394239753669296E-2</v>
      </c>
      <c r="CE88">
        <f t="shared" si="20"/>
        <v>2</v>
      </c>
      <c r="CF88" t="s">
        <v>5905</v>
      </c>
      <c r="CG88" t="s">
        <v>4887</v>
      </c>
      <c r="CH88" s="2">
        <v>43634</v>
      </c>
      <c r="CI88">
        <v>282</v>
      </c>
      <c r="CJ88">
        <v>869</v>
      </c>
      <c r="CK88" s="31" t="e">
        <f t="shared" si="27"/>
        <v>#VALUE!</v>
      </c>
      <c r="CL88" s="30">
        <f t="shared" si="28"/>
        <v>5.8823529411764705E-2</v>
      </c>
      <c r="CM88" s="2">
        <v>43651</v>
      </c>
      <c r="CN88" s="4" t="s">
        <v>7204</v>
      </c>
      <c r="CO88" s="3">
        <v>870</v>
      </c>
      <c r="CP88" s="13">
        <v>1</v>
      </c>
      <c r="CQ88" s="13">
        <v>0</v>
      </c>
      <c r="CR88" s="17">
        <v>0</v>
      </c>
      <c r="CT88" s="13">
        <v>0</v>
      </c>
      <c r="CU88" s="13">
        <v>0</v>
      </c>
      <c r="CV88" s="13">
        <v>1</v>
      </c>
      <c r="CW88" s="13">
        <v>1</v>
      </c>
      <c r="CX88" s="13">
        <v>1</v>
      </c>
      <c r="CY88" s="13">
        <v>2</v>
      </c>
      <c r="CZ88" s="13">
        <v>3</v>
      </c>
      <c r="DA88" s="17">
        <v>3</v>
      </c>
      <c r="DB88" s="17">
        <v>0</v>
      </c>
      <c r="DC88" s="17">
        <v>1</v>
      </c>
      <c r="DD88" s="11" t="s">
        <v>7175</v>
      </c>
      <c r="DE88" s="11">
        <f t="shared" si="29"/>
        <v>13</v>
      </c>
      <c r="DF88" s="11">
        <v>1</v>
      </c>
    </row>
    <row r="89" spans="1:110" x14ac:dyDescent="0.35">
      <c r="A89" t="s">
        <v>4454</v>
      </c>
      <c r="B89" t="b">
        <v>1</v>
      </c>
      <c r="C89" t="b">
        <v>0</v>
      </c>
      <c r="E89" t="s">
        <v>323</v>
      </c>
      <c r="F89" t="s">
        <v>15</v>
      </c>
      <c r="G89" t="s">
        <v>4465</v>
      </c>
      <c r="H89" t="s">
        <v>4468</v>
      </c>
      <c r="I89">
        <v>4</v>
      </c>
      <c r="J89">
        <v>1</v>
      </c>
      <c r="K89">
        <v>0.25</v>
      </c>
      <c r="L89">
        <v>1</v>
      </c>
      <c r="M89" t="s">
        <v>4466</v>
      </c>
      <c r="N89" t="s">
        <v>94</v>
      </c>
      <c r="O89" t="s">
        <v>4467</v>
      </c>
      <c r="P89" t="s">
        <v>4455</v>
      </c>
      <c r="Q89" s="2">
        <v>42312</v>
      </c>
      <c r="R89" s="1">
        <v>0.92291666666666661</v>
      </c>
      <c r="S89" s="2">
        <v>43633</v>
      </c>
      <c r="T89" s="1">
        <v>0.58472222222222225</v>
      </c>
      <c r="U89" t="s">
        <v>1130</v>
      </c>
      <c r="V89" t="s">
        <v>162</v>
      </c>
      <c r="Y89" t="s">
        <v>1</v>
      </c>
      <c r="AF89" t="s">
        <v>4469</v>
      </c>
      <c r="AN89" t="s">
        <v>2130</v>
      </c>
      <c r="AP89" t="s">
        <v>334</v>
      </c>
      <c r="BV89" t="s">
        <v>336</v>
      </c>
      <c r="BW89" t="str">
        <f t="shared" si="21"/>
        <v>9ncw-tqjn</v>
      </c>
      <c r="BX89">
        <f t="shared" si="22"/>
        <v>2015</v>
      </c>
      <c r="BY89">
        <f t="shared" si="23"/>
        <v>2019</v>
      </c>
      <c r="BZ89">
        <f t="shared" si="24"/>
        <v>4</v>
      </c>
      <c r="CA89">
        <f t="shared" si="25"/>
        <v>4</v>
      </c>
      <c r="CB89" t="s">
        <v>5893</v>
      </c>
      <c r="CC89" t="str">
        <f t="shared" si="26"/>
        <v>b</v>
      </c>
      <c r="CD89">
        <v>0.22375029057407569</v>
      </c>
      <c r="CE89">
        <f t="shared" si="20"/>
        <v>1</v>
      </c>
      <c r="CF89" t="s">
        <v>5905</v>
      </c>
      <c r="CG89" t="s">
        <v>4464</v>
      </c>
      <c r="CH89" s="2">
        <v>43634</v>
      </c>
      <c r="CI89">
        <v>894</v>
      </c>
      <c r="CJ89" s="3">
        <v>3017</v>
      </c>
      <c r="CK89" s="31" t="e">
        <f t="shared" si="27"/>
        <v>#VALUE!</v>
      </c>
      <c r="CL89" s="30">
        <f t="shared" si="28"/>
        <v>3.4117647058823528</v>
      </c>
      <c r="CM89" s="2">
        <v>43651</v>
      </c>
      <c r="CN89" s="4" t="s">
        <v>7204</v>
      </c>
      <c r="CO89" s="3">
        <v>3075</v>
      </c>
      <c r="CP89" s="13">
        <v>1</v>
      </c>
      <c r="CQ89" s="13">
        <v>2</v>
      </c>
      <c r="CR89" s="17">
        <v>0</v>
      </c>
      <c r="CT89" s="13">
        <v>2</v>
      </c>
      <c r="CU89" s="13">
        <v>0</v>
      </c>
      <c r="CV89" s="13">
        <v>0</v>
      </c>
      <c r="CW89" s="13">
        <v>1</v>
      </c>
      <c r="CX89" s="13">
        <v>1</v>
      </c>
      <c r="CY89" s="13">
        <v>2</v>
      </c>
      <c r="CZ89" s="13">
        <v>3</v>
      </c>
      <c r="DA89" s="17">
        <v>2</v>
      </c>
      <c r="DB89" s="17">
        <v>2</v>
      </c>
      <c r="DC89" s="17">
        <v>1</v>
      </c>
      <c r="DD89" s="11" t="s">
        <v>7185</v>
      </c>
      <c r="DE89" s="11">
        <f t="shared" si="29"/>
        <v>17</v>
      </c>
      <c r="DF89" s="11">
        <v>1</v>
      </c>
    </row>
    <row r="90" spans="1:110" x14ac:dyDescent="0.35">
      <c r="A90" t="s">
        <v>4964</v>
      </c>
      <c r="B90" t="b">
        <v>1</v>
      </c>
      <c r="C90" t="b">
        <v>0</v>
      </c>
      <c r="E90" t="s">
        <v>323</v>
      </c>
      <c r="F90" t="s">
        <v>15</v>
      </c>
      <c r="G90" t="s">
        <v>4965</v>
      </c>
      <c r="H90" t="s">
        <v>4969</v>
      </c>
      <c r="I90">
        <v>3</v>
      </c>
      <c r="J90">
        <v>2</v>
      </c>
      <c r="K90">
        <v>0.66666666666666663</v>
      </c>
      <c r="L90">
        <v>1</v>
      </c>
      <c r="M90" t="s">
        <v>4966</v>
      </c>
      <c r="N90" t="s">
        <v>94</v>
      </c>
      <c r="O90" t="s">
        <v>4967</v>
      </c>
      <c r="P90" t="s">
        <v>4968</v>
      </c>
      <c r="Q90" s="2">
        <v>42321</v>
      </c>
      <c r="R90" s="1">
        <v>0.78611111111111109</v>
      </c>
      <c r="S90" s="2">
        <v>43633</v>
      </c>
      <c r="T90" s="1">
        <v>0.58402777777777781</v>
      </c>
      <c r="U90" t="s">
        <v>1130</v>
      </c>
      <c r="V90" t="s">
        <v>162</v>
      </c>
      <c r="Y90" t="s">
        <v>1</v>
      </c>
      <c r="AF90" t="s">
        <v>4970</v>
      </c>
      <c r="AN90" t="s">
        <v>2130</v>
      </c>
      <c r="AP90" t="s">
        <v>334</v>
      </c>
      <c r="BV90" t="s">
        <v>336</v>
      </c>
      <c r="BW90" t="str">
        <f t="shared" si="21"/>
        <v>h95x-vpyj</v>
      </c>
      <c r="BX90">
        <f t="shared" si="22"/>
        <v>2015</v>
      </c>
      <c r="BY90">
        <f t="shared" si="23"/>
        <v>2019</v>
      </c>
      <c r="BZ90">
        <f t="shared" si="24"/>
        <v>4</v>
      </c>
      <c r="CA90">
        <f t="shared" si="25"/>
        <v>4</v>
      </c>
      <c r="CB90" t="s">
        <v>4723</v>
      </c>
      <c r="CC90" t="str">
        <f t="shared" si="26"/>
        <v>b</v>
      </c>
      <c r="CD90">
        <v>7.6222961957648216E-3</v>
      </c>
      <c r="CE90">
        <f t="shared" si="20"/>
        <v>1</v>
      </c>
      <c r="CF90" t="s">
        <v>5905</v>
      </c>
      <c r="CG90" t="s">
        <v>4963</v>
      </c>
      <c r="CH90" s="2">
        <v>43634</v>
      </c>
      <c r="CI90">
        <v>405</v>
      </c>
      <c r="CJ90">
        <v>571</v>
      </c>
      <c r="CK90" s="31" t="e">
        <f t="shared" si="27"/>
        <v>#VALUE!</v>
      </c>
      <c r="CL90" s="30">
        <f t="shared" si="28"/>
        <v>0.70588235294117652</v>
      </c>
      <c r="CM90" s="2">
        <v>43651</v>
      </c>
      <c r="CN90" s="4" t="s">
        <v>7204</v>
      </c>
      <c r="CO90" s="3">
        <v>583</v>
      </c>
      <c r="CP90" s="13">
        <v>2</v>
      </c>
      <c r="CQ90" s="13">
        <v>2</v>
      </c>
      <c r="CR90" s="17">
        <v>0</v>
      </c>
      <c r="CT90" s="13">
        <v>2</v>
      </c>
      <c r="CU90" s="13">
        <v>0</v>
      </c>
      <c r="CV90" s="13">
        <v>0</v>
      </c>
      <c r="CW90" s="13">
        <v>1</v>
      </c>
      <c r="CX90" s="13">
        <v>1</v>
      </c>
      <c r="CY90" s="13">
        <v>2</v>
      </c>
      <c r="CZ90" s="13">
        <v>3</v>
      </c>
      <c r="DA90" s="17">
        <v>3</v>
      </c>
      <c r="DB90" s="17">
        <v>2</v>
      </c>
      <c r="DC90" s="17">
        <v>1</v>
      </c>
      <c r="DD90" s="11" t="s">
        <v>7189</v>
      </c>
      <c r="DE90" s="11">
        <f t="shared" si="29"/>
        <v>19</v>
      </c>
      <c r="DF90" s="11">
        <v>1</v>
      </c>
    </row>
    <row r="91" spans="1:110" x14ac:dyDescent="0.35">
      <c r="A91" t="s">
        <v>3828</v>
      </c>
      <c r="B91" t="b">
        <v>1</v>
      </c>
      <c r="C91" t="b">
        <v>0</v>
      </c>
      <c r="E91" t="s">
        <v>323</v>
      </c>
      <c r="F91" t="s">
        <v>15</v>
      </c>
      <c r="G91" t="s">
        <v>5594</v>
      </c>
      <c r="H91" t="s">
        <v>3831</v>
      </c>
      <c r="I91">
        <v>3</v>
      </c>
      <c r="J91">
        <v>1</v>
      </c>
      <c r="K91">
        <v>0.33333333333333331</v>
      </c>
      <c r="L91">
        <v>1</v>
      </c>
      <c r="M91" t="s">
        <v>3829</v>
      </c>
      <c r="N91" t="s">
        <v>94</v>
      </c>
      <c r="O91" t="s">
        <v>5595</v>
      </c>
      <c r="P91" t="s">
        <v>3830</v>
      </c>
      <c r="Q91" s="2">
        <v>42318</v>
      </c>
      <c r="R91" s="1">
        <v>0.83611111111111114</v>
      </c>
      <c r="S91" s="2">
        <v>43633</v>
      </c>
      <c r="T91" s="1">
        <v>0.5854166666666667</v>
      </c>
      <c r="U91" t="s">
        <v>1130</v>
      </c>
      <c r="V91" t="s">
        <v>162</v>
      </c>
      <c r="Y91" t="s">
        <v>1</v>
      </c>
      <c r="AF91" t="s">
        <v>5596</v>
      </c>
      <c r="AN91" t="s">
        <v>2130</v>
      </c>
      <c r="AP91" t="s">
        <v>334</v>
      </c>
      <c r="BV91" t="s">
        <v>336</v>
      </c>
      <c r="BW91" t="str">
        <f t="shared" si="21"/>
        <v>t9je-9qwa</v>
      </c>
      <c r="BX91">
        <f t="shared" si="22"/>
        <v>2015</v>
      </c>
      <c r="BY91">
        <f t="shared" si="23"/>
        <v>2019</v>
      </c>
      <c r="BZ91">
        <f t="shared" si="24"/>
        <v>4</v>
      </c>
      <c r="CA91">
        <f t="shared" si="25"/>
        <v>4</v>
      </c>
      <c r="CB91" t="s">
        <v>5893</v>
      </c>
      <c r="CC91" t="str">
        <f t="shared" si="26"/>
        <v>b</v>
      </c>
      <c r="CD91">
        <v>0.44957403811721108</v>
      </c>
      <c r="CE91">
        <f t="shared" si="20"/>
        <v>1</v>
      </c>
      <c r="CF91" t="s">
        <v>5905</v>
      </c>
      <c r="CG91" t="s">
        <v>5593</v>
      </c>
      <c r="CH91" s="2">
        <v>43634</v>
      </c>
      <c r="CI91" s="3">
        <v>1558</v>
      </c>
      <c r="CJ91" s="3">
        <v>1712</v>
      </c>
      <c r="CK91" s="31" t="e">
        <f t="shared" si="27"/>
        <v>#VALUE!</v>
      </c>
      <c r="CL91" s="30">
        <f t="shared" si="28"/>
        <v>1</v>
      </c>
      <c r="CM91" s="2">
        <v>43651</v>
      </c>
      <c r="CN91" s="4" t="s">
        <v>7204</v>
      </c>
      <c r="CO91" s="3">
        <v>1729</v>
      </c>
      <c r="CP91" s="13">
        <v>1</v>
      </c>
      <c r="CQ91" s="13">
        <v>2</v>
      </c>
      <c r="CR91" s="17">
        <v>0</v>
      </c>
      <c r="CT91" s="13">
        <v>2</v>
      </c>
      <c r="CU91" s="13">
        <v>0</v>
      </c>
      <c r="CV91" s="13">
        <v>0</v>
      </c>
      <c r="CW91" s="13">
        <v>1</v>
      </c>
      <c r="CX91" s="13">
        <v>1</v>
      </c>
      <c r="CY91" s="13">
        <v>2</v>
      </c>
      <c r="CZ91" s="13">
        <v>3</v>
      </c>
      <c r="DA91" s="17">
        <v>2</v>
      </c>
      <c r="DB91" s="17">
        <v>2</v>
      </c>
      <c r="DC91" s="17">
        <v>1</v>
      </c>
      <c r="DD91" s="11" t="s">
        <v>7190</v>
      </c>
      <c r="DE91" s="11">
        <f t="shared" si="29"/>
        <v>17</v>
      </c>
      <c r="DF91" s="11">
        <v>1</v>
      </c>
    </row>
    <row r="92" spans="1:110" x14ac:dyDescent="0.35">
      <c r="A92" t="s">
        <v>5797</v>
      </c>
      <c r="B92" t="b">
        <v>1</v>
      </c>
      <c r="C92" t="b">
        <v>0</v>
      </c>
      <c r="E92" t="s">
        <v>323</v>
      </c>
      <c r="F92" t="s">
        <v>15</v>
      </c>
      <c r="G92" t="s">
        <v>5798</v>
      </c>
      <c r="H92" t="s">
        <v>5801</v>
      </c>
      <c r="I92">
        <v>3</v>
      </c>
      <c r="J92">
        <v>2</v>
      </c>
      <c r="K92">
        <v>0.66666666666666663</v>
      </c>
      <c r="L92">
        <v>1</v>
      </c>
      <c r="M92" t="s">
        <v>5799</v>
      </c>
      <c r="N92" t="s">
        <v>94</v>
      </c>
      <c r="O92" t="s">
        <v>5800</v>
      </c>
      <c r="P92" t="s">
        <v>2126</v>
      </c>
      <c r="Q92" s="2">
        <v>42341</v>
      </c>
      <c r="R92" s="1">
        <v>0.80694444444444446</v>
      </c>
      <c r="S92" s="2">
        <v>43633</v>
      </c>
      <c r="T92" s="1">
        <v>0.58333333333333337</v>
      </c>
      <c r="U92" t="s">
        <v>1130</v>
      </c>
      <c r="V92" t="s">
        <v>162</v>
      </c>
      <c r="Y92" t="s">
        <v>1</v>
      </c>
      <c r="AF92" t="s">
        <v>5802</v>
      </c>
      <c r="AN92" t="s">
        <v>2130</v>
      </c>
      <c r="AP92" t="s">
        <v>334</v>
      </c>
      <c r="BV92" t="s">
        <v>336</v>
      </c>
      <c r="BW92" t="str">
        <f t="shared" si="21"/>
        <v>x574-csgd</v>
      </c>
      <c r="BX92">
        <f t="shared" si="22"/>
        <v>2015</v>
      </c>
      <c r="BY92">
        <f t="shared" si="23"/>
        <v>2019</v>
      </c>
      <c r="BZ92">
        <f t="shared" si="24"/>
        <v>4</v>
      </c>
      <c r="CA92">
        <f t="shared" si="25"/>
        <v>4</v>
      </c>
      <c r="CB92" t="s">
        <v>5893</v>
      </c>
      <c r="CC92" t="str">
        <f t="shared" si="26"/>
        <v>b</v>
      </c>
      <c r="CD92">
        <v>0.38749154339480552</v>
      </c>
      <c r="CE92">
        <f t="shared" ref="CE92:CE116" si="30">IF(CB92&amp;CC92=CB91&amp;CC91,CE91+1,1)</f>
        <v>2</v>
      </c>
      <c r="CF92" t="s">
        <v>5905</v>
      </c>
      <c r="CG92" t="s">
        <v>5796</v>
      </c>
      <c r="CH92" s="2">
        <v>43634</v>
      </c>
      <c r="CI92" s="3">
        <v>1275</v>
      </c>
      <c r="CJ92" s="3">
        <v>3276</v>
      </c>
      <c r="CK92" s="31" t="e">
        <f t="shared" si="27"/>
        <v>#VALUE!</v>
      </c>
      <c r="CL92" s="30">
        <f t="shared" si="28"/>
        <v>1.8235294117647058</v>
      </c>
      <c r="CM92" s="2">
        <v>43651</v>
      </c>
      <c r="CN92" s="4" t="s">
        <v>7204</v>
      </c>
      <c r="CO92" s="3">
        <v>3307</v>
      </c>
      <c r="CP92" s="13">
        <v>1</v>
      </c>
      <c r="CQ92" s="13">
        <v>1</v>
      </c>
      <c r="CR92" s="17">
        <v>0</v>
      </c>
      <c r="CT92" s="13">
        <v>2</v>
      </c>
      <c r="CU92" s="13">
        <v>0</v>
      </c>
      <c r="CV92" s="13">
        <v>0</v>
      </c>
      <c r="CW92" s="13">
        <v>1</v>
      </c>
      <c r="CX92" s="13">
        <v>1</v>
      </c>
      <c r="CY92" s="13">
        <v>2</v>
      </c>
      <c r="CZ92" s="13">
        <v>3</v>
      </c>
      <c r="DA92" s="17">
        <v>3</v>
      </c>
      <c r="DB92" s="17">
        <v>2</v>
      </c>
      <c r="DC92" s="17">
        <v>1</v>
      </c>
      <c r="DD92" s="11" t="s">
        <v>7189</v>
      </c>
      <c r="DE92" s="11">
        <f t="shared" si="29"/>
        <v>17</v>
      </c>
      <c r="DF92" s="11">
        <v>1</v>
      </c>
    </row>
    <row r="93" spans="1:110" x14ac:dyDescent="0.35">
      <c r="A93" t="s">
        <v>4781</v>
      </c>
      <c r="B93" t="b">
        <v>1</v>
      </c>
      <c r="C93" t="b">
        <v>0</v>
      </c>
      <c r="E93" t="s">
        <v>323</v>
      </c>
      <c r="F93" t="s">
        <v>15</v>
      </c>
      <c r="G93" t="s">
        <v>4848</v>
      </c>
      <c r="I93">
        <v>0</v>
      </c>
      <c r="J93">
        <v>0</v>
      </c>
      <c r="K93" t="e">
        <v>#DIV/0!</v>
      </c>
      <c r="L93">
        <v>0</v>
      </c>
      <c r="O93" t="s">
        <v>5727</v>
      </c>
      <c r="P93" t="s">
        <v>4782</v>
      </c>
      <c r="Q93" s="2">
        <v>41943</v>
      </c>
      <c r="R93" s="1">
        <v>0.78749999999999998</v>
      </c>
      <c r="S93" s="2">
        <v>43633</v>
      </c>
      <c r="T93" s="1">
        <v>0.38541666666666669</v>
      </c>
      <c r="U93" t="s">
        <v>571</v>
      </c>
      <c r="V93" t="s">
        <v>44</v>
      </c>
      <c r="Y93" t="s">
        <v>1</v>
      </c>
      <c r="AF93" t="s">
        <v>5728</v>
      </c>
      <c r="AN93" t="s">
        <v>4437</v>
      </c>
      <c r="AP93" t="s">
        <v>334</v>
      </c>
      <c r="BV93" t="s">
        <v>336</v>
      </c>
      <c r="BW93" t="str">
        <f t="shared" si="21"/>
        <v>vgcw-qfjm</v>
      </c>
      <c r="BX93">
        <f t="shared" si="22"/>
        <v>2014</v>
      </c>
      <c r="BY93">
        <f t="shared" si="23"/>
        <v>2019</v>
      </c>
      <c r="BZ93">
        <f t="shared" si="24"/>
        <v>3</v>
      </c>
      <c r="CA93">
        <f t="shared" si="25"/>
        <v>1</v>
      </c>
      <c r="CB93" t="s">
        <v>5893</v>
      </c>
      <c r="CC93" t="str">
        <f t="shared" si="26"/>
        <v>b</v>
      </c>
      <c r="CD93">
        <v>0.34075040019954328</v>
      </c>
      <c r="CE93">
        <f t="shared" si="30"/>
        <v>3</v>
      </c>
      <c r="CF93" t="s">
        <v>5905</v>
      </c>
      <c r="CG93" t="s">
        <v>5726</v>
      </c>
      <c r="CH93" s="2">
        <v>43634</v>
      </c>
      <c r="CI93" s="3">
        <v>2877</v>
      </c>
      <c r="CJ93" s="3">
        <v>11628</v>
      </c>
      <c r="CK93" s="31" t="e">
        <f t="shared" si="27"/>
        <v>#VALUE!</v>
      </c>
      <c r="CL93" s="30">
        <f t="shared" si="28"/>
        <v>7.1764705882352944</v>
      </c>
      <c r="CM93" s="2">
        <v>43651</v>
      </c>
      <c r="CN93" s="4" t="s">
        <v>7204</v>
      </c>
      <c r="CO93" s="3">
        <v>11750</v>
      </c>
      <c r="CP93" s="13">
        <v>1</v>
      </c>
      <c r="CQ93" s="13">
        <v>0</v>
      </c>
      <c r="CR93" s="17">
        <v>0</v>
      </c>
      <c r="CT93" s="13">
        <v>0</v>
      </c>
      <c r="CU93" s="13">
        <v>0</v>
      </c>
      <c r="CV93" s="13">
        <v>0</v>
      </c>
      <c r="CW93" s="13">
        <v>1</v>
      </c>
      <c r="CX93" s="13">
        <v>1</v>
      </c>
      <c r="CY93" s="13">
        <v>2</v>
      </c>
      <c r="CZ93" s="13">
        <v>3</v>
      </c>
      <c r="DA93" s="17">
        <v>2</v>
      </c>
      <c r="DB93" s="17">
        <v>2</v>
      </c>
      <c r="DC93" s="17">
        <v>1</v>
      </c>
      <c r="DD93" s="11" t="s">
        <v>7192</v>
      </c>
      <c r="DE93" s="11">
        <f t="shared" si="29"/>
        <v>13</v>
      </c>
      <c r="DF93" s="11">
        <v>1</v>
      </c>
    </row>
    <row r="94" spans="1:110" x14ac:dyDescent="0.35">
      <c r="A94" t="s">
        <v>4012</v>
      </c>
      <c r="B94" t="b">
        <v>1</v>
      </c>
      <c r="C94" t="b">
        <v>0</v>
      </c>
      <c r="E94" t="s">
        <v>323</v>
      </c>
      <c r="F94" t="s">
        <v>15</v>
      </c>
      <c r="G94" t="s">
        <v>4610</v>
      </c>
      <c r="H94" t="s">
        <v>4014</v>
      </c>
      <c r="I94">
        <v>2</v>
      </c>
      <c r="J94">
        <v>2</v>
      </c>
      <c r="K94">
        <v>1</v>
      </c>
      <c r="L94">
        <v>0</v>
      </c>
      <c r="O94" t="s">
        <v>4611</v>
      </c>
      <c r="P94" t="s">
        <v>4013</v>
      </c>
      <c r="Q94" s="2">
        <v>42080</v>
      </c>
      <c r="R94" s="1">
        <v>0.59930555555555554</v>
      </c>
      <c r="S94" s="2">
        <v>43622</v>
      </c>
      <c r="T94" s="1">
        <v>0.47916666666666669</v>
      </c>
      <c r="U94" t="s">
        <v>571</v>
      </c>
      <c r="V94" t="s">
        <v>44</v>
      </c>
      <c r="Y94" t="s">
        <v>1</v>
      </c>
      <c r="AF94" t="s">
        <v>4612</v>
      </c>
      <c r="AN94" t="s">
        <v>4437</v>
      </c>
      <c r="AP94" t="s">
        <v>334</v>
      </c>
      <c r="BV94" t="s">
        <v>336</v>
      </c>
      <c r="BW94" t="str">
        <f t="shared" si="21"/>
        <v>brpd-b6zd</v>
      </c>
      <c r="BX94">
        <f t="shared" si="22"/>
        <v>2015</v>
      </c>
      <c r="BY94">
        <f t="shared" si="23"/>
        <v>2019</v>
      </c>
      <c r="BZ94">
        <f t="shared" si="24"/>
        <v>3</v>
      </c>
      <c r="CA94">
        <f t="shared" si="25"/>
        <v>2</v>
      </c>
      <c r="CB94" t="s">
        <v>5893</v>
      </c>
      <c r="CC94" t="str">
        <f t="shared" si="26"/>
        <v>b</v>
      </c>
      <c r="CD94">
        <v>0.46741357477316026</v>
      </c>
      <c r="CE94">
        <f t="shared" si="30"/>
        <v>4</v>
      </c>
      <c r="CF94" t="s">
        <v>5905</v>
      </c>
      <c r="CG94" t="s">
        <v>4609</v>
      </c>
      <c r="CH94" s="2">
        <v>43634</v>
      </c>
      <c r="CI94" s="3">
        <v>1112</v>
      </c>
      <c r="CJ94" s="3">
        <v>2340</v>
      </c>
      <c r="CK94" s="31">
        <f t="shared" si="27"/>
        <v>-23.555555555555557</v>
      </c>
      <c r="CL94" s="30">
        <f t="shared" si="28"/>
        <v>1.8518518518518519</v>
      </c>
      <c r="CM94" s="2">
        <v>43661</v>
      </c>
      <c r="CN94" s="4">
        <v>476</v>
      </c>
      <c r="CO94" s="3">
        <v>2390</v>
      </c>
      <c r="CP94" s="13">
        <v>1</v>
      </c>
      <c r="CQ94" s="13">
        <v>0</v>
      </c>
      <c r="CR94" s="17">
        <v>0</v>
      </c>
      <c r="CT94" s="13">
        <v>0</v>
      </c>
      <c r="CU94" s="13">
        <v>0</v>
      </c>
      <c r="CV94" s="13">
        <v>0</v>
      </c>
      <c r="CW94" s="13">
        <v>1</v>
      </c>
      <c r="CX94" s="13">
        <v>1</v>
      </c>
      <c r="CY94" s="13">
        <v>1</v>
      </c>
      <c r="CZ94" s="13">
        <v>3</v>
      </c>
      <c r="DA94" s="17">
        <v>2</v>
      </c>
      <c r="DB94" s="17">
        <v>2</v>
      </c>
      <c r="DC94" s="17">
        <v>1</v>
      </c>
      <c r="DD94" s="11" t="s">
        <v>7195</v>
      </c>
      <c r="DE94" s="11">
        <f t="shared" si="29"/>
        <v>12</v>
      </c>
      <c r="DF94" s="11">
        <v>1</v>
      </c>
    </row>
    <row r="95" spans="1:110" x14ac:dyDescent="0.35">
      <c r="A95" t="s">
        <v>4686</v>
      </c>
      <c r="B95" t="b">
        <v>1</v>
      </c>
      <c r="C95" t="b">
        <v>0</v>
      </c>
      <c r="E95" t="s">
        <v>323</v>
      </c>
      <c r="F95" t="s">
        <v>15</v>
      </c>
      <c r="G95" t="s">
        <v>4687</v>
      </c>
      <c r="I95">
        <v>0</v>
      </c>
      <c r="J95">
        <v>0</v>
      </c>
      <c r="K95" t="e">
        <v>#DIV/0!</v>
      </c>
      <c r="L95">
        <v>0</v>
      </c>
      <c r="O95" t="s">
        <v>4688</v>
      </c>
      <c r="P95" t="s">
        <v>4689</v>
      </c>
      <c r="Q95" s="2">
        <v>41207</v>
      </c>
      <c r="R95" s="1">
        <v>0.99652777777777779</v>
      </c>
      <c r="S95" s="2">
        <v>41208</v>
      </c>
      <c r="T95" s="1">
        <v>0.71458333333333324</v>
      </c>
      <c r="V95" t="s">
        <v>123</v>
      </c>
      <c r="Y95" t="s">
        <v>1</v>
      </c>
      <c r="AF95" t="s">
        <v>4690</v>
      </c>
      <c r="AN95" t="s">
        <v>1760</v>
      </c>
      <c r="AP95" t="s">
        <v>334</v>
      </c>
      <c r="BV95" t="s">
        <v>336</v>
      </c>
      <c r="BW95" t="str">
        <f t="shared" si="21"/>
        <v>dbef-72v2</v>
      </c>
      <c r="BX95">
        <f t="shared" si="22"/>
        <v>2012</v>
      </c>
      <c r="BY95">
        <f t="shared" si="23"/>
        <v>2012</v>
      </c>
      <c r="BZ95">
        <f t="shared" si="24"/>
        <v>3</v>
      </c>
      <c r="CA95">
        <f t="shared" si="25"/>
        <v>0</v>
      </c>
      <c r="CB95" t="s">
        <v>4723</v>
      </c>
      <c r="CC95" t="str">
        <f t="shared" si="26"/>
        <v>a</v>
      </c>
      <c r="CD95">
        <v>0.11058712027622974</v>
      </c>
      <c r="CE95">
        <f t="shared" si="30"/>
        <v>1</v>
      </c>
      <c r="CF95" t="s">
        <v>5905</v>
      </c>
      <c r="CG95" t="s">
        <v>4685</v>
      </c>
      <c r="CH95" s="2">
        <v>43634</v>
      </c>
      <c r="CI95">
        <v>169</v>
      </c>
      <c r="CJ95">
        <v>872</v>
      </c>
      <c r="CK95" s="31">
        <f t="shared" si="27"/>
        <v>3.7037037037037035E-2</v>
      </c>
      <c r="CL95" s="30">
        <f t="shared" si="28"/>
        <v>0.14814814814814814</v>
      </c>
      <c r="CM95" s="2">
        <v>43661</v>
      </c>
      <c r="CN95" s="4">
        <v>170</v>
      </c>
      <c r="CO95" s="3">
        <v>876</v>
      </c>
      <c r="CP95" s="13">
        <v>1</v>
      </c>
      <c r="CQ95" s="13">
        <v>0</v>
      </c>
      <c r="CR95" s="17">
        <v>0</v>
      </c>
      <c r="CT95" s="13">
        <v>0</v>
      </c>
      <c r="CU95" s="13">
        <v>1</v>
      </c>
      <c r="CV95" s="13">
        <v>1</v>
      </c>
      <c r="CW95" s="13">
        <v>1</v>
      </c>
      <c r="CX95" s="13">
        <v>1</v>
      </c>
      <c r="CY95" s="13">
        <v>2</v>
      </c>
      <c r="CZ95" s="13">
        <v>2</v>
      </c>
      <c r="DA95" s="17">
        <v>1</v>
      </c>
      <c r="DB95" s="17">
        <v>0</v>
      </c>
      <c r="DC95" s="17">
        <v>1</v>
      </c>
      <c r="DD95" s="11" t="s">
        <v>7198</v>
      </c>
      <c r="DE95" s="11">
        <f t="shared" si="29"/>
        <v>11</v>
      </c>
      <c r="DF95" s="11">
        <v>1</v>
      </c>
    </row>
    <row r="96" spans="1:110" x14ac:dyDescent="0.35">
      <c r="A96" t="s">
        <v>3992</v>
      </c>
      <c r="B96" t="b">
        <v>1</v>
      </c>
      <c r="C96" t="b">
        <v>0</v>
      </c>
      <c r="E96" t="s">
        <v>323</v>
      </c>
      <c r="F96" t="s">
        <v>15</v>
      </c>
      <c r="G96" t="s">
        <v>3993</v>
      </c>
      <c r="H96" t="s">
        <v>3997</v>
      </c>
      <c r="I96">
        <v>3</v>
      </c>
      <c r="J96">
        <v>1</v>
      </c>
      <c r="K96">
        <v>0.33333333333333331</v>
      </c>
      <c r="L96">
        <v>0</v>
      </c>
      <c r="M96" t="s">
        <v>3994</v>
      </c>
      <c r="N96" t="s">
        <v>124</v>
      </c>
      <c r="O96" t="s">
        <v>3995</v>
      </c>
      <c r="P96" t="s">
        <v>3996</v>
      </c>
      <c r="Q96" s="2">
        <v>43259</v>
      </c>
      <c r="R96" s="1">
        <v>0.92361111111111116</v>
      </c>
      <c r="S96" s="2">
        <v>43504</v>
      </c>
      <c r="T96" s="1">
        <v>0.83194444444444438</v>
      </c>
      <c r="U96" t="s">
        <v>2002</v>
      </c>
      <c r="V96" t="s">
        <v>164</v>
      </c>
      <c r="X96" t="s">
        <v>7</v>
      </c>
      <c r="Y96" t="s">
        <v>1</v>
      </c>
      <c r="AC96" t="s">
        <v>3998</v>
      </c>
      <c r="AF96" t="s">
        <v>3999</v>
      </c>
      <c r="AL96" t="s">
        <v>46</v>
      </c>
      <c r="AM96" t="s">
        <v>4000</v>
      </c>
      <c r="AN96" t="s">
        <v>572</v>
      </c>
      <c r="AP96" t="s">
        <v>334</v>
      </c>
      <c r="BJ96" t="s">
        <v>4001</v>
      </c>
      <c r="BK96" t="s">
        <v>723</v>
      </c>
      <c r="BL96" t="s">
        <v>4002</v>
      </c>
      <c r="BM96" t="s">
        <v>4003</v>
      </c>
      <c r="BN96" t="s">
        <v>4004</v>
      </c>
      <c r="BO96" t="s">
        <v>4002</v>
      </c>
      <c r="BP96" t="s">
        <v>4005</v>
      </c>
      <c r="BV96" t="s">
        <v>336</v>
      </c>
      <c r="BW96" t="str">
        <f t="shared" si="21"/>
        <v>4j29-snvr</v>
      </c>
      <c r="BX96">
        <f t="shared" si="22"/>
        <v>2018</v>
      </c>
      <c r="BY96">
        <f t="shared" si="23"/>
        <v>2019</v>
      </c>
      <c r="BZ96">
        <f t="shared" si="24"/>
        <v>5</v>
      </c>
      <c r="CA96">
        <f t="shared" si="25"/>
        <v>5</v>
      </c>
      <c r="CB96" t="s">
        <v>4339</v>
      </c>
      <c r="CC96" t="str">
        <f t="shared" si="26"/>
        <v>d</v>
      </c>
      <c r="CD96">
        <v>0.1323221826645139</v>
      </c>
      <c r="CE96">
        <f t="shared" si="30"/>
        <v>1</v>
      </c>
      <c r="CF96" t="s">
        <v>5905</v>
      </c>
      <c r="CG96" t="s">
        <v>3991</v>
      </c>
      <c r="CH96" s="2">
        <v>43634</v>
      </c>
      <c r="CI96">
        <v>81</v>
      </c>
      <c r="CJ96">
        <v>50</v>
      </c>
      <c r="CK96" s="31">
        <f t="shared" si="27"/>
        <v>0.37037037037037035</v>
      </c>
      <c r="CL96" s="30">
        <f t="shared" si="28"/>
        <v>0.18518518518518517</v>
      </c>
      <c r="CM96" s="2">
        <v>43661</v>
      </c>
      <c r="CN96" s="4">
        <v>91</v>
      </c>
      <c r="CO96" s="3">
        <v>55</v>
      </c>
      <c r="CP96" s="13">
        <v>1</v>
      </c>
      <c r="CQ96" s="13">
        <v>1</v>
      </c>
      <c r="CR96" s="17">
        <v>1</v>
      </c>
      <c r="CT96" s="13">
        <v>0</v>
      </c>
      <c r="CU96" s="13">
        <v>2</v>
      </c>
      <c r="CV96" s="13">
        <v>2</v>
      </c>
      <c r="CW96" s="13">
        <v>1</v>
      </c>
      <c r="CX96" s="13">
        <v>1</v>
      </c>
      <c r="CY96" s="13">
        <v>1</v>
      </c>
      <c r="CZ96" s="13">
        <v>3</v>
      </c>
      <c r="DA96" s="17">
        <v>2</v>
      </c>
      <c r="DB96" s="17">
        <v>2</v>
      </c>
      <c r="DC96" s="17">
        <v>1</v>
      </c>
      <c r="DD96" s="11" t="s">
        <v>7200</v>
      </c>
      <c r="DE96" s="11">
        <f t="shared" si="29"/>
        <v>18</v>
      </c>
      <c r="DF96" s="11">
        <v>1</v>
      </c>
    </row>
    <row r="97" spans="1:111" x14ac:dyDescent="0.35">
      <c r="A97" t="s">
        <v>4552</v>
      </c>
      <c r="B97" t="b">
        <v>1</v>
      </c>
      <c r="C97" t="b">
        <v>0</v>
      </c>
      <c r="E97" t="s">
        <v>323</v>
      </c>
      <c r="F97" t="s">
        <v>15</v>
      </c>
      <c r="G97" t="s">
        <v>4553</v>
      </c>
      <c r="I97">
        <v>0</v>
      </c>
      <c r="J97">
        <v>0</v>
      </c>
      <c r="K97" t="e">
        <v>#DIV/0!</v>
      </c>
      <c r="L97">
        <v>0</v>
      </c>
      <c r="O97" t="s">
        <v>4554</v>
      </c>
      <c r="P97" t="s">
        <v>4555</v>
      </c>
      <c r="Q97" s="2">
        <v>43588</v>
      </c>
      <c r="R97" s="1">
        <v>0.95138888888888884</v>
      </c>
      <c r="S97" s="2">
        <v>43609</v>
      </c>
      <c r="T97" s="1">
        <v>0.64236111111111105</v>
      </c>
      <c r="V97" t="s">
        <v>41</v>
      </c>
      <c r="Y97" t="s">
        <v>1</v>
      </c>
      <c r="AF97" t="s">
        <v>4556</v>
      </c>
      <c r="AN97" t="s">
        <v>712</v>
      </c>
      <c r="AP97" t="s">
        <v>334</v>
      </c>
      <c r="BV97" t="s">
        <v>336</v>
      </c>
      <c r="BW97" t="str">
        <f t="shared" si="21"/>
        <v>arks-e8z2</v>
      </c>
      <c r="BX97">
        <f t="shared" si="22"/>
        <v>2019</v>
      </c>
      <c r="BY97">
        <f t="shared" si="23"/>
        <v>2019</v>
      </c>
      <c r="BZ97">
        <f t="shared" si="24"/>
        <v>3</v>
      </c>
      <c r="CA97">
        <f t="shared" si="25"/>
        <v>0</v>
      </c>
      <c r="CB97" t="s">
        <v>4339</v>
      </c>
      <c r="CC97" t="str">
        <f t="shared" si="26"/>
        <v>d</v>
      </c>
      <c r="CD97">
        <v>9.7128796540365325E-2</v>
      </c>
      <c r="CE97">
        <f t="shared" si="30"/>
        <v>2</v>
      </c>
      <c r="CF97" t="s">
        <v>5905</v>
      </c>
      <c r="CG97" t="s">
        <v>4551</v>
      </c>
      <c r="CH97" s="2">
        <v>43634</v>
      </c>
      <c r="CI97">
        <v>14</v>
      </c>
      <c r="CJ97">
        <v>24</v>
      </c>
      <c r="CK97" s="31">
        <f t="shared" si="27"/>
        <v>0.1111111111111111</v>
      </c>
      <c r="CL97" s="30">
        <f t="shared" si="28"/>
        <v>0.18518518518518517</v>
      </c>
      <c r="CM97" s="2">
        <v>43661</v>
      </c>
      <c r="CN97" s="4">
        <v>17</v>
      </c>
      <c r="CO97" s="3">
        <v>29</v>
      </c>
      <c r="CP97" s="13">
        <v>1</v>
      </c>
      <c r="CQ97" s="13">
        <v>0</v>
      </c>
      <c r="CR97" s="17">
        <v>0</v>
      </c>
      <c r="CT97" s="13">
        <v>0</v>
      </c>
      <c r="CU97" s="13">
        <v>0</v>
      </c>
      <c r="CV97" s="13">
        <v>0</v>
      </c>
      <c r="CW97" s="13">
        <v>1</v>
      </c>
      <c r="CX97" s="13">
        <v>1</v>
      </c>
      <c r="CY97" s="13">
        <v>2</v>
      </c>
      <c r="CZ97" s="13">
        <v>3</v>
      </c>
      <c r="DA97" s="17">
        <v>2</v>
      </c>
      <c r="DB97" s="17">
        <v>2</v>
      </c>
      <c r="DC97" s="17">
        <v>1</v>
      </c>
      <c r="DD97" s="11" t="s">
        <v>7203</v>
      </c>
      <c r="DE97" s="11">
        <f t="shared" si="29"/>
        <v>13</v>
      </c>
      <c r="DF97" s="11">
        <v>1</v>
      </c>
    </row>
    <row r="98" spans="1:111" x14ac:dyDescent="0.35">
      <c r="A98" t="s">
        <v>5367</v>
      </c>
      <c r="B98" t="b">
        <v>1</v>
      </c>
      <c r="C98" t="b">
        <v>0</v>
      </c>
      <c r="E98" t="s">
        <v>323</v>
      </c>
      <c r="F98" t="s">
        <v>15</v>
      </c>
      <c r="G98" t="s">
        <v>5589</v>
      </c>
      <c r="H98" t="s">
        <v>5369</v>
      </c>
      <c r="I98">
        <v>2</v>
      </c>
      <c r="J98">
        <v>1</v>
      </c>
      <c r="K98">
        <v>0.5</v>
      </c>
      <c r="L98">
        <v>0</v>
      </c>
      <c r="M98" t="s">
        <v>5590</v>
      </c>
      <c r="N98" t="s">
        <v>24</v>
      </c>
      <c r="O98" t="s">
        <v>5591</v>
      </c>
      <c r="P98" t="s">
        <v>5368</v>
      </c>
      <c r="Q98" s="2">
        <v>43221</v>
      </c>
      <c r="R98" s="1">
        <v>0.7055555555555556</v>
      </c>
      <c r="S98" s="2">
        <v>43221</v>
      </c>
      <c r="T98" s="1">
        <v>0.72569444444444453</v>
      </c>
      <c r="U98" t="s">
        <v>328</v>
      </c>
      <c r="V98" t="s">
        <v>103</v>
      </c>
      <c r="X98" t="s">
        <v>7</v>
      </c>
      <c r="Y98" t="s">
        <v>1</v>
      </c>
      <c r="AF98" t="s">
        <v>5592</v>
      </c>
      <c r="AN98" t="s">
        <v>333</v>
      </c>
      <c r="AP98" t="s">
        <v>334</v>
      </c>
      <c r="BV98" t="s">
        <v>336</v>
      </c>
      <c r="BW98" t="str">
        <f t="shared" ref="BW98:BW116" si="31">IF(D98="",A98,D98)</f>
        <v>t94r-s3m2</v>
      </c>
      <c r="BX98">
        <f t="shared" ref="BX98:BX116" si="32">YEAR(Q98)</f>
        <v>2018</v>
      </c>
      <c r="BY98">
        <f t="shared" ref="BY98:BY116" si="33">YEAR(S98)</f>
        <v>2018</v>
      </c>
      <c r="BZ98">
        <f t="shared" ref="BZ98:BZ116" si="34">COUNTA(O98,P98,V98,X98,N98)</f>
        <v>5</v>
      </c>
      <c r="CA98">
        <f t="shared" ref="CA98:CA116" si="35">COUNTA(M98,U98,H98,W98,X98,N98)</f>
        <v>5</v>
      </c>
      <c r="CB98" t="s">
        <v>4723</v>
      </c>
      <c r="CC98" t="str">
        <f t="shared" ref="CC98:CC116" si="36">IF(BX98&lt;2014,"a",IF(BX98&gt;2017,"d",IF(BX98&lt;2016,"b","c")))</f>
        <v>d</v>
      </c>
      <c r="CD98">
        <v>0.34794597483418677</v>
      </c>
      <c r="CE98">
        <f t="shared" si="30"/>
        <v>1</v>
      </c>
      <c r="CF98" t="s">
        <v>5905</v>
      </c>
      <c r="CG98" t="s">
        <v>5588</v>
      </c>
      <c r="CH98" s="2">
        <v>43634</v>
      </c>
      <c r="CI98">
        <v>64</v>
      </c>
      <c r="CJ98">
        <v>340</v>
      </c>
      <c r="CK98" s="31">
        <f t="shared" ref="CK98:CK116" si="37">(CN98-CI98)/_xlfn.DAYS(CM98,CH98)</f>
        <v>3.5714285714285712E-2</v>
      </c>
      <c r="CL98" s="30">
        <f t="shared" ref="CL98:CL116" si="38">(CO98-CJ98)/_xlfn.DAYS(CM98,CH98)</f>
        <v>0.32142857142857145</v>
      </c>
      <c r="CM98" s="2">
        <v>43662</v>
      </c>
      <c r="CN98" s="38">
        <v>65</v>
      </c>
      <c r="CO98" s="38">
        <v>349</v>
      </c>
      <c r="CP98" s="13">
        <v>1</v>
      </c>
      <c r="CQ98" s="13">
        <v>2</v>
      </c>
      <c r="CR98" s="17">
        <v>0</v>
      </c>
      <c r="CT98" s="13">
        <v>0</v>
      </c>
      <c r="CU98" s="13">
        <v>0</v>
      </c>
      <c r="CV98" s="13">
        <v>2</v>
      </c>
      <c r="CW98" s="13">
        <v>1</v>
      </c>
      <c r="CX98" s="13">
        <v>1</v>
      </c>
      <c r="CY98" s="13">
        <v>1</v>
      </c>
      <c r="CZ98" s="13">
        <v>2</v>
      </c>
      <c r="DA98" s="17">
        <v>1</v>
      </c>
      <c r="DB98" s="17">
        <v>0</v>
      </c>
      <c r="DC98" s="17">
        <v>1</v>
      </c>
      <c r="DD98" s="17"/>
      <c r="DE98" s="11">
        <f t="shared" ref="DE98:DE112" si="39">SUM(CP98:DC98)</f>
        <v>12</v>
      </c>
      <c r="DF98" s="11">
        <v>1</v>
      </c>
    </row>
    <row r="99" spans="1:111" x14ac:dyDescent="0.35">
      <c r="A99" t="s">
        <v>4815</v>
      </c>
      <c r="B99" t="b">
        <v>1</v>
      </c>
      <c r="C99" t="b">
        <v>0</v>
      </c>
      <c r="E99" t="s">
        <v>323</v>
      </c>
      <c r="F99" t="s">
        <v>15</v>
      </c>
      <c r="G99" t="s">
        <v>5049</v>
      </c>
      <c r="H99" t="s">
        <v>5050</v>
      </c>
      <c r="I99">
        <v>3</v>
      </c>
      <c r="J99">
        <v>1</v>
      </c>
      <c r="K99">
        <v>0.33333333333333331</v>
      </c>
      <c r="L99">
        <v>0</v>
      </c>
      <c r="M99" t="s">
        <v>954</v>
      </c>
      <c r="N99" t="s">
        <v>120</v>
      </c>
      <c r="O99" t="s">
        <v>4816</v>
      </c>
      <c r="P99" t="s">
        <v>4816</v>
      </c>
      <c r="Q99" s="2">
        <v>43098</v>
      </c>
      <c r="R99" s="1">
        <v>3.125E-2</v>
      </c>
      <c r="S99" s="2">
        <v>43098</v>
      </c>
      <c r="T99" s="1">
        <v>3.125E-2</v>
      </c>
      <c r="U99" t="s">
        <v>359</v>
      </c>
      <c r="V99" t="s">
        <v>164</v>
      </c>
      <c r="X99" t="s">
        <v>7</v>
      </c>
      <c r="Y99" t="s">
        <v>1</v>
      </c>
      <c r="AC99" t="s">
        <v>5051</v>
      </c>
      <c r="AF99" t="s">
        <v>5052</v>
      </c>
      <c r="AL99" t="s">
        <v>14</v>
      </c>
      <c r="AM99" t="s">
        <v>961</v>
      </c>
      <c r="AN99" t="s">
        <v>572</v>
      </c>
      <c r="AP99" t="s">
        <v>334</v>
      </c>
      <c r="BJ99" t="s">
        <v>118</v>
      </c>
      <c r="BK99" t="s">
        <v>723</v>
      </c>
      <c r="BV99" t="s">
        <v>336</v>
      </c>
      <c r="BW99" t="str">
        <f t="shared" si="31"/>
        <v>ienj-63xj</v>
      </c>
      <c r="BX99">
        <f t="shared" si="32"/>
        <v>2017</v>
      </c>
      <c r="BY99">
        <f t="shared" si="33"/>
        <v>2017</v>
      </c>
      <c r="BZ99">
        <f t="shared" si="34"/>
        <v>5</v>
      </c>
      <c r="CA99">
        <f t="shared" si="35"/>
        <v>5</v>
      </c>
      <c r="CB99" t="s">
        <v>4723</v>
      </c>
      <c r="CC99" t="str">
        <f t="shared" si="36"/>
        <v>c</v>
      </c>
      <c r="CD99">
        <v>4.0663268369507621E-2</v>
      </c>
      <c r="CE99">
        <f t="shared" si="30"/>
        <v>1</v>
      </c>
      <c r="CF99" t="s">
        <v>5905</v>
      </c>
      <c r="CG99" t="s">
        <v>5048</v>
      </c>
      <c r="CH99" s="2">
        <v>43634</v>
      </c>
      <c r="CI99">
        <v>115</v>
      </c>
      <c r="CJ99">
        <v>375</v>
      </c>
      <c r="CK99" s="31">
        <f t="shared" si="37"/>
        <v>0.10714285714285714</v>
      </c>
      <c r="CL99" s="30">
        <f t="shared" si="38"/>
        <v>0.75</v>
      </c>
      <c r="CM99" s="2">
        <v>43662</v>
      </c>
      <c r="CN99" s="29">
        <v>118</v>
      </c>
      <c r="CO99" s="29">
        <v>396</v>
      </c>
      <c r="CP99" s="13">
        <v>2</v>
      </c>
      <c r="CQ99" s="13">
        <v>2</v>
      </c>
      <c r="CR99" s="17">
        <v>2</v>
      </c>
      <c r="CT99" s="13">
        <v>0</v>
      </c>
      <c r="CU99" s="13">
        <v>0</v>
      </c>
      <c r="CV99" s="13">
        <v>1</v>
      </c>
      <c r="CW99" s="13">
        <v>1</v>
      </c>
      <c r="CX99" s="13">
        <v>1</v>
      </c>
      <c r="CY99" s="13">
        <v>2</v>
      </c>
      <c r="CZ99" s="13">
        <v>3</v>
      </c>
      <c r="DA99" s="17">
        <v>2</v>
      </c>
      <c r="DB99" s="17">
        <v>0</v>
      </c>
      <c r="DC99" s="17">
        <v>1</v>
      </c>
      <c r="DD99" s="17" t="s">
        <v>7211</v>
      </c>
      <c r="DE99" s="11">
        <f t="shared" si="39"/>
        <v>17</v>
      </c>
      <c r="DF99" s="11">
        <v>1</v>
      </c>
    </row>
    <row r="100" spans="1:111" x14ac:dyDescent="0.35">
      <c r="A100" t="s">
        <v>4051</v>
      </c>
      <c r="B100" t="b">
        <v>1</v>
      </c>
      <c r="C100" t="b">
        <v>0</v>
      </c>
      <c r="E100" t="s">
        <v>323</v>
      </c>
      <c r="F100" t="s">
        <v>15</v>
      </c>
      <c r="G100" t="s">
        <v>5226</v>
      </c>
      <c r="I100">
        <v>0</v>
      </c>
      <c r="J100">
        <v>0</v>
      </c>
      <c r="K100" t="e">
        <v>#DIV/0!</v>
      </c>
      <c r="L100">
        <v>0</v>
      </c>
      <c r="O100" t="s">
        <v>5227</v>
      </c>
      <c r="P100" t="s">
        <v>4052</v>
      </c>
      <c r="Q100" s="2">
        <v>41248</v>
      </c>
      <c r="R100" s="1">
        <v>0.30486111111111108</v>
      </c>
      <c r="S100" s="2">
        <v>41250</v>
      </c>
      <c r="T100" s="1">
        <v>0.52916666666666667</v>
      </c>
      <c r="V100" t="s">
        <v>123</v>
      </c>
      <c r="Y100" t="s">
        <v>1</v>
      </c>
      <c r="AF100" t="s">
        <v>5228</v>
      </c>
      <c r="AN100" t="s">
        <v>1760</v>
      </c>
      <c r="AP100" t="s">
        <v>334</v>
      </c>
      <c r="BV100" t="s">
        <v>336</v>
      </c>
      <c r="BW100" t="str">
        <f t="shared" si="31"/>
        <v>m3jx-45hn</v>
      </c>
      <c r="BX100">
        <f t="shared" si="32"/>
        <v>2012</v>
      </c>
      <c r="BY100">
        <f t="shared" si="33"/>
        <v>2012</v>
      </c>
      <c r="BZ100">
        <f t="shared" si="34"/>
        <v>3</v>
      </c>
      <c r="CA100">
        <f t="shared" si="35"/>
        <v>0</v>
      </c>
      <c r="CB100" t="s">
        <v>4723</v>
      </c>
      <c r="CC100" t="str">
        <f t="shared" si="36"/>
        <v>a</v>
      </c>
      <c r="CD100">
        <v>8.6354728529054792E-2</v>
      </c>
      <c r="CE100">
        <f t="shared" si="30"/>
        <v>1</v>
      </c>
      <c r="CF100" t="s">
        <v>5905</v>
      </c>
      <c r="CG100" t="s">
        <v>5225</v>
      </c>
      <c r="CH100" s="2">
        <v>43634</v>
      </c>
      <c r="CI100">
        <v>112</v>
      </c>
      <c r="CJ100">
        <v>935</v>
      </c>
      <c r="CK100" s="31">
        <f t="shared" si="37"/>
        <v>7.1428571428571425E-2</v>
      </c>
      <c r="CL100" s="30">
        <f t="shared" si="38"/>
        <v>0.21428571428571427</v>
      </c>
      <c r="CM100" s="2">
        <v>43662</v>
      </c>
      <c r="CN100" s="29">
        <v>114</v>
      </c>
      <c r="CO100" s="29">
        <v>941</v>
      </c>
      <c r="CP100" s="13">
        <v>1</v>
      </c>
      <c r="CQ100" s="13">
        <v>0</v>
      </c>
      <c r="CR100" s="17">
        <v>0</v>
      </c>
      <c r="CT100" s="13">
        <v>0</v>
      </c>
      <c r="CU100" s="13">
        <v>0</v>
      </c>
      <c r="CV100" s="13">
        <v>0</v>
      </c>
      <c r="CW100" s="13">
        <v>1</v>
      </c>
      <c r="CX100" s="13">
        <v>1</v>
      </c>
      <c r="CY100" s="13">
        <v>2</v>
      </c>
      <c r="CZ100" s="13">
        <v>3</v>
      </c>
      <c r="DA100" s="17">
        <v>3</v>
      </c>
      <c r="DB100" s="17">
        <v>0</v>
      </c>
      <c r="DC100" s="17">
        <v>0</v>
      </c>
      <c r="DD100" s="11" t="s">
        <v>7214</v>
      </c>
      <c r="DE100" s="11">
        <f t="shared" si="39"/>
        <v>11</v>
      </c>
      <c r="DF100" s="11">
        <v>1</v>
      </c>
    </row>
    <row r="101" spans="1:111" x14ac:dyDescent="0.35">
      <c r="A101" t="s">
        <v>3956</v>
      </c>
      <c r="B101" t="b">
        <v>1</v>
      </c>
      <c r="C101" t="b">
        <v>0</v>
      </c>
      <c r="E101" t="s">
        <v>323</v>
      </c>
      <c r="F101" t="s">
        <v>15</v>
      </c>
      <c r="G101" t="s">
        <v>5206</v>
      </c>
      <c r="I101">
        <v>0</v>
      </c>
      <c r="J101">
        <v>0</v>
      </c>
      <c r="K101" t="e">
        <v>#DIV/0!</v>
      </c>
      <c r="L101">
        <v>0</v>
      </c>
      <c r="O101" t="s">
        <v>3957</v>
      </c>
      <c r="P101" t="s">
        <v>3957</v>
      </c>
      <c r="Q101" s="2">
        <v>41248</v>
      </c>
      <c r="R101" s="1">
        <v>0.32291666666666669</v>
      </c>
      <c r="S101" s="2">
        <v>41248</v>
      </c>
      <c r="T101" s="1">
        <v>0.32291666666666669</v>
      </c>
      <c r="V101" t="s">
        <v>123</v>
      </c>
      <c r="Y101" t="s">
        <v>1</v>
      </c>
      <c r="AF101" t="s">
        <v>5207</v>
      </c>
      <c r="AN101" t="s">
        <v>1760</v>
      </c>
      <c r="AP101" t="s">
        <v>334</v>
      </c>
      <c r="BV101" t="s">
        <v>336</v>
      </c>
      <c r="BW101" t="str">
        <f t="shared" si="31"/>
        <v>kbzr-6x76</v>
      </c>
      <c r="BX101">
        <f t="shared" si="32"/>
        <v>2012</v>
      </c>
      <c r="BY101">
        <f t="shared" si="33"/>
        <v>2012</v>
      </c>
      <c r="BZ101">
        <f t="shared" si="34"/>
        <v>3</v>
      </c>
      <c r="CA101">
        <f t="shared" si="35"/>
        <v>0</v>
      </c>
      <c r="CB101" t="s">
        <v>4723</v>
      </c>
      <c r="CC101" t="str">
        <f t="shared" si="36"/>
        <v>a</v>
      </c>
      <c r="CD101">
        <v>0.1709956738877203</v>
      </c>
      <c r="CE101">
        <f t="shared" si="30"/>
        <v>2</v>
      </c>
      <c r="CF101" t="s">
        <v>5905</v>
      </c>
      <c r="CG101" t="s">
        <v>5205</v>
      </c>
      <c r="CH101" s="2">
        <v>43634</v>
      </c>
      <c r="CI101">
        <v>64</v>
      </c>
      <c r="CJ101">
        <v>776</v>
      </c>
      <c r="CK101" s="31">
        <f t="shared" si="37"/>
        <v>3.5714285714285712E-2</v>
      </c>
      <c r="CL101" s="30">
        <f t="shared" si="38"/>
        <v>0.10714285714285714</v>
      </c>
      <c r="CM101" s="2">
        <v>43662</v>
      </c>
      <c r="CN101" s="29">
        <v>65</v>
      </c>
      <c r="CO101" s="3">
        <v>779</v>
      </c>
      <c r="CP101" s="13">
        <v>1</v>
      </c>
      <c r="CQ101" s="13">
        <v>0</v>
      </c>
      <c r="CR101" s="17">
        <v>0</v>
      </c>
      <c r="CT101" s="13">
        <v>0</v>
      </c>
      <c r="CU101" s="13">
        <v>1</v>
      </c>
      <c r="CV101" s="13">
        <v>0</v>
      </c>
      <c r="CW101" s="13">
        <v>1</v>
      </c>
      <c r="CX101" s="13">
        <v>1</v>
      </c>
      <c r="CY101" s="13">
        <v>2</v>
      </c>
      <c r="CZ101" s="13">
        <v>3</v>
      </c>
      <c r="DA101" s="17">
        <v>3</v>
      </c>
      <c r="DB101" s="17">
        <v>0</v>
      </c>
      <c r="DC101" s="17">
        <v>1</v>
      </c>
      <c r="DD101" s="11" t="s">
        <v>7217</v>
      </c>
      <c r="DE101" s="11">
        <f t="shared" si="39"/>
        <v>13</v>
      </c>
      <c r="DF101" s="11">
        <v>1</v>
      </c>
    </row>
    <row r="102" spans="1:111" x14ac:dyDescent="0.35">
      <c r="A102" t="s">
        <v>4576</v>
      </c>
      <c r="B102" t="b">
        <v>1</v>
      </c>
      <c r="C102" t="b">
        <v>0</v>
      </c>
      <c r="E102" t="s">
        <v>323</v>
      </c>
      <c r="F102" t="s">
        <v>15</v>
      </c>
      <c r="G102" t="s">
        <v>4577</v>
      </c>
      <c r="I102">
        <v>0</v>
      </c>
      <c r="J102">
        <v>0</v>
      </c>
      <c r="K102" t="e">
        <v>#DIV/0!</v>
      </c>
      <c r="L102">
        <v>0</v>
      </c>
      <c r="O102" t="s">
        <v>4578</v>
      </c>
      <c r="P102" t="s">
        <v>4579</v>
      </c>
      <c r="Q102" s="2">
        <v>41283</v>
      </c>
      <c r="R102" s="1">
        <v>0.64236111111111105</v>
      </c>
      <c r="S102" s="2">
        <v>41283</v>
      </c>
      <c r="T102" s="1">
        <v>0.65763888888888888</v>
      </c>
      <c r="V102" t="s">
        <v>123</v>
      </c>
      <c r="Y102" t="s">
        <v>1</v>
      </c>
      <c r="AF102" t="s">
        <v>4580</v>
      </c>
      <c r="AN102" t="s">
        <v>1760</v>
      </c>
      <c r="AP102" t="s">
        <v>334</v>
      </c>
      <c r="BV102" t="s">
        <v>336</v>
      </c>
      <c r="BW102" t="str">
        <f t="shared" si="31"/>
        <v>b5sx-erfa</v>
      </c>
      <c r="BX102">
        <f t="shared" si="32"/>
        <v>2013</v>
      </c>
      <c r="BY102">
        <f t="shared" si="33"/>
        <v>2013</v>
      </c>
      <c r="BZ102">
        <f t="shared" si="34"/>
        <v>3</v>
      </c>
      <c r="CA102">
        <f t="shared" si="35"/>
        <v>0</v>
      </c>
      <c r="CB102" t="s">
        <v>4723</v>
      </c>
      <c r="CC102" t="str">
        <f t="shared" si="36"/>
        <v>a</v>
      </c>
      <c r="CD102">
        <v>9.2278119507786194E-2</v>
      </c>
      <c r="CE102">
        <f t="shared" si="30"/>
        <v>3</v>
      </c>
      <c r="CF102" t="s">
        <v>5905</v>
      </c>
      <c r="CG102" t="s">
        <v>4575</v>
      </c>
      <c r="CH102" s="2">
        <v>43634</v>
      </c>
      <c r="CI102">
        <v>98</v>
      </c>
      <c r="CJ102">
        <v>839</v>
      </c>
      <c r="CK102" s="31">
        <f t="shared" si="37"/>
        <v>3.3333333333333333E-2</v>
      </c>
      <c r="CL102" s="30">
        <f t="shared" si="38"/>
        <v>3.3333333333333333E-2</v>
      </c>
      <c r="CM102" s="2">
        <v>43664</v>
      </c>
      <c r="CN102" s="29">
        <v>99</v>
      </c>
      <c r="CO102" s="3">
        <v>840</v>
      </c>
      <c r="CP102" s="13">
        <v>1</v>
      </c>
      <c r="CQ102" s="13">
        <v>0</v>
      </c>
      <c r="CR102" s="17">
        <v>0</v>
      </c>
      <c r="CT102" s="13">
        <v>0</v>
      </c>
      <c r="CU102" s="13">
        <v>2</v>
      </c>
      <c r="CV102" s="13">
        <v>1</v>
      </c>
      <c r="CW102" s="13">
        <v>1</v>
      </c>
      <c r="CX102" s="13">
        <v>1</v>
      </c>
      <c r="CY102" s="13">
        <v>2</v>
      </c>
      <c r="CZ102" s="13">
        <v>3</v>
      </c>
      <c r="DA102" s="17">
        <v>3</v>
      </c>
      <c r="DB102" s="17">
        <v>0</v>
      </c>
      <c r="DC102" s="17">
        <v>1</v>
      </c>
      <c r="DD102" s="11" t="s">
        <v>7221</v>
      </c>
      <c r="DE102" s="11">
        <f t="shared" si="39"/>
        <v>15</v>
      </c>
      <c r="DF102" s="11">
        <v>1</v>
      </c>
    </row>
    <row r="103" spans="1:111" x14ac:dyDescent="0.35">
      <c r="A103" t="s">
        <v>3976</v>
      </c>
      <c r="B103" t="b">
        <v>1</v>
      </c>
      <c r="C103" t="b">
        <v>0</v>
      </c>
      <c r="E103" t="s">
        <v>323</v>
      </c>
      <c r="F103" t="s">
        <v>15</v>
      </c>
      <c r="G103" t="s">
        <v>3977</v>
      </c>
      <c r="I103">
        <v>0</v>
      </c>
      <c r="J103">
        <v>0</v>
      </c>
      <c r="K103" t="e">
        <v>#DIV/0!</v>
      </c>
      <c r="L103">
        <v>0</v>
      </c>
      <c r="O103" t="s">
        <v>3978</v>
      </c>
      <c r="P103" t="s">
        <v>3979</v>
      </c>
      <c r="Q103" s="2">
        <v>41248</v>
      </c>
      <c r="R103" s="1">
        <v>0.32430555555555557</v>
      </c>
      <c r="S103" s="2">
        <v>41248</v>
      </c>
      <c r="T103" s="1">
        <v>0.33055555555555555</v>
      </c>
      <c r="V103" t="s">
        <v>123</v>
      </c>
      <c r="Y103" t="s">
        <v>1</v>
      </c>
      <c r="AF103" t="s">
        <v>3980</v>
      </c>
      <c r="AN103" t="s">
        <v>1760</v>
      </c>
      <c r="AP103" t="s">
        <v>334</v>
      </c>
      <c r="BV103" t="s">
        <v>336</v>
      </c>
      <c r="BW103" t="str">
        <f t="shared" si="31"/>
        <v>4cuw-kixp</v>
      </c>
      <c r="BX103">
        <f t="shared" si="32"/>
        <v>2012</v>
      </c>
      <c r="BY103">
        <f t="shared" si="33"/>
        <v>2012</v>
      </c>
      <c r="BZ103">
        <f t="shared" si="34"/>
        <v>3</v>
      </c>
      <c r="CA103">
        <f t="shared" si="35"/>
        <v>0</v>
      </c>
      <c r="CB103" t="s">
        <v>4723</v>
      </c>
      <c r="CC103" t="str">
        <f t="shared" si="36"/>
        <v>a</v>
      </c>
      <c r="CD103">
        <v>2.4420697709021555E-2</v>
      </c>
      <c r="CE103">
        <f t="shared" si="30"/>
        <v>4</v>
      </c>
      <c r="CF103" t="s">
        <v>5905</v>
      </c>
      <c r="CG103" t="s">
        <v>3975</v>
      </c>
      <c r="CH103" s="2">
        <v>43634</v>
      </c>
      <c r="CI103">
        <v>116</v>
      </c>
      <c r="CJ103">
        <v>891</v>
      </c>
      <c r="CK103" s="31">
        <f t="shared" si="37"/>
        <v>0.1</v>
      </c>
      <c r="CL103" s="30">
        <f t="shared" si="38"/>
        <v>0.3</v>
      </c>
      <c r="CM103" s="2">
        <v>43664</v>
      </c>
      <c r="CN103" s="29">
        <v>119</v>
      </c>
      <c r="CO103" s="3">
        <v>900</v>
      </c>
      <c r="CP103" s="17">
        <v>2</v>
      </c>
      <c r="CQ103" s="17">
        <v>0</v>
      </c>
      <c r="CR103" s="17">
        <v>0</v>
      </c>
      <c r="CS103" s="17"/>
      <c r="CT103" s="17">
        <v>0</v>
      </c>
      <c r="CU103" s="17">
        <v>2</v>
      </c>
      <c r="CV103" s="17">
        <v>0</v>
      </c>
      <c r="CW103" s="17">
        <v>1</v>
      </c>
      <c r="CX103" s="17">
        <v>1</v>
      </c>
      <c r="CY103" s="17">
        <v>2</v>
      </c>
      <c r="CZ103" s="17">
        <v>3</v>
      </c>
      <c r="DA103" s="17">
        <v>3</v>
      </c>
      <c r="DB103" s="17">
        <v>0</v>
      </c>
      <c r="DC103" s="17">
        <v>1</v>
      </c>
      <c r="DD103" s="11" t="s">
        <v>7223</v>
      </c>
      <c r="DE103" s="11">
        <f t="shared" si="39"/>
        <v>15</v>
      </c>
      <c r="DF103" s="11">
        <v>1</v>
      </c>
    </row>
    <row r="104" spans="1:111" x14ac:dyDescent="0.35">
      <c r="A104" t="s">
        <v>3864</v>
      </c>
      <c r="B104" t="b">
        <v>1</v>
      </c>
      <c r="C104" t="b">
        <v>0</v>
      </c>
      <c r="E104" t="s">
        <v>323</v>
      </c>
      <c r="F104" t="s">
        <v>15</v>
      </c>
      <c r="G104" t="s">
        <v>5429</v>
      </c>
      <c r="I104">
        <v>0</v>
      </c>
      <c r="J104">
        <v>0</v>
      </c>
      <c r="K104" t="e">
        <v>#DIV/0!</v>
      </c>
      <c r="L104">
        <v>0</v>
      </c>
      <c r="O104" t="s">
        <v>5430</v>
      </c>
      <c r="P104" t="s">
        <v>3865</v>
      </c>
      <c r="Q104" s="2">
        <v>41260</v>
      </c>
      <c r="R104" s="1">
        <v>0.875</v>
      </c>
      <c r="S104" s="2">
        <v>41262</v>
      </c>
      <c r="T104" s="1">
        <v>0.96875</v>
      </c>
      <c r="V104" t="s">
        <v>123</v>
      </c>
      <c r="Y104" t="s">
        <v>1</v>
      </c>
      <c r="AF104" t="s">
        <v>5431</v>
      </c>
      <c r="AN104" t="s">
        <v>1760</v>
      </c>
      <c r="AP104" t="s">
        <v>334</v>
      </c>
      <c r="BV104" t="s">
        <v>336</v>
      </c>
      <c r="BW104" t="str">
        <f t="shared" si="31"/>
        <v>qb7y-xuum</v>
      </c>
      <c r="BX104">
        <f t="shared" si="32"/>
        <v>2012</v>
      </c>
      <c r="BY104">
        <f t="shared" si="33"/>
        <v>2012</v>
      </c>
      <c r="BZ104">
        <f t="shared" si="34"/>
        <v>3</v>
      </c>
      <c r="CA104">
        <f t="shared" si="35"/>
        <v>0</v>
      </c>
      <c r="CB104" t="s">
        <v>4723</v>
      </c>
      <c r="CC104" t="str">
        <f t="shared" si="36"/>
        <v>a</v>
      </c>
      <c r="CD104">
        <v>8.0122343389661399E-3</v>
      </c>
      <c r="CE104">
        <f t="shared" si="30"/>
        <v>5</v>
      </c>
      <c r="CF104" t="s">
        <v>5905</v>
      </c>
      <c r="CG104" t="s">
        <v>5428</v>
      </c>
      <c r="CH104" s="2">
        <v>43634</v>
      </c>
      <c r="CI104">
        <v>210</v>
      </c>
      <c r="CJ104">
        <v>872</v>
      </c>
      <c r="CK104" s="31">
        <f t="shared" si="37"/>
        <v>0.1</v>
      </c>
      <c r="CL104" s="30">
        <f t="shared" si="38"/>
        <v>0.13333333333333333</v>
      </c>
      <c r="CM104" s="2">
        <v>43664</v>
      </c>
      <c r="CN104" s="29">
        <v>213</v>
      </c>
      <c r="CO104" s="3">
        <v>876</v>
      </c>
      <c r="CP104" s="13">
        <v>2</v>
      </c>
      <c r="CQ104" s="13">
        <v>0</v>
      </c>
      <c r="CR104" s="17">
        <v>0</v>
      </c>
      <c r="CT104" s="13">
        <v>0</v>
      </c>
      <c r="CU104" s="13">
        <v>2</v>
      </c>
      <c r="CV104" s="13">
        <v>1</v>
      </c>
      <c r="CW104" s="13">
        <v>1</v>
      </c>
      <c r="CX104" s="13">
        <v>1</v>
      </c>
      <c r="CY104" s="17">
        <v>2</v>
      </c>
      <c r="CZ104" s="13">
        <v>3</v>
      </c>
      <c r="DA104" s="17">
        <v>1</v>
      </c>
      <c r="DB104" s="17">
        <v>0</v>
      </c>
      <c r="DC104" s="17">
        <v>1</v>
      </c>
      <c r="DD104" s="11" t="s">
        <v>7222</v>
      </c>
      <c r="DE104" s="11">
        <f t="shared" si="39"/>
        <v>14</v>
      </c>
      <c r="DF104" s="11">
        <v>1</v>
      </c>
    </row>
    <row r="105" spans="1:111" x14ac:dyDescent="0.35">
      <c r="A105" t="s">
        <v>4081</v>
      </c>
      <c r="B105" t="b">
        <v>1</v>
      </c>
      <c r="C105" t="b">
        <v>0</v>
      </c>
      <c r="E105" t="s">
        <v>323</v>
      </c>
      <c r="F105" t="s">
        <v>15</v>
      </c>
      <c r="G105" t="s">
        <v>4860</v>
      </c>
      <c r="H105" t="s">
        <v>4862</v>
      </c>
      <c r="I105">
        <v>9</v>
      </c>
      <c r="J105">
        <v>2</v>
      </c>
      <c r="K105">
        <v>0.22222222222222221</v>
      </c>
      <c r="L105">
        <v>1</v>
      </c>
      <c r="M105" t="s">
        <v>4082</v>
      </c>
      <c r="N105" t="s">
        <v>231</v>
      </c>
      <c r="O105" t="s">
        <v>4861</v>
      </c>
      <c r="P105" t="s">
        <v>4083</v>
      </c>
      <c r="Q105" s="2">
        <v>43298</v>
      </c>
      <c r="R105" s="1">
        <v>0.6791666666666667</v>
      </c>
      <c r="S105" s="2">
        <v>43298</v>
      </c>
      <c r="T105" s="1">
        <v>0.8520833333333333</v>
      </c>
      <c r="U105" t="s">
        <v>328</v>
      </c>
      <c r="V105" t="s">
        <v>127</v>
      </c>
      <c r="X105" t="s">
        <v>7</v>
      </c>
      <c r="Y105" t="s">
        <v>1</v>
      </c>
      <c r="AF105" t="s">
        <v>4863</v>
      </c>
      <c r="AM105" t="s">
        <v>1301</v>
      </c>
      <c r="AN105" t="s">
        <v>2366</v>
      </c>
      <c r="AP105" t="s">
        <v>334</v>
      </c>
      <c r="BV105" t="s">
        <v>336</v>
      </c>
      <c r="BW105" t="str">
        <f t="shared" si="31"/>
        <v>f6st-whvb</v>
      </c>
      <c r="BX105">
        <f t="shared" si="32"/>
        <v>2018</v>
      </c>
      <c r="BY105">
        <f t="shared" si="33"/>
        <v>2018</v>
      </c>
      <c r="BZ105">
        <f t="shared" si="34"/>
        <v>5</v>
      </c>
      <c r="CA105">
        <f t="shared" si="35"/>
        <v>5</v>
      </c>
      <c r="CB105" t="s">
        <v>4339</v>
      </c>
      <c r="CC105" t="str">
        <f t="shared" si="36"/>
        <v>d</v>
      </c>
      <c r="CD105">
        <v>4.9428321618562143E-2</v>
      </c>
      <c r="CE105">
        <f t="shared" si="30"/>
        <v>1</v>
      </c>
      <c r="CF105" t="s">
        <v>5905</v>
      </c>
      <c r="CG105" s="18" t="s">
        <v>4859</v>
      </c>
      <c r="CH105" s="2">
        <v>43634</v>
      </c>
      <c r="CI105">
        <v>146</v>
      </c>
      <c r="CJ105">
        <v>44</v>
      </c>
      <c r="CK105" s="31">
        <f t="shared" si="37"/>
        <v>0.1</v>
      </c>
      <c r="CL105" s="30">
        <f t="shared" si="38"/>
        <v>0.16666666666666666</v>
      </c>
      <c r="CM105" s="2">
        <v>43664</v>
      </c>
      <c r="CN105" s="29">
        <v>149</v>
      </c>
      <c r="CO105" s="3">
        <v>49</v>
      </c>
      <c r="CP105" s="13">
        <v>2</v>
      </c>
      <c r="CQ105" s="13">
        <v>2</v>
      </c>
      <c r="CR105" s="17">
        <v>0</v>
      </c>
      <c r="CT105" s="13">
        <v>1</v>
      </c>
      <c r="CU105" s="13">
        <v>2</v>
      </c>
      <c r="CV105" s="13">
        <v>2</v>
      </c>
      <c r="CW105" s="13">
        <v>1</v>
      </c>
      <c r="CX105" s="13">
        <v>1</v>
      </c>
      <c r="CY105" s="17">
        <v>2</v>
      </c>
      <c r="CZ105" s="13">
        <v>3</v>
      </c>
      <c r="DA105" s="17">
        <v>2</v>
      </c>
      <c r="DB105" s="17">
        <v>0</v>
      </c>
      <c r="DC105" s="17">
        <v>1</v>
      </c>
      <c r="DD105" s="11" t="s">
        <v>7225</v>
      </c>
      <c r="DE105" s="11">
        <f t="shared" si="39"/>
        <v>19</v>
      </c>
      <c r="DF105" s="11">
        <v>1</v>
      </c>
    </row>
    <row r="106" spans="1:111" x14ac:dyDescent="0.35">
      <c r="A106" t="s">
        <v>4158</v>
      </c>
      <c r="B106" t="b">
        <v>1</v>
      </c>
      <c r="C106" t="b">
        <v>0</v>
      </c>
      <c r="E106" t="s">
        <v>323</v>
      </c>
      <c r="F106" t="s">
        <v>15</v>
      </c>
      <c r="G106" t="s">
        <v>5223</v>
      </c>
      <c r="I106">
        <v>0</v>
      </c>
      <c r="J106">
        <v>0</v>
      </c>
      <c r="K106" t="e">
        <v>#DIV/0!</v>
      </c>
      <c r="L106">
        <v>0</v>
      </c>
      <c r="O106" t="s">
        <v>4159</v>
      </c>
      <c r="P106" t="s">
        <v>4159</v>
      </c>
      <c r="Q106" s="2">
        <v>41203</v>
      </c>
      <c r="R106" s="1">
        <v>0.85972222222222217</v>
      </c>
      <c r="S106" s="2">
        <v>41203</v>
      </c>
      <c r="T106" s="1">
        <v>0.85972222222222217</v>
      </c>
      <c r="V106" t="s">
        <v>123</v>
      </c>
      <c r="Y106" t="s">
        <v>1</v>
      </c>
      <c r="AF106" t="s">
        <v>5224</v>
      </c>
      <c r="AN106" t="s">
        <v>1760</v>
      </c>
      <c r="AP106" t="s">
        <v>334</v>
      </c>
      <c r="BV106" t="s">
        <v>336</v>
      </c>
      <c r="BW106" t="str">
        <f t="shared" si="31"/>
        <v>kvxf-jj4x</v>
      </c>
      <c r="BX106">
        <f t="shared" si="32"/>
        <v>2012</v>
      </c>
      <c r="BY106">
        <f t="shared" si="33"/>
        <v>2012</v>
      </c>
      <c r="BZ106">
        <f t="shared" si="34"/>
        <v>3</v>
      </c>
      <c r="CA106">
        <f t="shared" si="35"/>
        <v>0</v>
      </c>
      <c r="CB106" t="s">
        <v>4723</v>
      </c>
      <c r="CC106" t="str">
        <f t="shared" si="36"/>
        <v>a</v>
      </c>
      <c r="CD106">
        <v>0.15085098639372074</v>
      </c>
      <c r="CE106">
        <f t="shared" si="30"/>
        <v>1</v>
      </c>
      <c r="CF106" t="s">
        <v>5905</v>
      </c>
      <c r="CG106" t="s">
        <v>5222</v>
      </c>
      <c r="CH106" s="2">
        <v>43634</v>
      </c>
      <c r="CI106">
        <v>152</v>
      </c>
      <c r="CJ106">
        <v>779</v>
      </c>
      <c r="CK106" s="31">
        <f t="shared" si="37"/>
        <v>3.3333333333333333E-2</v>
      </c>
      <c r="CL106" s="30">
        <f t="shared" si="38"/>
        <v>0.23333333333333334</v>
      </c>
      <c r="CM106" s="2">
        <v>43664</v>
      </c>
      <c r="CN106" s="29">
        <v>153</v>
      </c>
      <c r="CO106" s="3">
        <v>786</v>
      </c>
      <c r="CP106" s="13">
        <v>1</v>
      </c>
      <c r="CQ106" s="13">
        <v>0</v>
      </c>
      <c r="CR106" s="17">
        <v>0</v>
      </c>
      <c r="CT106" s="13">
        <v>0</v>
      </c>
      <c r="CU106" s="13">
        <v>1</v>
      </c>
      <c r="CV106" s="13">
        <v>1</v>
      </c>
      <c r="CW106" s="13">
        <v>1</v>
      </c>
      <c r="CX106" s="13">
        <v>1</v>
      </c>
      <c r="CY106" s="17">
        <v>2</v>
      </c>
      <c r="CZ106" s="13">
        <v>3</v>
      </c>
      <c r="DA106" s="17">
        <v>2</v>
      </c>
      <c r="DB106" s="17">
        <v>0</v>
      </c>
      <c r="DC106" s="17">
        <v>1</v>
      </c>
      <c r="DD106" s="11" t="s">
        <v>7227</v>
      </c>
      <c r="DE106" s="11">
        <f t="shared" si="39"/>
        <v>13</v>
      </c>
      <c r="DF106" s="11">
        <v>1</v>
      </c>
    </row>
    <row r="107" spans="1:111" x14ac:dyDescent="0.35">
      <c r="A107" t="s">
        <v>5184</v>
      </c>
      <c r="B107" t="b">
        <v>1</v>
      </c>
      <c r="C107" t="b">
        <v>0</v>
      </c>
      <c r="E107" t="s">
        <v>323</v>
      </c>
      <c r="F107" t="s">
        <v>15</v>
      </c>
      <c r="G107" t="s">
        <v>5185</v>
      </c>
      <c r="H107" t="s">
        <v>5188</v>
      </c>
      <c r="I107">
        <v>3</v>
      </c>
      <c r="J107">
        <v>2</v>
      </c>
      <c r="K107">
        <v>0.66666666666666663</v>
      </c>
      <c r="L107">
        <v>0</v>
      </c>
      <c r="M107" t="s">
        <v>4084</v>
      </c>
      <c r="N107" t="s">
        <v>21</v>
      </c>
      <c r="O107" t="s">
        <v>5186</v>
      </c>
      <c r="P107" t="s">
        <v>5187</v>
      </c>
      <c r="Q107" s="2">
        <v>43152</v>
      </c>
      <c r="R107" s="1">
        <v>0.9</v>
      </c>
      <c r="S107" s="2">
        <v>43152</v>
      </c>
      <c r="T107" s="1">
        <v>0.90208333333333324</v>
      </c>
      <c r="U107" t="s">
        <v>571</v>
      </c>
      <c r="V107" t="s">
        <v>164</v>
      </c>
      <c r="Y107" t="s">
        <v>1</v>
      </c>
      <c r="AC107" t="s">
        <v>5189</v>
      </c>
      <c r="AF107" t="s">
        <v>5190</v>
      </c>
      <c r="AL107" t="s">
        <v>46</v>
      </c>
      <c r="AN107" t="s">
        <v>572</v>
      </c>
      <c r="AP107" t="s">
        <v>334</v>
      </c>
      <c r="BJ107" t="s">
        <v>118</v>
      </c>
      <c r="BK107" t="s">
        <v>723</v>
      </c>
      <c r="BV107" t="s">
        <v>336</v>
      </c>
      <c r="BW107" t="str">
        <f t="shared" si="31"/>
        <v>k67g-t283</v>
      </c>
      <c r="BX107">
        <f t="shared" si="32"/>
        <v>2018</v>
      </c>
      <c r="BY107">
        <f t="shared" si="33"/>
        <v>2018</v>
      </c>
      <c r="BZ107">
        <f t="shared" si="34"/>
        <v>4</v>
      </c>
      <c r="CA107">
        <f t="shared" si="35"/>
        <v>4</v>
      </c>
      <c r="CB107" t="s">
        <v>4723</v>
      </c>
      <c r="CC107" t="str">
        <f t="shared" si="36"/>
        <v>d</v>
      </c>
      <c r="CD107">
        <v>0.5297073146139698</v>
      </c>
      <c r="CE107">
        <f t="shared" si="30"/>
        <v>1</v>
      </c>
      <c r="CF107" t="s">
        <v>5905</v>
      </c>
      <c r="CG107" t="s">
        <v>5183</v>
      </c>
      <c r="CH107" s="2">
        <v>43634</v>
      </c>
      <c r="CI107">
        <v>48</v>
      </c>
      <c r="CJ107">
        <v>419</v>
      </c>
      <c r="CK107" s="31">
        <f t="shared" si="37"/>
        <v>6.6666666666666666E-2</v>
      </c>
      <c r="CL107" s="30">
        <f t="shared" si="38"/>
        <v>0.96666666666666667</v>
      </c>
      <c r="CM107" s="2">
        <v>43664</v>
      </c>
      <c r="CN107" s="29">
        <v>50</v>
      </c>
      <c r="CO107" s="3">
        <v>448</v>
      </c>
      <c r="CP107" s="13">
        <v>2</v>
      </c>
      <c r="CQ107" s="13">
        <v>2</v>
      </c>
      <c r="CR107" s="17">
        <v>0</v>
      </c>
      <c r="CT107" s="13">
        <v>0</v>
      </c>
      <c r="CU107" s="13">
        <v>2</v>
      </c>
      <c r="CV107" s="13">
        <v>1</v>
      </c>
      <c r="CW107" s="13">
        <v>1</v>
      </c>
      <c r="CX107" s="13">
        <v>1</v>
      </c>
      <c r="CY107" s="13">
        <v>2</v>
      </c>
      <c r="CZ107" s="13">
        <v>3</v>
      </c>
      <c r="DA107" s="17">
        <v>3</v>
      </c>
      <c r="DB107" s="17">
        <v>0</v>
      </c>
      <c r="DC107" s="17">
        <v>1</v>
      </c>
      <c r="DD107" s="11" t="s">
        <v>7229</v>
      </c>
      <c r="DE107" s="11">
        <f t="shared" si="39"/>
        <v>18</v>
      </c>
      <c r="DF107" s="11">
        <v>1</v>
      </c>
    </row>
    <row r="108" spans="1:111" x14ac:dyDescent="0.35">
      <c r="A108" t="s">
        <v>5097</v>
      </c>
      <c r="B108" t="b">
        <v>1</v>
      </c>
      <c r="C108" t="b">
        <v>0</v>
      </c>
      <c r="E108" t="s">
        <v>323</v>
      </c>
      <c r="F108" t="s">
        <v>15</v>
      </c>
      <c r="G108" t="s">
        <v>5098</v>
      </c>
      <c r="I108">
        <v>0</v>
      </c>
      <c r="J108">
        <v>0</v>
      </c>
      <c r="K108" t="e">
        <v>#DIV/0!</v>
      </c>
      <c r="L108">
        <v>0</v>
      </c>
      <c r="M108" t="s">
        <v>4029</v>
      </c>
      <c r="N108" t="s">
        <v>54</v>
      </c>
      <c r="O108" t="s">
        <v>5099</v>
      </c>
      <c r="P108" t="s">
        <v>5100</v>
      </c>
      <c r="Q108" s="2">
        <v>43356</v>
      </c>
      <c r="R108" s="1">
        <v>0.7368055555555556</v>
      </c>
      <c r="S108" s="2">
        <v>43356</v>
      </c>
      <c r="T108" s="1">
        <v>0.75624999999999998</v>
      </c>
      <c r="U108" t="s">
        <v>913</v>
      </c>
      <c r="V108" t="s">
        <v>212</v>
      </c>
      <c r="Y108" t="s">
        <v>1</v>
      </c>
      <c r="AF108" t="s">
        <v>5101</v>
      </c>
      <c r="AL108" t="s">
        <v>54</v>
      </c>
      <c r="AN108" t="s">
        <v>3411</v>
      </c>
      <c r="AP108" t="s">
        <v>334</v>
      </c>
      <c r="BV108" t="s">
        <v>336</v>
      </c>
      <c r="BW108" t="str">
        <f t="shared" si="31"/>
        <v>j78i-gfy5</v>
      </c>
      <c r="BX108">
        <f t="shared" si="32"/>
        <v>2018</v>
      </c>
      <c r="BY108">
        <f t="shared" si="33"/>
        <v>2018</v>
      </c>
      <c r="BZ108">
        <f t="shared" si="34"/>
        <v>4</v>
      </c>
      <c r="CA108">
        <f t="shared" si="35"/>
        <v>3</v>
      </c>
      <c r="CB108" t="s">
        <v>4723</v>
      </c>
      <c r="CC108" t="str">
        <f t="shared" si="36"/>
        <v>d</v>
      </c>
      <c r="CD108">
        <v>0.40770978738354935</v>
      </c>
      <c r="CE108">
        <f t="shared" si="30"/>
        <v>2</v>
      </c>
      <c r="CF108" t="s">
        <v>5905</v>
      </c>
      <c r="CG108" t="s">
        <v>5096</v>
      </c>
      <c r="CH108" s="2">
        <v>43634</v>
      </c>
      <c r="CI108">
        <v>26</v>
      </c>
      <c r="CJ108">
        <v>294</v>
      </c>
      <c r="CK108" s="31">
        <f t="shared" si="37"/>
        <v>3.3333333333333333E-2</v>
      </c>
      <c r="CL108" s="30">
        <f t="shared" si="38"/>
        <v>1.5</v>
      </c>
      <c r="CM108" s="2">
        <v>43664</v>
      </c>
      <c r="CN108" s="29">
        <v>27</v>
      </c>
      <c r="CO108" s="3">
        <v>339</v>
      </c>
      <c r="CP108" s="13">
        <v>1</v>
      </c>
      <c r="CQ108" s="13">
        <v>2</v>
      </c>
      <c r="CR108" s="13">
        <v>0</v>
      </c>
      <c r="CT108" s="13">
        <v>1</v>
      </c>
      <c r="CU108" s="13">
        <v>1</v>
      </c>
      <c r="CV108" s="13">
        <v>1</v>
      </c>
      <c r="CW108" s="13">
        <v>1</v>
      </c>
      <c r="CX108" s="13">
        <v>1</v>
      </c>
      <c r="CY108" s="13">
        <v>2</v>
      </c>
      <c r="CZ108" s="13">
        <v>3</v>
      </c>
      <c r="DA108" s="13">
        <v>2</v>
      </c>
      <c r="DB108" s="13">
        <v>0</v>
      </c>
      <c r="DC108" s="13">
        <v>1</v>
      </c>
      <c r="DD108" s="13" t="s">
        <v>7232</v>
      </c>
      <c r="DE108" s="13">
        <f t="shared" si="39"/>
        <v>16</v>
      </c>
      <c r="DF108" s="11">
        <v>1</v>
      </c>
      <c r="DG108" s="41"/>
    </row>
    <row r="109" spans="1:111" x14ac:dyDescent="0.35">
      <c r="A109" t="s">
        <v>4027</v>
      </c>
      <c r="B109" t="b">
        <v>1</v>
      </c>
      <c r="C109" t="b">
        <v>0</v>
      </c>
      <c r="E109" t="s">
        <v>323</v>
      </c>
      <c r="F109" t="s">
        <v>15</v>
      </c>
      <c r="G109" t="s">
        <v>4028</v>
      </c>
      <c r="I109">
        <v>0</v>
      </c>
      <c r="J109">
        <v>0</v>
      </c>
      <c r="K109" t="e">
        <v>#DIV/0!</v>
      </c>
      <c r="L109">
        <v>0</v>
      </c>
      <c r="M109" t="s">
        <v>4029</v>
      </c>
      <c r="N109" t="s">
        <v>54</v>
      </c>
      <c r="O109" t="s">
        <v>4030</v>
      </c>
      <c r="P109" t="s">
        <v>4031</v>
      </c>
      <c r="Q109" s="2">
        <v>43356</v>
      </c>
      <c r="R109" s="1">
        <v>0.77013888888888893</v>
      </c>
      <c r="S109" s="2">
        <v>43356</v>
      </c>
      <c r="T109" s="1">
        <v>0.77083333333333337</v>
      </c>
      <c r="U109" t="s">
        <v>913</v>
      </c>
      <c r="V109" t="s">
        <v>212</v>
      </c>
      <c r="Y109" t="s">
        <v>1</v>
      </c>
      <c r="AF109" t="s">
        <v>4032</v>
      </c>
      <c r="AN109" t="s">
        <v>3411</v>
      </c>
      <c r="AP109" t="s">
        <v>334</v>
      </c>
      <c r="BV109" t="s">
        <v>336</v>
      </c>
      <c r="BW109" t="str">
        <f t="shared" si="31"/>
        <v>4rfn-62je</v>
      </c>
      <c r="BX109">
        <f t="shared" si="32"/>
        <v>2018</v>
      </c>
      <c r="BY109">
        <f t="shared" si="33"/>
        <v>2018</v>
      </c>
      <c r="BZ109">
        <f t="shared" si="34"/>
        <v>4</v>
      </c>
      <c r="CA109">
        <f t="shared" si="35"/>
        <v>3</v>
      </c>
      <c r="CB109" t="s">
        <v>4723</v>
      </c>
      <c r="CC109" t="str">
        <f t="shared" si="36"/>
        <v>d</v>
      </c>
      <c r="CD109">
        <v>0.285201762384522</v>
      </c>
      <c r="CE109">
        <f t="shared" si="30"/>
        <v>3</v>
      </c>
      <c r="CF109" t="s">
        <v>5905</v>
      </c>
      <c r="CG109" t="s">
        <v>4026</v>
      </c>
      <c r="CH109" s="2">
        <v>43634</v>
      </c>
      <c r="CI109">
        <v>23</v>
      </c>
      <c r="CJ109">
        <v>341</v>
      </c>
      <c r="CK109" s="31">
        <f t="shared" si="37"/>
        <v>6.6666666666666666E-2</v>
      </c>
      <c r="CL109" s="30">
        <f t="shared" si="38"/>
        <v>1.4666666666666666</v>
      </c>
      <c r="CM109" s="2">
        <v>43664</v>
      </c>
      <c r="CN109" s="29">
        <v>25</v>
      </c>
      <c r="CO109" s="3">
        <v>385</v>
      </c>
      <c r="CP109" s="13">
        <v>1</v>
      </c>
      <c r="CQ109" s="13">
        <v>2</v>
      </c>
      <c r="CR109" s="17">
        <v>0</v>
      </c>
      <c r="CT109" s="13">
        <v>1</v>
      </c>
      <c r="CU109" s="13">
        <v>1</v>
      </c>
      <c r="CV109" s="13">
        <v>1</v>
      </c>
      <c r="CW109" s="13">
        <v>1</v>
      </c>
      <c r="CX109" s="13">
        <v>1</v>
      </c>
      <c r="CY109" s="13">
        <v>2</v>
      </c>
      <c r="CZ109" s="13">
        <v>3</v>
      </c>
      <c r="DA109" s="17">
        <v>2</v>
      </c>
      <c r="DB109" s="17">
        <v>0</v>
      </c>
      <c r="DC109" s="17">
        <v>1</v>
      </c>
      <c r="DD109" s="11" t="s">
        <v>7233</v>
      </c>
      <c r="DE109" s="11">
        <f t="shared" si="39"/>
        <v>16</v>
      </c>
      <c r="DF109" s="11">
        <v>1</v>
      </c>
    </row>
    <row r="110" spans="1:111" x14ac:dyDescent="0.35">
      <c r="A110" t="s">
        <v>5417</v>
      </c>
      <c r="B110" t="b">
        <v>1</v>
      </c>
      <c r="C110" t="b">
        <v>0</v>
      </c>
      <c r="E110" t="s">
        <v>323</v>
      </c>
      <c r="F110" t="s">
        <v>15</v>
      </c>
      <c r="G110" t="s">
        <v>5418</v>
      </c>
      <c r="I110">
        <v>0</v>
      </c>
      <c r="J110">
        <v>0</v>
      </c>
      <c r="K110" t="e">
        <v>#DIV/0!</v>
      </c>
      <c r="L110">
        <v>0</v>
      </c>
      <c r="M110" t="s">
        <v>4029</v>
      </c>
      <c r="N110" t="s">
        <v>54</v>
      </c>
      <c r="O110" t="s">
        <v>5419</v>
      </c>
      <c r="P110" t="s">
        <v>5420</v>
      </c>
      <c r="Q110" s="2">
        <v>43356</v>
      </c>
      <c r="R110" s="1">
        <v>0.75694444444444453</v>
      </c>
      <c r="S110" s="2">
        <v>43356</v>
      </c>
      <c r="T110" s="1">
        <v>0.87083333333333324</v>
      </c>
      <c r="U110" t="s">
        <v>913</v>
      </c>
      <c r="V110" t="s">
        <v>212</v>
      </c>
      <c r="Y110" t="s">
        <v>1</v>
      </c>
      <c r="AF110" t="s">
        <v>5421</v>
      </c>
      <c r="AN110" t="s">
        <v>3411</v>
      </c>
      <c r="AP110" t="s">
        <v>334</v>
      </c>
      <c r="BV110" t="s">
        <v>336</v>
      </c>
      <c r="BW110" t="str">
        <f t="shared" si="31"/>
        <v>q3qk-yy3p</v>
      </c>
      <c r="BX110">
        <f t="shared" si="32"/>
        <v>2018</v>
      </c>
      <c r="BY110">
        <f t="shared" si="33"/>
        <v>2018</v>
      </c>
      <c r="BZ110">
        <f t="shared" si="34"/>
        <v>4</v>
      </c>
      <c r="CA110">
        <f t="shared" si="35"/>
        <v>3</v>
      </c>
      <c r="CB110" t="s">
        <v>4723</v>
      </c>
      <c r="CC110" t="str">
        <f t="shared" si="36"/>
        <v>d</v>
      </c>
      <c r="CD110">
        <v>0.16088187933588427</v>
      </c>
      <c r="CE110">
        <f t="shared" si="30"/>
        <v>4</v>
      </c>
      <c r="CF110" t="s">
        <v>5905</v>
      </c>
      <c r="CG110" t="s">
        <v>5416</v>
      </c>
      <c r="CH110" s="2">
        <v>43634</v>
      </c>
      <c r="CI110">
        <v>33</v>
      </c>
      <c r="CJ110">
        <v>422</v>
      </c>
      <c r="CK110" s="31">
        <f t="shared" si="37"/>
        <v>3.3333333333333333E-2</v>
      </c>
      <c r="CL110" s="30">
        <f t="shared" si="38"/>
        <v>1.7666666666666666</v>
      </c>
      <c r="CM110" s="2">
        <v>43664</v>
      </c>
      <c r="CN110" s="29">
        <v>34</v>
      </c>
      <c r="CO110" s="3">
        <v>475</v>
      </c>
      <c r="CP110" s="13">
        <v>1</v>
      </c>
      <c r="CQ110" s="13">
        <v>2</v>
      </c>
      <c r="CR110" s="17">
        <v>0</v>
      </c>
      <c r="CT110" s="13">
        <v>1</v>
      </c>
      <c r="CU110" s="13">
        <v>1</v>
      </c>
      <c r="CV110" s="13">
        <v>1</v>
      </c>
      <c r="CW110" s="13">
        <v>1</v>
      </c>
      <c r="CX110" s="13">
        <v>1</v>
      </c>
      <c r="CY110" s="13">
        <v>2</v>
      </c>
      <c r="CZ110" s="13">
        <v>3</v>
      </c>
      <c r="DA110" s="17">
        <v>2</v>
      </c>
      <c r="DB110" s="17">
        <v>0</v>
      </c>
      <c r="DC110" s="17">
        <v>1</v>
      </c>
      <c r="DD110" s="11" t="s">
        <v>7233</v>
      </c>
      <c r="DE110" s="11">
        <f t="shared" si="39"/>
        <v>16</v>
      </c>
      <c r="DF110" s="11">
        <v>1</v>
      </c>
    </row>
    <row r="111" spans="1:111" x14ac:dyDescent="0.35">
      <c r="A111" t="s">
        <v>4796</v>
      </c>
      <c r="B111" t="b">
        <v>1</v>
      </c>
      <c r="C111" t="b">
        <v>0</v>
      </c>
      <c r="E111" t="s">
        <v>323</v>
      </c>
      <c r="F111" t="s">
        <v>15</v>
      </c>
      <c r="G111" t="s">
        <v>4797</v>
      </c>
      <c r="I111">
        <v>0</v>
      </c>
      <c r="J111">
        <v>0</v>
      </c>
      <c r="K111" t="e">
        <v>#DIV/0!</v>
      </c>
      <c r="L111">
        <v>0</v>
      </c>
      <c r="M111" t="s">
        <v>4029</v>
      </c>
      <c r="N111" t="s">
        <v>54</v>
      </c>
      <c r="O111" t="s">
        <v>4798</v>
      </c>
      <c r="P111" t="s">
        <v>4799</v>
      </c>
      <c r="Q111" s="2">
        <v>43356</v>
      </c>
      <c r="R111" s="1">
        <v>0.7597222222222223</v>
      </c>
      <c r="S111" s="2">
        <v>43356</v>
      </c>
      <c r="T111" s="1">
        <v>0.87291666666666667</v>
      </c>
      <c r="U111" t="s">
        <v>913</v>
      </c>
      <c r="V111" t="s">
        <v>212</v>
      </c>
      <c r="Y111" t="s">
        <v>1</v>
      </c>
      <c r="AF111" t="s">
        <v>4800</v>
      </c>
      <c r="AN111" t="s">
        <v>3411</v>
      </c>
      <c r="AP111" t="s">
        <v>334</v>
      </c>
      <c r="BV111" t="s">
        <v>336</v>
      </c>
      <c r="BW111" t="str">
        <f t="shared" si="31"/>
        <v>ebwb-9rx9</v>
      </c>
      <c r="BX111">
        <f t="shared" si="32"/>
        <v>2018</v>
      </c>
      <c r="BY111">
        <f t="shared" si="33"/>
        <v>2018</v>
      </c>
      <c r="BZ111">
        <f t="shared" si="34"/>
        <v>4</v>
      </c>
      <c r="CA111">
        <f t="shared" si="35"/>
        <v>3</v>
      </c>
      <c r="CB111" t="s">
        <v>4723</v>
      </c>
      <c r="CC111" t="str">
        <f t="shared" si="36"/>
        <v>d</v>
      </c>
      <c r="CD111">
        <v>0.23819298924250809</v>
      </c>
      <c r="CE111">
        <f t="shared" si="30"/>
        <v>5</v>
      </c>
      <c r="CF111" t="s">
        <v>5905</v>
      </c>
      <c r="CG111" t="s">
        <v>4795</v>
      </c>
      <c r="CH111" s="2">
        <v>43634</v>
      </c>
      <c r="CI111">
        <v>27</v>
      </c>
      <c r="CJ111">
        <v>383</v>
      </c>
      <c r="CK111" s="31">
        <f t="shared" si="37"/>
        <v>3.3333333333333333E-2</v>
      </c>
      <c r="CL111" s="30">
        <f t="shared" si="38"/>
        <v>1.7666666666666666</v>
      </c>
      <c r="CM111" s="2">
        <v>43664</v>
      </c>
      <c r="CN111" s="29">
        <v>28</v>
      </c>
      <c r="CO111" s="3">
        <v>436</v>
      </c>
      <c r="CP111" s="13">
        <v>1</v>
      </c>
      <c r="CQ111" s="13">
        <v>2</v>
      </c>
      <c r="CR111" s="17">
        <v>0</v>
      </c>
      <c r="CT111" s="13">
        <v>1</v>
      </c>
      <c r="CU111" s="13">
        <v>1</v>
      </c>
      <c r="CV111" s="13">
        <v>1</v>
      </c>
      <c r="CW111" s="13">
        <v>1</v>
      </c>
      <c r="CX111" s="13">
        <v>1</v>
      </c>
      <c r="CY111" s="13">
        <v>2</v>
      </c>
      <c r="CZ111" s="13">
        <v>3</v>
      </c>
      <c r="DA111" s="17">
        <v>2</v>
      </c>
      <c r="DB111" s="17">
        <v>0</v>
      </c>
      <c r="DC111" s="17">
        <v>1</v>
      </c>
      <c r="DD111" s="11" t="s">
        <v>7233</v>
      </c>
      <c r="DE111" s="11">
        <f t="shared" si="39"/>
        <v>16</v>
      </c>
      <c r="DF111" s="11">
        <v>1</v>
      </c>
    </row>
    <row r="112" spans="1:111" x14ac:dyDescent="0.35">
      <c r="A112" t="s">
        <v>5211</v>
      </c>
      <c r="B112" t="b">
        <v>1</v>
      </c>
      <c r="C112" t="b">
        <v>0</v>
      </c>
      <c r="E112" t="s">
        <v>323</v>
      </c>
      <c r="F112" t="s">
        <v>15</v>
      </c>
      <c r="G112" t="s">
        <v>5212</v>
      </c>
      <c r="H112" t="s">
        <v>1896</v>
      </c>
      <c r="I112">
        <v>3</v>
      </c>
      <c r="J112">
        <v>1</v>
      </c>
      <c r="K112">
        <v>0.33333333333333331</v>
      </c>
      <c r="L112">
        <v>1</v>
      </c>
      <c r="N112" t="s">
        <v>211</v>
      </c>
      <c r="O112" t="s">
        <v>5213</v>
      </c>
      <c r="P112" t="s">
        <v>5214</v>
      </c>
      <c r="Q112" s="2">
        <v>41485</v>
      </c>
      <c r="R112" s="1">
        <v>0.9194444444444444</v>
      </c>
      <c r="S112" s="2">
        <v>41502</v>
      </c>
      <c r="T112" s="1">
        <v>4.027777777777778E-2</v>
      </c>
      <c r="U112" t="s">
        <v>328</v>
      </c>
      <c r="V112" t="s">
        <v>210</v>
      </c>
      <c r="Y112" t="s">
        <v>1</v>
      </c>
      <c r="AF112" t="s">
        <v>5215</v>
      </c>
      <c r="AM112" t="s">
        <v>1260</v>
      </c>
      <c r="AN112" t="s">
        <v>591</v>
      </c>
      <c r="AP112" t="s">
        <v>334</v>
      </c>
      <c r="BV112" t="s">
        <v>353</v>
      </c>
      <c r="BW112" t="str">
        <f t="shared" si="31"/>
        <v>kkze-qu6r</v>
      </c>
      <c r="BX112">
        <f t="shared" si="32"/>
        <v>2013</v>
      </c>
      <c r="BY112">
        <f t="shared" si="33"/>
        <v>2013</v>
      </c>
      <c r="BZ112">
        <f t="shared" si="34"/>
        <v>4</v>
      </c>
      <c r="CA112">
        <f t="shared" si="35"/>
        <v>3</v>
      </c>
      <c r="CB112" t="s">
        <v>4723</v>
      </c>
      <c r="CC112" t="str">
        <f t="shared" si="36"/>
        <v>a</v>
      </c>
      <c r="CD112">
        <v>0.13101000255738915</v>
      </c>
      <c r="CE112">
        <f t="shared" si="30"/>
        <v>1</v>
      </c>
      <c r="CF112" t="s">
        <v>5905</v>
      </c>
      <c r="CG112" t="s">
        <v>5210</v>
      </c>
      <c r="CH112" s="2">
        <v>43634</v>
      </c>
      <c r="CI112">
        <v>230</v>
      </c>
      <c r="CJ112" s="3">
        <v>1059</v>
      </c>
      <c r="CK112" s="31">
        <f t="shared" si="37"/>
        <v>6.6666666666666666E-2</v>
      </c>
      <c r="CL112" s="30">
        <f t="shared" si="38"/>
        <v>0.33333333333333331</v>
      </c>
      <c r="CM112" s="2">
        <v>43664</v>
      </c>
      <c r="CN112" s="4">
        <v>232</v>
      </c>
      <c r="CO112" s="3">
        <v>1069</v>
      </c>
      <c r="CP112" s="13">
        <v>2</v>
      </c>
      <c r="CQ112" s="13">
        <v>0</v>
      </c>
      <c r="CR112" s="17">
        <v>0</v>
      </c>
      <c r="CT112" s="13">
        <v>2</v>
      </c>
      <c r="CU112" s="13">
        <v>0</v>
      </c>
      <c r="CV112" s="13">
        <v>0</v>
      </c>
      <c r="CW112" s="13">
        <v>1</v>
      </c>
      <c r="CX112" s="13">
        <v>1</v>
      </c>
      <c r="CY112" s="13">
        <v>2</v>
      </c>
      <c r="CZ112" s="13">
        <v>3</v>
      </c>
      <c r="DA112" s="17">
        <v>2</v>
      </c>
      <c r="DB112" s="17">
        <v>0</v>
      </c>
      <c r="DC112" s="17">
        <v>1</v>
      </c>
      <c r="DD112" s="11" t="s">
        <v>7246</v>
      </c>
      <c r="DE112" s="11">
        <f t="shared" si="39"/>
        <v>14</v>
      </c>
      <c r="DF112" s="11">
        <v>1</v>
      </c>
    </row>
    <row r="113" spans="1:111" x14ac:dyDescent="0.35">
      <c r="A113" t="s">
        <v>5196</v>
      </c>
      <c r="B113" t="b">
        <v>1</v>
      </c>
      <c r="C113" t="b">
        <v>0</v>
      </c>
      <c r="E113" t="s">
        <v>323</v>
      </c>
      <c r="F113" t="s">
        <v>15</v>
      </c>
      <c r="G113" t="s">
        <v>5197</v>
      </c>
      <c r="I113">
        <v>0</v>
      </c>
      <c r="J113">
        <v>0</v>
      </c>
      <c r="K113" t="e">
        <v>#DIV/0!</v>
      </c>
      <c r="L113">
        <v>0</v>
      </c>
      <c r="O113" t="s">
        <v>5198</v>
      </c>
      <c r="P113" t="s">
        <v>5199</v>
      </c>
      <c r="Q113" s="2">
        <v>42352</v>
      </c>
      <c r="R113" s="1">
        <v>0.61388888888888882</v>
      </c>
      <c r="S113" s="2">
        <v>42352</v>
      </c>
      <c r="T113" s="1">
        <v>0.61458333333333337</v>
      </c>
      <c r="V113" t="s">
        <v>4</v>
      </c>
      <c r="Y113" t="s">
        <v>1</v>
      </c>
      <c r="AF113" t="s">
        <v>5200</v>
      </c>
      <c r="AN113" t="s">
        <v>3507</v>
      </c>
      <c r="AP113" t="s">
        <v>334</v>
      </c>
      <c r="BV113" t="s">
        <v>336</v>
      </c>
      <c r="BW113" t="str">
        <f t="shared" si="31"/>
        <v>k96r-7t2r</v>
      </c>
      <c r="BX113">
        <f t="shared" si="32"/>
        <v>2015</v>
      </c>
      <c r="BY113">
        <f t="shared" si="33"/>
        <v>2015</v>
      </c>
      <c r="BZ113">
        <f t="shared" si="34"/>
        <v>3</v>
      </c>
      <c r="CA113">
        <f t="shared" si="35"/>
        <v>0</v>
      </c>
      <c r="CB113" t="s">
        <v>5893</v>
      </c>
      <c r="CC113" t="str">
        <f t="shared" si="36"/>
        <v>b</v>
      </c>
      <c r="CD113">
        <v>7.0283696827230346E-2</v>
      </c>
      <c r="CE113">
        <f t="shared" si="30"/>
        <v>1</v>
      </c>
      <c r="CF113" t="s">
        <v>5905</v>
      </c>
      <c r="CG113" t="s">
        <v>5195</v>
      </c>
      <c r="CH113" s="2">
        <v>43634</v>
      </c>
      <c r="CI113">
        <v>158</v>
      </c>
      <c r="CJ113" s="3">
        <v>2179</v>
      </c>
      <c r="CK113" s="31">
        <f t="shared" si="37"/>
        <v>0.36666666666666664</v>
      </c>
      <c r="CL113" s="30">
        <f t="shared" si="38"/>
        <v>2.9333333333333331</v>
      </c>
      <c r="CM113" s="2">
        <v>43664</v>
      </c>
      <c r="CN113" s="4">
        <v>169</v>
      </c>
      <c r="CO113" s="3">
        <v>2267</v>
      </c>
      <c r="CP113" s="13">
        <v>2</v>
      </c>
      <c r="CQ113" s="13">
        <v>0</v>
      </c>
      <c r="CR113" s="17">
        <v>0</v>
      </c>
      <c r="CS113" s="13" t="s">
        <v>7248</v>
      </c>
      <c r="CT113" s="13">
        <v>0</v>
      </c>
      <c r="CU113" s="13">
        <v>2</v>
      </c>
      <c r="CV113" s="13">
        <v>2</v>
      </c>
      <c r="CW113" s="13">
        <v>1</v>
      </c>
      <c r="CX113" s="13">
        <v>1</v>
      </c>
      <c r="CY113" s="13">
        <v>2</v>
      </c>
      <c r="CZ113" s="13">
        <v>3</v>
      </c>
      <c r="DA113" s="17">
        <v>1</v>
      </c>
      <c r="DB113" s="17">
        <v>0</v>
      </c>
      <c r="DC113" s="17">
        <v>1</v>
      </c>
      <c r="DD113" s="17" t="s">
        <v>7242</v>
      </c>
      <c r="DE113" s="17">
        <f>SUM(CP113:DD113)</f>
        <v>15</v>
      </c>
      <c r="DF113" s="11">
        <v>1</v>
      </c>
      <c r="DG113" s="17" t="s">
        <v>7207</v>
      </c>
    </row>
    <row r="114" spans="1:111" x14ac:dyDescent="0.35">
      <c r="A114" t="s">
        <v>5773</v>
      </c>
      <c r="B114" t="b">
        <v>1</v>
      </c>
      <c r="C114" t="b">
        <v>0</v>
      </c>
      <c r="E114" t="s">
        <v>323</v>
      </c>
      <c r="F114" t="s">
        <v>15</v>
      </c>
      <c r="G114" t="s">
        <v>5774</v>
      </c>
      <c r="I114">
        <v>0</v>
      </c>
      <c r="J114">
        <v>0</v>
      </c>
      <c r="K114" t="e">
        <v>#DIV/0!</v>
      </c>
      <c r="L114">
        <v>0</v>
      </c>
      <c r="N114" t="s">
        <v>2628</v>
      </c>
      <c r="O114" t="s">
        <v>5775</v>
      </c>
      <c r="P114" t="s">
        <v>5776</v>
      </c>
      <c r="Q114" s="2">
        <v>43130</v>
      </c>
      <c r="R114" s="1">
        <v>4.5138888888888888E-2</v>
      </c>
      <c r="S114" s="2">
        <v>43130</v>
      </c>
      <c r="T114" s="1">
        <v>5.2777777777777778E-2</v>
      </c>
      <c r="U114" t="s">
        <v>913</v>
      </c>
      <c r="V114" t="s">
        <v>207</v>
      </c>
      <c r="Y114" t="s">
        <v>1</v>
      </c>
      <c r="AB114" t="s">
        <v>2629</v>
      </c>
      <c r="AC114" t="s">
        <v>553</v>
      </c>
      <c r="AF114" t="s">
        <v>5777</v>
      </c>
      <c r="AG114" t="s">
        <v>2633</v>
      </c>
      <c r="AH114" t="s">
        <v>2632</v>
      </c>
      <c r="AI114" t="s">
        <v>2630</v>
      </c>
      <c r="AN114" t="s">
        <v>2634</v>
      </c>
      <c r="AP114" t="s">
        <v>334</v>
      </c>
      <c r="BV114" t="s">
        <v>336</v>
      </c>
      <c r="BW114" t="str">
        <f t="shared" si="31"/>
        <v>wrgq-gubf</v>
      </c>
      <c r="BX114">
        <f t="shared" si="32"/>
        <v>2018</v>
      </c>
      <c r="BY114">
        <f t="shared" si="33"/>
        <v>2018</v>
      </c>
      <c r="BZ114">
        <f t="shared" si="34"/>
        <v>4</v>
      </c>
      <c r="CA114">
        <f t="shared" si="35"/>
        <v>2</v>
      </c>
      <c r="CB114" t="s">
        <v>4339</v>
      </c>
      <c r="CC114" t="str">
        <f t="shared" si="36"/>
        <v>d</v>
      </c>
      <c r="CD114">
        <v>0.12844063313235543</v>
      </c>
      <c r="CE114">
        <f t="shared" si="30"/>
        <v>1</v>
      </c>
      <c r="CF114" t="s">
        <v>5905</v>
      </c>
      <c r="CG114" t="s">
        <v>5772</v>
      </c>
      <c r="CH114" s="2">
        <v>43634</v>
      </c>
      <c r="CI114">
        <v>15</v>
      </c>
      <c r="CJ114">
        <v>50</v>
      </c>
      <c r="CK114" s="31" t="e">
        <f t="shared" si="37"/>
        <v>#VALUE!</v>
      </c>
      <c r="CL114" s="30" t="e">
        <f t="shared" si="38"/>
        <v>#VALUE!</v>
      </c>
      <c r="CM114" s="2">
        <v>43662</v>
      </c>
      <c r="CN114" s="17" t="s">
        <v>7207</v>
      </c>
      <c r="CO114" s="17" t="s">
        <v>7207</v>
      </c>
      <c r="CP114" s="13" t="s">
        <v>7207</v>
      </c>
      <c r="CQ114" s="13" t="s">
        <v>7207</v>
      </c>
      <c r="CR114" s="17" t="s">
        <v>7207</v>
      </c>
      <c r="CS114" s="13" t="s">
        <v>7207</v>
      </c>
      <c r="CT114" s="13" t="s">
        <v>7207</v>
      </c>
      <c r="CU114" s="13" t="s">
        <v>7207</v>
      </c>
      <c r="CV114" s="13" t="s">
        <v>7207</v>
      </c>
      <c r="CW114" s="13" t="s">
        <v>7207</v>
      </c>
      <c r="CX114" s="13" t="s">
        <v>7207</v>
      </c>
      <c r="CY114" s="13" t="s">
        <v>7207</v>
      </c>
      <c r="CZ114" s="13" t="s">
        <v>7207</v>
      </c>
      <c r="DA114" s="17" t="s">
        <v>7207</v>
      </c>
      <c r="DB114" s="17" t="s">
        <v>7207</v>
      </c>
      <c r="DC114" s="17" t="s">
        <v>7207</v>
      </c>
      <c r="DD114" s="17" t="s">
        <v>7207</v>
      </c>
      <c r="DE114" s="11">
        <f>SUM(CP114:DC114)</f>
        <v>0</v>
      </c>
      <c r="DF114" s="11">
        <v>0</v>
      </c>
    </row>
    <row r="115" spans="1:111" x14ac:dyDescent="0.35">
      <c r="A115" t="s">
        <v>5577</v>
      </c>
      <c r="B115" t="b">
        <v>1</v>
      </c>
      <c r="C115" t="b">
        <v>0</v>
      </c>
      <c r="E115" t="s">
        <v>323</v>
      </c>
      <c r="F115" t="s">
        <v>15</v>
      </c>
      <c r="G115" t="s">
        <v>5578</v>
      </c>
      <c r="I115">
        <v>0</v>
      </c>
      <c r="J115">
        <v>0</v>
      </c>
      <c r="K115" t="e">
        <v>#DIV/0!</v>
      </c>
      <c r="L115">
        <v>0</v>
      </c>
      <c r="O115" t="s">
        <v>5579</v>
      </c>
      <c r="P115" t="s">
        <v>5579</v>
      </c>
      <c r="Q115" s="2">
        <v>42508</v>
      </c>
      <c r="R115" s="1">
        <v>0.87152777777777779</v>
      </c>
      <c r="S115" s="2">
        <v>42508</v>
      </c>
      <c r="T115" s="1">
        <v>0.87152777777777779</v>
      </c>
      <c r="V115" t="s">
        <v>164</v>
      </c>
      <c r="Y115" t="s">
        <v>1</v>
      </c>
      <c r="AF115" t="s">
        <v>5580</v>
      </c>
      <c r="AN115" t="s">
        <v>572</v>
      </c>
      <c r="AP115" t="s">
        <v>334</v>
      </c>
      <c r="BV115" t="s">
        <v>336</v>
      </c>
      <c r="BW115" t="str">
        <f t="shared" si="31"/>
        <v>t68z-9j5c</v>
      </c>
      <c r="BX115">
        <f t="shared" si="32"/>
        <v>2016</v>
      </c>
      <c r="BY115">
        <f t="shared" si="33"/>
        <v>2016</v>
      </c>
      <c r="BZ115">
        <f t="shared" si="34"/>
        <v>3</v>
      </c>
      <c r="CA115">
        <f t="shared" si="35"/>
        <v>0</v>
      </c>
      <c r="CB115" t="s">
        <v>4339</v>
      </c>
      <c r="CC115" t="str">
        <f t="shared" si="36"/>
        <v>c</v>
      </c>
      <c r="CD115">
        <v>0.80582732536003421</v>
      </c>
      <c r="CE115">
        <f t="shared" si="30"/>
        <v>1</v>
      </c>
      <c r="CF115" t="s">
        <v>5905</v>
      </c>
      <c r="CG115" t="s">
        <v>5576</v>
      </c>
      <c r="CH115" s="2">
        <v>43634</v>
      </c>
      <c r="CI115">
        <v>0</v>
      </c>
      <c r="CJ115">
        <v>0</v>
      </c>
      <c r="CK115" s="31" t="e">
        <f t="shared" si="37"/>
        <v>#VALUE!</v>
      </c>
      <c r="CL115" s="30" t="e">
        <f t="shared" si="38"/>
        <v>#VALUE!</v>
      </c>
      <c r="CM115" s="20">
        <v>43664</v>
      </c>
      <c r="CN115" s="32" t="s">
        <v>7237</v>
      </c>
      <c r="CO115" s="19" t="s">
        <v>7237</v>
      </c>
      <c r="CP115" s="24" t="s">
        <v>7237</v>
      </c>
      <c r="CQ115" s="24" t="s">
        <v>7237</v>
      </c>
      <c r="CR115" s="19" t="s">
        <v>7237</v>
      </c>
      <c r="CS115" s="24" t="s">
        <v>7237</v>
      </c>
      <c r="CT115" s="24" t="s">
        <v>7237</v>
      </c>
      <c r="CU115" s="24" t="s">
        <v>7237</v>
      </c>
      <c r="CV115" s="24" t="s">
        <v>7237</v>
      </c>
      <c r="CW115" s="24" t="s">
        <v>7237</v>
      </c>
      <c r="CX115" s="24" t="s">
        <v>7237</v>
      </c>
      <c r="CY115" s="24" t="s">
        <v>7237</v>
      </c>
      <c r="CZ115" s="24" t="s">
        <v>7237</v>
      </c>
      <c r="DA115" s="19" t="s">
        <v>7237</v>
      </c>
      <c r="DB115" s="19" t="s">
        <v>7237</v>
      </c>
      <c r="DC115" s="19" t="s">
        <v>7237</v>
      </c>
      <c r="DD115" s="19" t="s">
        <v>7236</v>
      </c>
      <c r="DE115" s="19">
        <f>SUM(CP115:DC115)</f>
        <v>0</v>
      </c>
      <c r="DF115" s="11">
        <v>0</v>
      </c>
    </row>
    <row r="116" spans="1:111" x14ac:dyDescent="0.35">
      <c r="A116" t="s">
        <v>5656</v>
      </c>
      <c r="B116" t="b">
        <v>1</v>
      </c>
      <c r="C116" t="b">
        <v>0</v>
      </c>
      <c r="E116" t="s">
        <v>323</v>
      </c>
      <c r="F116" t="s">
        <v>15</v>
      </c>
      <c r="G116" t="s">
        <v>5657</v>
      </c>
      <c r="H116" t="s">
        <v>2853</v>
      </c>
      <c r="I116">
        <v>6</v>
      </c>
      <c r="J116">
        <v>0</v>
      </c>
      <c r="K116">
        <v>0</v>
      </c>
      <c r="L116">
        <v>0</v>
      </c>
      <c r="O116" t="s">
        <v>5658</v>
      </c>
      <c r="P116" t="s">
        <v>5659</v>
      </c>
      <c r="Q116" s="2">
        <v>43631</v>
      </c>
      <c r="R116" s="1">
        <v>6.9444444444444447E-4</v>
      </c>
      <c r="S116" s="2">
        <v>43631</v>
      </c>
      <c r="T116" s="1">
        <v>2.0833333333333333E-3</v>
      </c>
      <c r="U116" t="s">
        <v>359</v>
      </c>
      <c r="V116" t="s">
        <v>168</v>
      </c>
      <c r="Y116" t="s">
        <v>1</v>
      </c>
      <c r="AF116" t="s">
        <v>5660</v>
      </c>
      <c r="AN116" t="s">
        <v>2836</v>
      </c>
      <c r="AP116" t="s">
        <v>334</v>
      </c>
      <c r="BV116" t="s">
        <v>336</v>
      </c>
      <c r="BW116" t="str">
        <f t="shared" si="31"/>
        <v>tzwv-mqp7</v>
      </c>
      <c r="BX116">
        <f t="shared" si="32"/>
        <v>2019</v>
      </c>
      <c r="BY116">
        <f t="shared" si="33"/>
        <v>2019</v>
      </c>
      <c r="BZ116">
        <f t="shared" si="34"/>
        <v>3</v>
      </c>
      <c r="CA116">
        <f t="shared" si="35"/>
        <v>2</v>
      </c>
      <c r="CB116" t="s">
        <v>4339</v>
      </c>
      <c r="CC116" t="str">
        <f t="shared" si="36"/>
        <v>d</v>
      </c>
      <c r="CD116">
        <v>0.10521396432185226</v>
      </c>
      <c r="CE116">
        <f t="shared" si="30"/>
        <v>1</v>
      </c>
      <c r="CF116" t="s">
        <v>5905</v>
      </c>
      <c r="CG116" t="s">
        <v>5655</v>
      </c>
      <c r="CH116" s="2">
        <v>43634</v>
      </c>
      <c r="CI116">
        <v>1</v>
      </c>
      <c r="CJ116">
        <v>0</v>
      </c>
      <c r="CK116" s="31" t="e">
        <f t="shared" si="37"/>
        <v>#VALUE!</v>
      </c>
      <c r="CL116" s="30" t="e">
        <f t="shared" si="38"/>
        <v>#VALUE!</v>
      </c>
      <c r="CM116" s="2">
        <v>43664</v>
      </c>
      <c r="CN116" s="4" t="s">
        <v>7237</v>
      </c>
      <c r="CO116" t="s">
        <v>7237</v>
      </c>
      <c r="CP116" s="13" t="s">
        <v>7207</v>
      </c>
      <c r="CQ116" s="13" t="s">
        <v>7207</v>
      </c>
      <c r="CR116" s="17" t="s">
        <v>7207</v>
      </c>
      <c r="CS116" s="13" t="s">
        <v>7207</v>
      </c>
      <c r="CT116" s="13" t="s">
        <v>7207</v>
      </c>
      <c r="CU116" s="13" t="s">
        <v>7207</v>
      </c>
      <c r="CV116" s="13" t="s">
        <v>7207</v>
      </c>
      <c r="CW116" s="13" t="s">
        <v>7207</v>
      </c>
      <c r="CX116" s="13" t="s">
        <v>7207</v>
      </c>
      <c r="CY116" s="13" t="s">
        <v>7207</v>
      </c>
      <c r="CZ116" s="13" t="s">
        <v>7207</v>
      </c>
      <c r="DA116" s="17" t="s">
        <v>7207</v>
      </c>
      <c r="DB116" s="17" t="s">
        <v>7207</v>
      </c>
      <c r="DC116" s="17" t="s">
        <v>7207</v>
      </c>
      <c r="DD116" s="17" t="s">
        <v>7207</v>
      </c>
      <c r="DE116" s="17" t="s">
        <v>7207</v>
      </c>
      <c r="DF116" s="11">
        <v>0</v>
      </c>
    </row>
  </sheetData>
  <autoFilter ref="A1:DG116" xr:uid="{BB2D68EC-0434-4509-9BB7-BCB370F5E841}">
    <sortState xmlns:xlrd2="http://schemas.microsoft.com/office/spreadsheetml/2017/richdata2" ref="A2:DG116">
      <sortCondition ref="W1:W116"/>
    </sortState>
  </autoFilter>
  <sortState xmlns:xlrd2="http://schemas.microsoft.com/office/spreadsheetml/2017/richdata2" ref="A2:DF116">
    <sortCondition descending="1" ref="DF2:DF116"/>
  </sortState>
  <hyperlinks>
    <hyperlink ref="CG77" r:id="rId1" xr:uid="{132751BD-4152-4CEB-A146-DC9305D8916B}"/>
    <hyperlink ref="CG42" r:id="rId2" xr:uid="{D161024C-9CFF-45B2-B6B9-8B8C987C80DF}"/>
    <hyperlink ref="CG61" r:id="rId3" xr:uid="{B4078E14-D1D5-4D63-93F8-85CA01D446A2}"/>
    <hyperlink ref="CG36" r:id="rId4" xr:uid="{6B1F40E1-8D5C-40E3-9F9D-6D86F2FAD7FE}"/>
    <hyperlink ref="CG9" r:id="rId5" xr:uid="{2B30F452-D575-4E7D-A8C3-B7ACC85137BA}"/>
    <hyperlink ref="CG38" r:id="rId6" xr:uid="{8BBA3E76-A9A2-444F-83C7-AFD2DB9A3260}"/>
    <hyperlink ref="CG27" r:id="rId7" xr:uid="{410C6D93-F6AF-44D2-B0BF-635A92998D35}"/>
    <hyperlink ref="CG28" r:id="rId8" xr:uid="{0F14E8CF-281F-4877-999D-A39D9513E094}"/>
    <hyperlink ref="CG31" r:id="rId9" xr:uid="{6739F5C0-7DF4-43A3-9C0D-88E68CA1E0B2}"/>
    <hyperlink ref="CG82" r:id="rId10" xr:uid="{3F93E66D-8D2B-4289-A457-E609FF05D6D1}"/>
    <hyperlink ref="CG83" r:id="rId11" xr:uid="{30B30CD0-88DE-4D69-9F36-8CDEA76AA84F}"/>
    <hyperlink ref="CG46" r:id="rId12" xr:uid="{9013C18D-2C02-4AC2-A398-5700A295C71B}"/>
    <hyperlink ref="CG47" r:id="rId13" xr:uid="{0AD9B1D1-6F36-4B35-97BA-C9C9D8884EBD}"/>
    <hyperlink ref="CG67" r:id="rId14" xr:uid="{9667176D-C9E6-4006-BA33-68142991BB15}"/>
    <hyperlink ref="CG23" r:id="rId15" xr:uid="{5C392F88-A589-414C-9BC1-B01F506EFD9E}"/>
    <hyperlink ref="CG68" r:id="rId16" xr:uid="{3A4C5449-9F93-481D-8D40-C35213FAD398}"/>
    <hyperlink ref="CG84" r:id="rId17" xr:uid="{371CEB90-B2C0-4313-B8C5-7816F50FF2D4}"/>
    <hyperlink ref="CG11" r:id="rId18" xr:uid="{FF88A72D-75F6-4038-B5A5-662CECFB3495}"/>
    <hyperlink ref="CG57" r:id="rId19" xr:uid="{F751E20B-F640-4DEF-8419-D797BBA47457}"/>
    <hyperlink ref="CG66" r:id="rId20" xr:uid="{A0610548-A2FC-454F-B84F-5CBD8D191AD8}"/>
    <hyperlink ref="CG29" r:id="rId21" xr:uid="{A1B2DDE7-3DC7-4247-BA96-1FDFB63FA7DE}"/>
    <hyperlink ref="CG16" r:id="rId22" xr:uid="{6160828D-99A8-45A9-8BFB-CF1B039E4B0C}"/>
    <hyperlink ref="CG105" r:id="rId23" xr:uid="{3AFC1555-A43A-4496-B9B4-A93D7B1E803F}"/>
    <hyperlink ref="CG18" r:id="rId24" xr:uid="{58F24326-B564-4D2D-9860-8F348A66521C}"/>
    <hyperlink ref="CG70" r:id="rId25" xr:uid="{9EE1F297-4CF4-49E3-BB67-A5294AD318D5}"/>
    <hyperlink ref="W23" r:id="rId26" xr:uid="{86057318-7D9C-4B34-8D89-0E1C6FA7310E}"/>
  </hyperlinks>
  <pageMargins left="0.7" right="0.7" top="0.75" bottom="0.75" header="0.3" footer="0.3"/>
  <pageSetup orientation="portrait"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8211F-02A4-427F-8A6E-AC30E3D1A70F}">
  <dimension ref="F1:P152"/>
  <sheetViews>
    <sheetView tabSelected="1" topLeftCell="A46" zoomScale="55" zoomScaleNormal="55" workbookViewId="0">
      <selection activeCell="Q70" sqref="Q70"/>
    </sheetView>
  </sheetViews>
  <sheetFormatPr defaultRowHeight="14.5" x14ac:dyDescent="0.35"/>
  <cols>
    <col min="6" max="6" width="35" customWidth="1"/>
    <col min="7" max="7" width="15.1796875" customWidth="1"/>
  </cols>
  <sheetData>
    <row r="1" spans="6:16" x14ac:dyDescent="0.35">
      <c r="G1" t="s">
        <v>7250</v>
      </c>
      <c r="H1">
        <v>0</v>
      </c>
      <c r="I1">
        <v>1</v>
      </c>
      <c r="J1">
        <v>2</v>
      </c>
      <c r="K1">
        <v>3</v>
      </c>
      <c r="M1" t="s">
        <v>264</v>
      </c>
      <c r="N1" t="s">
        <v>266</v>
      </c>
      <c r="O1" t="s">
        <v>7253</v>
      </c>
      <c r="P1" t="s">
        <v>7252</v>
      </c>
    </row>
    <row r="2" spans="6:16" x14ac:dyDescent="0.35">
      <c r="F2" s="26" t="s">
        <v>7133</v>
      </c>
      <c r="G2" s="35">
        <v>2</v>
      </c>
      <c r="I2">
        <f>COUNTIF('ASSESS-Pub-Datasets-18June'!$CP$2:$CP$109,1)</f>
        <v>44</v>
      </c>
      <c r="J2">
        <f>COUNTIF('ASSESS-Pub-Datasets-18June'!$CP$2:$CP$109,2)</f>
        <v>60</v>
      </c>
      <c r="M2">
        <v>2012</v>
      </c>
      <c r="N2">
        <v>2012</v>
      </c>
      <c r="O2">
        <v>19</v>
      </c>
      <c r="P2" s="3">
        <v>4.333333333333333</v>
      </c>
    </row>
    <row r="3" spans="6:16" x14ac:dyDescent="0.35">
      <c r="F3" s="27" t="s">
        <v>7132</v>
      </c>
      <c r="G3" s="36">
        <v>2</v>
      </c>
      <c r="H3">
        <f>COUNTIF('ASSESS-Pub-Datasets-18June'!$CQ$2:$CQ$109,0)</f>
        <v>31</v>
      </c>
      <c r="I3">
        <f>COUNTIF('ASSESS-Pub-Datasets-18June'!$CQ$2:$CQ$109,1)</f>
        <v>13</v>
      </c>
      <c r="J3">
        <f>COUNTIF('ASSESS-Pub-Datasets-18June'!$CQ$2:$CQ$109,2)</f>
        <v>60</v>
      </c>
      <c r="M3">
        <v>2012</v>
      </c>
      <c r="N3">
        <v>2012</v>
      </c>
      <c r="O3">
        <v>20</v>
      </c>
      <c r="P3" s="3">
        <v>1.1666666666666667</v>
      </c>
    </row>
    <row r="4" spans="6:16" x14ac:dyDescent="0.35">
      <c r="F4" s="28" t="s">
        <v>7135</v>
      </c>
      <c r="G4" s="37">
        <v>2</v>
      </c>
      <c r="H4">
        <f>COUNTIF('ASSESS-Pub-Datasets-18June'!$CR$2:$CR$109,0)</f>
        <v>81</v>
      </c>
      <c r="I4">
        <f>COUNTIF('ASSESS-Pub-Datasets-18June'!$CR$2:$CR$109,1)</f>
        <v>2</v>
      </c>
      <c r="J4">
        <f>COUNTIF('ASSESS-Pub-Datasets-18June'!$CR$2:$CR$109,2)</f>
        <v>21</v>
      </c>
      <c r="M4">
        <v>2012</v>
      </c>
      <c r="N4">
        <v>2012</v>
      </c>
      <c r="O4">
        <v>20</v>
      </c>
      <c r="P4" s="3">
        <v>0.6333333333333333</v>
      </c>
    </row>
    <row r="5" spans="6:16" x14ac:dyDescent="0.35">
      <c r="F5" s="26" t="s">
        <v>7145</v>
      </c>
      <c r="G5" s="35">
        <v>2</v>
      </c>
      <c r="H5">
        <f>COUNTIF('ASSESS-Pub-Datasets-18June'!$CT$2:$CT$109,0)</f>
        <v>65</v>
      </c>
      <c r="I5">
        <f>COUNTIF('ASSESS-Pub-Datasets-18June'!$CT$2:$CT$109,1)</f>
        <v>14</v>
      </c>
      <c r="J5">
        <f>COUNTIF('ASSESS-Pub-Datasets-18June'!$CT$2:$CT$109,2)</f>
        <v>25</v>
      </c>
      <c r="M5">
        <v>2012</v>
      </c>
      <c r="N5">
        <v>2012</v>
      </c>
      <c r="O5">
        <v>11</v>
      </c>
      <c r="P5" s="3">
        <v>0.7407407407407407</v>
      </c>
    </row>
    <row r="6" spans="6:16" x14ac:dyDescent="0.35">
      <c r="F6" s="27" t="s">
        <v>7130</v>
      </c>
      <c r="G6" s="36">
        <v>2</v>
      </c>
      <c r="H6">
        <f>COUNTIF('ASSESS-Pub-Datasets-18June'!$CU$2:$CU$109,0)</f>
        <v>43</v>
      </c>
      <c r="I6">
        <f>COUNTIF('ASSESS-Pub-Datasets-18June'!$CU$2:$CU$109,1)</f>
        <v>17</v>
      </c>
      <c r="J6">
        <f>COUNTIF('ASSESS-Pub-Datasets-18June'!$CU$2:$CU$109,2)</f>
        <v>44</v>
      </c>
      <c r="M6">
        <v>2012</v>
      </c>
      <c r="N6">
        <v>2012</v>
      </c>
      <c r="O6">
        <v>11</v>
      </c>
      <c r="P6" s="3">
        <v>0.1111111111111111</v>
      </c>
    </row>
    <row r="7" spans="6:16" x14ac:dyDescent="0.35">
      <c r="F7" s="26" t="s">
        <v>7139</v>
      </c>
      <c r="G7" s="35">
        <v>2</v>
      </c>
      <c r="H7">
        <f>COUNTIF('ASSESS-Pub-Datasets-18June'!$CV$2:$CV$109,0)</f>
        <v>28</v>
      </c>
      <c r="I7">
        <f>COUNTIF('ASSESS-Pub-Datasets-18June'!$CV$2:$CV$109,1)</f>
        <v>24</v>
      </c>
      <c r="J7">
        <f>COUNTIF('ASSESS-Pub-Datasets-18June'!$CV$2:$CV$109,2)</f>
        <v>52</v>
      </c>
      <c r="M7">
        <v>2012</v>
      </c>
      <c r="N7">
        <v>2012</v>
      </c>
      <c r="O7">
        <v>12</v>
      </c>
      <c r="P7" s="3">
        <v>0.11764705882352941</v>
      </c>
    </row>
    <row r="8" spans="6:16" x14ac:dyDescent="0.35">
      <c r="F8" s="26" t="s">
        <v>7136</v>
      </c>
      <c r="G8" s="35">
        <v>1</v>
      </c>
      <c r="H8">
        <f>COUNTIF('ASSESS-Pub-Datasets-18June'!$CW$2:$CW$109,0)</f>
        <v>0</v>
      </c>
      <c r="I8">
        <f>COUNTIF('ASSESS-Pub-Datasets-18June'!$CW$2:$CW$109,1)</f>
        <v>104</v>
      </c>
      <c r="M8">
        <v>2012</v>
      </c>
      <c r="N8">
        <v>2012</v>
      </c>
      <c r="O8">
        <v>10</v>
      </c>
      <c r="P8" s="3">
        <v>0.35294117647058826</v>
      </c>
    </row>
    <row r="9" spans="6:16" x14ac:dyDescent="0.35">
      <c r="F9" s="27" t="s">
        <v>7131</v>
      </c>
      <c r="G9" s="36">
        <v>1</v>
      </c>
      <c r="H9">
        <f>COUNTIF('ASSESS-Pub-Datasets-18June'!$CX$2:$CX$109,0)</f>
        <v>0</v>
      </c>
      <c r="I9">
        <f>COUNTIF('ASSESS-Pub-Datasets-18June'!$CX$2:$CX$109,1)</f>
        <v>104</v>
      </c>
      <c r="M9">
        <v>2012</v>
      </c>
      <c r="N9">
        <v>2012</v>
      </c>
      <c r="O9">
        <v>13</v>
      </c>
      <c r="P9" s="3">
        <v>5.8823529411764705E-2</v>
      </c>
    </row>
    <row r="10" spans="6:16" x14ac:dyDescent="0.35">
      <c r="F10" s="26" t="s">
        <v>7160</v>
      </c>
      <c r="G10" s="35">
        <v>2</v>
      </c>
      <c r="H10">
        <f>COUNTIF('ASSESS-Pub-Datasets-18June'!$CY$2:$CY$109,0)</f>
        <v>1</v>
      </c>
      <c r="I10">
        <f>COUNTIF('ASSESS-Pub-Datasets-18June'!$CY$2:$CY$109,1)</f>
        <v>16</v>
      </c>
      <c r="J10">
        <f>COUNTIF('ASSESS-Pub-Datasets-18June'!$CY$2:$CY$109,2)</f>
        <v>87</v>
      </c>
      <c r="M10">
        <v>2012</v>
      </c>
      <c r="N10">
        <v>2012</v>
      </c>
      <c r="O10">
        <v>11</v>
      </c>
      <c r="P10" s="3">
        <v>0.14814814814814814</v>
      </c>
    </row>
    <row r="11" spans="6:16" x14ac:dyDescent="0.35">
      <c r="M11">
        <v>2012</v>
      </c>
      <c r="N11">
        <v>2012</v>
      </c>
      <c r="O11">
        <v>11</v>
      </c>
      <c r="P11" s="3">
        <v>0.21428571428571427</v>
      </c>
    </row>
    <row r="12" spans="6:16" x14ac:dyDescent="0.35">
      <c r="F12" s="26" t="s">
        <v>7137</v>
      </c>
      <c r="G12" s="35">
        <v>3</v>
      </c>
      <c r="H12">
        <f>COUNTIF('ASSESS-Pub-Datasets-18June'!$CZ$2:$CZ$109,0)</f>
        <v>0</v>
      </c>
      <c r="I12">
        <f>COUNTIF('ASSESS-Pub-Datasets-18June'!$CZ$2:$CZ$109,1)</f>
        <v>0</v>
      </c>
      <c r="J12">
        <f>COUNTIF('ASSESS-Pub-Datasets-18June'!$CZ$2:$CZ$109,2)</f>
        <v>20</v>
      </c>
      <c r="K12">
        <f>COUNTIF('ASSESS-Pub-Datasets-18June'!$CZ$2:$CZ$109,3)</f>
        <v>84</v>
      </c>
      <c r="M12">
        <v>2012</v>
      </c>
      <c r="N12">
        <v>2012</v>
      </c>
      <c r="O12">
        <v>13</v>
      </c>
      <c r="P12" s="3">
        <v>0.10714285714285714</v>
      </c>
    </row>
    <row r="13" spans="6:16" x14ac:dyDescent="0.35">
      <c r="F13" s="28" t="s">
        <v>7138</v>
      </c>
      <c r="G13" s="36">
        <v>3</v>
      </c>
      <c r="H13">
        <f>COUNTIF('ASSESS-Pub-Datasets-18June'!$DA$2:$DA$109,0)</f>
        <v>3</v>
      </c>
      <c r="I13">
        <f>COUNTIF('ASSESS-Pub-Datasets-18June'!$DA$2:$DA$109,1)</f>
        <v>11</v>
      </c>
      <c r="J13">
        <f>COUNTIF('ASSESS-Pub-Datasets-18June'!$DA$2:$DA$109,2)</f>
        <v>50</v>
      </c>
      <c r="K13">
        <f>COUNTIF('ASSESS-Pub-Datasets-18June'!$DA$2:$DA$109,3)</f>
        <v>40</v>
      </c>
      <c r="M13">
        <v>2012</v>
      </c>
      <c r="N13">
        <v>2012</v>
      </c>
      <c r="O13">
        <v>15</v>
      </c>
      <c r="P13" s="3">
        <v>0.3</v>
      </c>
    </row>
    <row r="14" spans="6:16" x14ac:dyDescent="0.35">
      <c r="F14" s="28" t="s">
        <v>7159</v>
      </c>
      <c r="G14" s="36">
        <v>2</v>
      </c>
      <c r="H14">
        <f>COUNTIF('ASSESS-Pub-Datasets-18June'!$DB$2:$DB$109,0)</f>
        <v>48</v>
      </c>
      <c r="I14">
        <f>COUNTIF('ASSESS-Pub-Datasets-18June'!$DB$2:$DB$109,1)</f>
        <v>23</v>
      </c>
      <c r="J14">
        <f>COUNTIF('ASSESS-Pub-Datasets-18June'!$DB$2:$DB$109,2)</f>
        <v>33</v>
      </c>
      <c r="M14">
        <v>2012</v>
      </c>
      <c r="N14">
        <v>2012</v>
      </c>
      <c r="O14">
        <v>14</v>
      </c>
      <c r="P14" s="3">
        <v>0.13333333333333333</v>
      </c>
    </row>
    <row r="15" spans="6:16" x14ac:dyDescent="0.35">
      <c r="F15" s="28" t="s">
        <v>7167</v>
      </c>
      <c r="G15" s="36">
        <v>1</v>
      </c>
      <c r="H15">
        <f>COUNTIF('ASSESS-Pub-Datasets-18June'!$DC$2:$DC$109,0)</f>
        <v>9</v>
      </c>
      <c r="I15">
        <f>COUNTIF('ASSESS-Pub-Datasets-18June'!$DC$2:$DC$109,1)</f>
        <v>95</v>
      </c>
      <c r="M15">
        <v>2012</v>
      </c>
      <c r="N15">
        <v>2012</v>
      </c>
      <c r="O15">
        <v>13</v>
      </c>
      <c r="P15" s="3">
        <v>0.23333333333333334</v>
      </c>
    </row>
    <row r="16" spans="6:16" x14ac:dyDescent="0.35">
      <c r="M16">
        <v>2012</v>
      </c>
      <c r="N16">
        <v>2013</v>
      </c>
      <c r="O16">
        <v>13</v>
      </c>
      <c r="P16" s="3">
        <v>0.36666666666666664</v>
      </c>
    </row>
    <row r="17" spans="6:16" x14ac:dyDescent="0.35">
      <c r="H17" t="s">
        <v>7255</v>
      </c>
      <c r="I17" t="s">
        <v>336</v>
      </c>
      <c r="J17" t="s">
        <v>353</v>
      </c>
      <c r="M17">
        <v>2013</v>
      </c>
      <c r="N17">
        <v>2013</v>
      </c>
      <c r="O17">
        <v>18</v>
      </c>
      <c r="P17" s="3">
        <v>1.1333333333333333</v>
      </c>
    </row>
    <row r="18" spans="6:16" x14ac:dyDescent="0.35">
      <c r="H18" t="s">
        <v>7255</v>
      </c>
      <c r="I18" t="s">
        <v>7256</v>
      </c>
      <c r="J18" t="s">
        <v>7257</v>
      </c>
      <c r="M18">
        <v>2013</v>
      </c>
      <c r="N18">
        <v>2013</v>
      </c>
      <c r="O18">
        <v>17</v>
      </c>
      <c r="P18" s="3">
        <v>0.23333333333333334</v>
      </c>
    </row>
    <row r="19" spans="6:16" x14ac:dyDescent="0.35">
      <c r="F19" t="s">
        <v>7272</v>
      </c>
      <c r="M19">
        <v>2013</v>
      </c>
      <c r="N19">
        <v>2013</v>
      </c>
      <c r="O19">
        <v>17</v>
      </c>
      <c r="P19" s="3">
        <v>3</v>
      </c>
    </row>
    <row r="20" spans="6:16" x14ac:dyDescent="0.35">
      <c r="F20" t="s">
        <v>7254</v>
      </c>
      <c r="G20" t="s">
        <v>7250</v>
      </c>
      <c r="H20">
        <v>0</v>
      </c>
      <c r="I20">
        <v>1</v>
      </c>
      <c r="J20">
        <v>2</v>
      </c>
      <c r="K20">
        <v>3</v>
      </c>
      <c r="M20">
        <v>2013</v>
      </c>
      <c r="N20">
        <v>2013</v>
      </c>
      <c r="O20">
        <v>17</v>
      </c>
      <c r="P20" s="3">
        <v>2.6470588235294117</v>
      </c>
    </row>
    <row r="21" spans="6:16" x14ac:dyDescent="0.35">
      <c r="F21" s="26" t="s">
        <v>7133</v>
      </c>
      <c r="G21" s="35">
        <v>2</v>
      </c>
      <c r="H21">
        <v>0</v>
      </c>
      <c r="I21">
        <f>I2/104</f>
        <v>0.42307692307692307</v>
      </c>
      <c r="J21">
        <f>J2/104</f>
        <v>0.57692307692307687</v>
      </c>
      <c r="M21">
        <v>2013</v>
      </c>
      <c r="N21">
        <v>2013</v>
      </c>
      <c r="O21">
        <v>15</v>
      </c>
      <c r="P21" s="3">
        <v>3.3333333333333333E-2</v>
      </c>
    </row>
    <row r="22" spans="6:16" x14ac:dyDescent="0.35">
      <c r="F22" s="27" t="s">
        <v>7132</v>
      </c>
      <c r="G22" s="36">
        <v>2</v>
      </c>
      <c r="H22">
        <f>H3/104</f>
        <v>0.29807692307692307</v>
      </c>
      <c r="I22">
        <f>I3/104</f>
        <v>0.125</v>
      </c>
      <c r="J22">
        <f>J3/104</f>
        <v>0.57692307692307687</v>
      </c>
      <c r="M22">
        <v>2014</v>
      </c>
      <c r="N22">
        <v>2014</v>
      </c>
      <c r="O22">
        <v>11</v>
      </c>
      <c r="P22" s="3">
        <v>0.14285714285714285</v>
      </c>
    </row>
    <row r="23" spans="6:16" x14ac:dyDescent="0.35">
      <c r="F23" s="28" t="s">
        <v>7135</v>
      </c>
      <c r="G23" s="37">
        <v>2</v>
      </c>
      <c r="H23">
        <f>H4/104</f>
        <v>0.77884615384615385</v>
      </c>
      <c r="I23">
        <f>I4/104</f>
        <v>1.9230769230769232E-2</v>
      </c>
      <c r="J23">
        <f>J4/104</f>
        <v>0.20192307692307693</v>
      </c>
      <c r="M23">
        <v>2014</v>
      </c>
      <c r="N23">
        <v>2014</v>
      </c>
      <c r="O23">
        <v>18</v>
      </c>
      <c r="P23" s="3">
        <v>0.3</v>
      </c>
    </row>
    <row r="24" spans="6:16" x14ac:dyDescent="0.35">
      <c r="F24" s="26" t="s">
        <v>7145</v>
      </c>
      <c r="G24" s="35">
        <v>2</v>
      </c>
      <c r="H24">
        <f>H5/104</f>
        <v>0.625</v>
      </c>
      <c r="I24">
        <f>I5/104</f>
        <v>0.13461538461538461</v>
      </c>
      <c r="J24">
        <f>J5/104</f>
        <v>0.24038461538461539</v>
      </c>
      <c r="M24">
        <v>2015</v>
      </c>
      <c r="N24">
        <v>2015</v>
      </c>
      <c r="O24">
        <v>13</v>
      </c>
      <c r="P24" s="3">
        <v>0.18518518518518517</v>
      </c>
    </row>
    <row r="25" spans="6:16" x14ac:dyDescent="0.35">
      <c r="F25" s="27" t="s">
        <v>7130</v>
      </c>
      <c r="G25" s="36">
        <v>2</v>
      </c>
      <c r="H25">
        <f>H6/104</f>
        <v>0.41346153846153844</v>
      </c>
      <c r="I25">
        <f>I6/104</f>
        <v>0.16346153846153846</v>
      </c>
      <c r="J25">
        <f>J6/104</f>
        <v>0.42307692307692307</v>
      </c>
      <c r="M25">
        <v>2015</v>
      </c>
      <c r="N25">
        <v>2015</v>
      </c>
      <c r="O25">
        <v>11</v>
      </c>
      <c r="P25" s="3">
        <v>0.11764705882352941</v>
      </c>
    </row>
    <row r="26" spans="6:16" x14ac:dyDescent="0.35">
      <c r="F26" s="26" t="s">
        <v>7139</v>
      </c>
      <c r="G26" s="35">
        <v>2</v>
      </c>
      <c r="H26">
        <f>H7/104</f>
        <v>0.26923076923076922</v>
      </c>
      <c r="I26">
        <f>I7/104</f>
        <v>0.23076923076923078</v>
      </c>
      <c r="J26">
        <f>J7/104</f>
        <v>0.5</v>
      </c>
      <c r="M26">
        <v>2015</v>
      </c>
      <c r="N26">
        <v>2015</v>
      </c>
      <c r="O26">
        <v>12</v>
      </c>
      <c r="P26" s="3">
        <v>0.4</v>
      </c>
    </row>
    <row r="27" spans="6:16" x14ac:dyDescent="0.35">
      <c r="F27" s="26" t="s">
        <v>7160</v>
      </c>
      <c r="G27" s="35">
        <v>2</v>
      </c>
      <c r="H27">
        <f>H10/104</f>
        <v>9.6153846153846159E-3</v>
      </c>
      <c r="I27">
        <f t="shared" ref="I27:J27" si="0">I10/104</f>
        <v>0.15384615384615385</v>
      </c>
      <c r="J27">
        <f t="shared" si="0"/>
        <v>0.83653846153846156</v>
      </c>
      <c r="M27">
        <v>2015</v>
      </c>
      <c r="N27">
        <v>2015</v>
      </c>
      <c r="O27">
        <v>18</v>
      </c>
      <c r="P27" s="3">
        <v>2.8125</v>
      </c>
    </row>
    <row r="28" spans="6:16" x14ac:dyDescent="0.35">
      <c r="F28" s="27"/>
      <c r="G28" s="36"/>
      <c r="M28">
        <v>2015</v>
      </c>
      <c r="N28">
        <v>2015</v>
      </c>
      <c r="O28">
        <v>12</v>
      </c>
      <c r="P28" s="3">
        <v>0.29411764705882354</v>
      </c>
    </row>
    <row r="29" spans="6:16" x14ac:dyDescent="0.35">
      <c r="M29">
        <v>2015</v>
      </c>
      <c r="N29">
        <v>2015</v>
      </c>
      <c r="O29">
        <v>13</v>
      </c>
      <c r="P29" s="3">
        <v>0.17647058823529413</v>
      </c>
    </row>
    <row r="30" spans="6:16" x14ac:dyDescent="0.35">
      <c r="M30">
        <v>2014</v>
      </c>
      <c r="N30">
        <v>2015</v>
      </c>
      <c r="O30">
        <v>12</v>
      </c>
      <c r="P30" s="3">
        <v>0.32142857142857145</v>
      </c>
    </row>
    <row r="31" spans="6:16" x14ac:dyDescent="0.35">
      <c r="F31" s="26" t="s">
        <v>7137</v>
      </c>
      <c r="G31" s="35">
        <v>3</v>
      </c>
      <c r="H31">
        <f t="shared" ref="H28:I34" si="1">H12/108</f>
        <v>0</v>
      </c>
      <c r="I31">
        <f t="shared" si="1"/>
        <v>0</v>
      </c>
      <c r="J31">
        <f>J12/108</f>
        <v>0.18518518518518517</v>
      </c>
      <c r="K31">
        <f>K12/108</f>
        <v>0.77777777777777779</v>
      </c>
      <c r="M31">
        <v>2015</v>
      </c>
      <c r="N31">
        <v>2015</v>
      </c>
      <c r="O31">
        <v>18</v>
      </c>
      <c r="P31" s="3">
        <v>2.5714285714285716</v>
      </c>
    </row>
    <row r="32" spans="6:16" x14ac:dyDescent="0.35">
      <c r="F32" s="28" t="s">
        <v>7138</v>
      </c>
      <c r="G32" s="36">
        <v>3</v>
      </c>
      <c r="H32">
        <f t="shared" si="1"/>
        <v>2.7777777777777776E-2</v>
      </c>
      <c r="I32">
        <f t="shared" si="1"/>
        <v>0.10185185185185185</v>
      </c>
      <c r="J32">
        <f>J13/108</f>
        <v>0.46296296296296297</v>
      </c>
      <c r="K32">
        <f>K13/108</f>
        <v>0.37037037037037035</v>
      </c>
      <c r="M32">
        <v>2015</v>
      </c>
      <c r="N32">
        <v>2015</v>
      </c>
      <c r="O32">
        <v>17</v>
      </c>
      <c r="P32" s="3">
        <v>2.2142857142857144</v>
      </c>
    </row>
    <row r="33" spans="6:16" x14ac:dyDescent="0.35">
      <c r="F33" s="28" t="s">
        <v>7159</v>
      </c>
      <c r="G33" s="36">
        <v>2</v>
      </c>
      <c r="H33">
        <f t="shared" si="1"/>
        <v>0.44444444444444442</v>
      </c>
      <c r="I33">
        <f t="shared" si="1"/>
        <v>0.21296296296296297</v>
      </c>
      <c r="J33">
        <f>J14/108</f>
        <v>0.30555555555555558</v>
      </c>
      <c r="M33">
        <v>2015</v>
      </c>
      <c r="N33">
        <v>2015</v>
      </c>
      <c r="O33">
        <v>20</v>
      </c>
      <c r="P33" s="3">
        <v>6.882352941176471</v>
      </c>
    </row>
    <row r="34" spans="6:16" x14ac:dyDescent="0.35">
      <c r="F34" s="28" t="s">
        <v>7167</v>
      </c>
      <c r="G34" s="36">
        <v>1</v>
      </c>
      <c r="H34">
        <f t="shared" si="1"/>
        <v>8.3333333333333329E-2</v>
      </c>
      <c r="I34">
        <f t="shared" si="1"/>
        <v>0.87962962962962965</v>
      </c>
      <c r="M34">
        <v>2015</v>
      </c>
      <c r="N34">
        <v>2015</v>
      </c>
      <c r="O34">
        <v>12</v>
      </c>
      <c r="P34" s="3">
        <v>0.4375</v>
      </c>
    </row>
    <row r="35" spans="6:16" x14ac:dyDescent="0.35">
      <c r="M35">
        <v>2015</v>
      </c>
      <c r="N35">
        <v>2015</v>
      </c>
      <c r="O35">
        <v>13</v>
      </c>
      <c r="P35" s="3">
        <v>0.23529411764705882</v>
      </c>
    </row>
    <row r="36" spans="6:16" x14ac:dyDescent="0.35">
      <c r="M36">
        <v>2015</v>
      </c>
      <c r="N36">
        <v>2015</v>
      </c>
      <c r="O36">
        <v>17</v>
      </c>
      <c r="P36" s="3">
        <v>4</v>
      </c>
    </row>
    <row r="37" spans="6:16" x14ac:dyDescent="0.35">
      <c r="M37">
        <v>2015</v>
      </c>
      <c r="N37">
        <v>2015</v>
      </c>
      <c r="O37">
        <v>12</v>
      </c>
      <c r="P37" s="3">
        <v>1.5</v>
      </c>
    </row>
    <row r="38" spans="6:16" x14ac:dyDescent="0.35">
      <c r="F38" t="s">
        <v>7263</v>
      </c>
      <c r="G38" t="s">
        <v>7264</v>
      </c>
      <c r="H38">
        <v>114</v>
      </c>
      <c r="I38" t="s">
        <v>7265</v>
      </c>
      <c r="M38">
        <v>2015</v>
      </c>
      <c r="N38">
        <v>2016</v>
      </c>
      <c r="O38">
        <v>13</v>
      </c>
      <c r="P38" s="3">
        <v>0.875</v>
      </c>
    </row>
    <row r="39" spans="6:16" x14ac:dyDescent="0.35">
      <c r="F39">
        <v>0</v>
      </c>
      <c r="H39" t="s">
        <v>7266</v>
      </c>
      <c r="I39" t="s">
        <v>7267</v>
      </c>
      <c r="K39" t="s">
        <v>7271</v>
      </c>
      <c r="M39">
        <v>2016</v>
      </c>
      <c r="N39">
        <v>2016</v>
      </c>
      <c r="O39">
        <v>16</v>
      </c>
      <c r="P39" s="3">
        <v>0.625</v>
      </c>
    </row>
    <row r="40" spans="6:16" x14ac:dyDescent="0.35">
      <c r="F40">
        <v>0</v>
      </c>
      <c r="G40" t="s">
        <v>7268</v>
      </c>
      <c r="H40">
        <v>35</v>
      </c>
      <c r="I40" s="42">
        <f>H40/114</f>
        <v>0.30701754385964913</v>
      </c>
      <c r="K40">
        <v>0</v>
      </c>
      <c r="M40">
        <v>2016</v>
      </c>
      <c r="N40">
        <v>2016</v>
      </c>
      <c r="O40">
        <v>17</v>
      </c>
      <c r="P40" s="3">
        <v>0.29411764705882354</v>
      </c>
    </row>
    <row r="41" spans="6:16" x14ac:dyDescent="0.35">
      <c r="F41">
        <v>0</v>
      </c>
      <c r="G41" t="s">
        <v>7269</v>
      </c>
      <c r="H41">
        <v>18</v>
      </c>
      <c r="I41" s="42">
        <f t="shared" ref="I41:I42" si="2">H41/114</f>
        <v>0.15789473684210525</v>
      </c>
      <c r="K41">
        <v>0.1</v>
      </c>
      <c r="M41">
        <v>2014</v>
      </c>
      <c r="N41">
        <v>2016</v>
      </c>
      <c r="O41">
        <v>16</v>
      </c>
      <c r="P41" s="3">
        <v>0.4375</v>
      </c>
    </row>
    <row r="42" spans="6:16" x14ac:dyDescent="0.35">
      <c r="F42">
        <v>0</v>
      </c>
      <c r="G42" t="s">
        <v>7270</v>
      </c>
      <c r="H42">
        <v>61</v>
      </c>
      <c r="I42" s="42">
        <f t="shared" si="2"/>
        <v>0.53508771929824561</v>
      </c>
      <c r="K42">
        <v>0.2</v>
      </c>
      <c r="M42">
        <v>2016</v>
      </c>
      <c r="N42">
        <v>2016</v>
      </c>
      <c r="O42">
        <v>14</v>
      </c>
      <c r="P42" s="3">
        <v>0.26666666666666666</v>
      </c>
    </row>
    <row r="43" spans="6:16" x14ac:dyDescent="0.35">
      <c r="F43">
        <v>0</v>
      </c>
      <c r="K43">
        <v>0.3</v>
      </c>
      <c r="M43">
        <v>2016</v>
      </c>
      <c r="N43">
        <v>2016</v>
      </c>
      <c r="O43">
        <v>21</v>
      </c>
      <c r="P43" s="3">
        <v>5.3125</v>
      </c>
    </row>
    <row r="44" spans="6:16" x14ac:dyDescent="0.35">
      <c r="F44">
        <v>0</v>
      </c>
      <c r="K44">
        <v>0.4</v>
      </c>
      <c r="M44">
        <v>2016</v>
      </c>
      <c r="N44">
        <v>2016</v>
      </c>
      <c r="O44">
        <v>20</v>
      </c>
      <c r="P44" s="3">
        <v>6.4117647058823533</v>
      </c>
    </row>
    <row r="45" spans="6:16" x14ac:dyDescent="0.35">
      <c r="F45">
        <v>0</v>
      </c>
      <c r="K45">
        <v>0.5</v>
      </c>
      <c r="M45">
        <v>2016</v>
      </c>
      <c r="N45">
        <v>2016</v>
      </c>
      <c r="O45">
        <v>21</v>
      </c>
      <c r="P45" s="3">
        <v>3.3571428571428572</v>
      </c>
    </row>
    <row r="46" spans="6:16" x14ac:dyDescent="0.35">
      <c r="F46">
        <v>0</v>
      </c>
      <c r="K46">
        <v>0.6</v>
      </c>
      <c r="M46">
        <v>2016</v>
      </c>
      <c r="N46">
        <v>2016</v>
      </c>
      <c r="O46">
        <v>14</v>
      </c>
      <c r="P46" s="3">
        <v>0.23529411764705882</v>
      </c>
    </row>
    <row r="47" spans="6:16" x14ac:dyDescent="0.35">
      <c r="F47">
        <v>0</v>
      </c>
      <c r="K47">
        <v>0.7</v>
      </c>
      <c r="M47">
        <v>2016</v>
      </c>
      <c r="N47">
        <v>2016</v>
      </c>
      <c r="O47">
        <v>21</v>
      </c>
      <c r="P47" s="3">
        <v>4</v>
      </c>
    </row>
    <row r="48" spans="6:16" x14ac:dyDescent="0.35">
      <c r="F48">
        <v>0</v>
      </c>
      <c r="K48">
        <v>0.8</v>
      </c>
      <c r="M48">
        <v>2017</v>
      </c>
      <c r="N48">
        <v>2017</v>
      </c>
      <c r="O48">
        <v>20</v>
      </c>
      <c r="P48" s="3">
        <v>2.7058823529411766</v>
      </c>
    </row>
    <row r="49" spans="6:16" x14ac:dyDescent="0.35">
      <c r="F49">
        <v>0</v>
      </c>
      <c r="K49">
        <v>0.9</v>
      </c>
      <c r="M49">
        <v>2017</v>
      </c>
      <c r="N49">
        <v>2017</v>
      </c>
      <c r="O49">
        <v>17</v>
      </c>
      <c r="P49" s="3">
        <v>0.125</v>
      </c>
    </row>
    <row r="50" spans="6:16" x14ac:dyDescent="0.35">
      <c r="F50">
        <v>0</v>
      </c>
      <c r="K50">
        <v>1</v>
      </c>
      <c r="M50">
        <v>2017</v>
      </c>
      <c r="N50">
        <v>2017</v>
      </c>
      <c r="O50">
        <v>16</v>
      </c>
      <c r="P50" s="3">
        <v>3.5882352941176472</v>
      </c>
    </row>
    <row r="51" spans="6:16" ht="15" thickBot="1" x14ac:dyDescent="0.4">
      <c r="F51">
        <v>0</v>
      </c>
      <c r="M51">
        <v>2017</v>
      </c>
      <c r="N51">
        <v>2017</v>
      </c>
      <c r="O51">
        <v>19</v>
      </c>
      <c r="P51" s="3">
        <v>0.32142857142857145</v>
      </c>
    </row>
    <row r="52" spans="6:16" x14ac:dyDescent="0.35">
      <c r="F52">
        <v>0</v>
      </c>
      <c r="G52" s="8" t="s">
        <v>5896</v>
      </c>
      <c r="H52" s="8" t="s">
        <v>5898</v>
      </c>
      <c r="M52">
        <v>2017</v>
      </c>
      <c r="N52">
        <v>2017</v>
      </c>
      <c r="O52">
        <v>18</v>
      </c>
      <c r="P52" s="3">
        <v>4</v>
      </c>
    </row>
    <row r="53" spans="6:16" x14ac:dyDescent="0.35">
      <c r="F53">
        <v>0</v>
      </c>
      <c r="G53" s="5">
        <v>0</v>
      </c>
      <c r="H53" s="6">
        <v>18</v>
      </c>
      <c r="M53">
        <v>2017</v>
      </c>
      <c r="N53">
        <v>2017</v>
      </c>
      <c r="O53">
        <v>18</v>
      </c>
      <c r="P53" s="3">
        <v>3.5555555555555554</v>
      </c>
    </row>
    <row r="54" spans="6:16" x14ac:dyDescent="0.35">
      <c r="F54">
        <v>0</v>
      </c>
      <c r="G54" s="5">
        <v>0.1</v>
      </c>
      <c r="H54" s="6">
        <v>4</v>
      </c>
      <c r="M54">
        <v>2017</v>
      </c>
      <c r="N54">
        <v>2017</v>
      </c>
      <c r="O54">
        <v>22</v>
      </c>
      <c r="P54" s="3">
        <v>4.7333333333333334</v>
      </c>
    </row>
    <row r="55" spans="6:16" x14ac:dyDescent="0.35">
      <c r="F55">
        <v>0</v>
      </c>
      <c r="G55" s="5">
        <v>0.2</v>
      </c>
      <c r="H55" s="6">
        <v>13</v>
      </c>
      <c r="M55">
        <v>2017</v>
      </c>
      <c r="N55">
        <v>2017</v>
      </c>
      <c r="O55">
        <v>14</v>
      </c>
      <c r="P55" s="3">
        <v>0.48148148148148145</v>
      </c>
    </row>
    <row r="56" spans="6:16" x14ac:dyDescent="0.35">
      <c r="F56">
        <v>0</v>
      </c>
      <c r="G56" s="5">
        <v>0.3</v>
      </c>
      <c r="H56" s="6">
        <v>10</v>
      </c>
      <c r="M56">
        <v>2017</v>
      </c>
      <c r="N56">
        <v>2017</v>
      </c>
      <c r="O56">
        <v>17</v>
      </c>
      <c r="P56" s="3">
        <v>3.1764705882352939</v>
      </c>
    </row>
    <row r="57" spans="6:16" x14ac:dyDescent="0.35">
      <c r="F57">
        <v>9.375E-2</v>
      </c>
      <c r="G57" s="5">
        <v>0.4</v>
      </c>
      <c r="H57" s="6">
        <v>12</v>
      </c>
      <c r="M57">
        <v>2017</v>
      </c>
      <c r="N57">
        <v>2017</v>
      </c>
      <c r="O57">
        <v>17</v>
      </c>
      <c r="P57" s="3">
        <v>0.75</v>
      </c>
    </row>
    <row r="58" spans="6:16" x14ac:dyDescent="0.35">
      <c r="F58">
        <v>0.1</v>
      </c>
      <c r="G58" s="5">
        <v>0.5</v>
      </c>
      <c r="H58" s="6">
        <v>11</v>
      </c>
      <c r="M58">
        <v>2018</v>
      </c>
      <c r="N58">
        <v>2018</v>
      </c>
      <c r="O58">
        <v>15</v>
      </c>
      <c r="P58" s="3">
        <v>0.23529411764705882</v>
      </c>
    </row>
    <row r="59" spans="6:16" x14ac:dyDescent="0.35">
      <c r="F59">
        <v>0.1</v>
      </c>
      <c r="G59" s="5">
        <v>0.6</v>
      </c>
      <c r="H59" s="6">
        <v>0</v>
      </c>
      <c r="M59">
        <v>2018</v>
      </c>
      <c r="N59">
        <v>2018</v>
      </c>
      <c r="O59">
        <v>15</v>
      </c>
      <c r="P59" s="3">
        <v>0.11764705882352941</v>
      </c>
    </row>
    <row r="60" spans="6:16" x14ac:dyDescent="0.35">
      <c r="F60">
        <v>0.1</v>
      </c>
      <c r="G60" s="5">
        <v>0.7</v>
      </c>
      <c r="H60" s="6">
        <v>5</v>
      </c>
      <c r="M60">
        <v>2017</v>
      </c>
      <c r="N60">
        <v>2018</v>
      </c>
      <c r="O60">
        <v>21</v>
      </c>
      <c r="P60" s="3">
        <v>0.73333333333333328</v>
      </c>
    </row>
    <row r="61" spans="6:16" x14ac:dyDescent="0.35">
      <c r="F61">
        <v>0.1111111111111111</v>
      </c>
      <c r="G61" s="5">
        <v>0.8</v>
      </c>
      <c r="H61" s="6">
        <v>1</v>
      </c>
      <c r="M61">
        <v>2013</v>
      </c>
      <c r="N61">
        <v>2018</v>
      </c>
      <c r="O61">
        <v>20</v>
      </c>
      <c r="P61" s="3">
        <v>0.625</v>
      </c>
    </row>
    <row r="62" spans="6:16" x14ac:dyDescent="0.35">
      <c r="F62">
        <v>0.1111111111111111</v>
      </c>
      <c r="G62" s="5">
        <v>0.9</v>
      </c>
      <c r="H62" s="6">
        <v>0</v>
      </c>
      <c r="M62">
        <v>2013</v>
      </c>
      <c r="N62">
        <v>2018</v>
      </c>
      <c r="O62">
        <v>15</v>
      </c>
      <c r="P62" s="3">
        <v>0.3125</v>
      </c>
    </row>
    <row r="63" spans="6:16" x14ac:dyDescent="0.35">
      <c r="F63">
        <v>0.125</v>
      </c>
      <c r="G63" s="5">
        <v>1</v>
      </c>
      <c r="H63" s="6">
        <v>5</v>
      </c>
      <c r="M63">
        <v>2018</v>
      </c>
      <c r="N63">
        <v>2018</v>
      </c>
      <c r="O63">
        <v>0</v>
      </c>
      <c r="P63" s="3" t="e">
        <v>#VALUE!</v>
      </c>
    </row>
    <row r="64" spans="6:16" ht="15" thickBot="1" x14ac:dyDescent="0.4">
      <c r="F64">
        <v>0.125</v>
      </c>
      <c r="G64" s="7" t="s">
        <v>5897</v>
      </c>
      <c r="H64" s="7">
        <v>0</v>
      </c>
      <c r="M64">
        <v>2018</v>
      </c>
      <c r="N64">
        <v>2018</v>
      </c>
      <c r="O64">
        <v>0</v>
      </c>
      <c r="P64" s="3" t="e">
        <v>#VALUE!</v>
      </c>
    </row>
    <row r="65" spans="6:16" x14ac:dyDescent="0.35">
      <c r="F65">
        <v>0.125</v>
      </c>
      <c r="M65">
        <v>2018</v>
      </c>
      <c r="N65">
        <v>2018</v>
      </c>
      <c r="O65">
        <v>0</v>
      </c>
      <c r="P65" s="3" t="e">
        <v>#VALUE!</v>
      </c>
    </row>
    <row r="66" spans="6:16" x14ac:dyDescent="0.35">
      <c r="F66">
        <v>0.14285714285714285</v>
      </c>
      <c r="M66">
        <v>2018</v>
      </c>
      <c r="N66">
        <v>2018</v>
      </c>
      <c r="O66">
        <v>14</v>
      </c>
      <c r="P66" s="3">
        <v>0.3125</v>
      </c>
    </row>
    <row r="67" spans="6:16" x14ac:dyDescent="0.35">
      <c r="F67">
        <v>0.16666666666666666</v>
      </c>
      <c r="M67">
        <v>2013</v>
      </c>
      <c r="N67">
        <v>2018</v>
      </c>
      <c r="O67">
        <v>17</v>
      </c>
      <c r="P67" s="3">
        <v>0.6470588235294118</v>
      </c>
    </row>
    <row r="68" spans="6:16" x14ac:dyDescent="0.35">
      <c r="F68">
        <v>0.16666666666666666</v>
      </c>
      <c r="M68">
        <v>2014</v>
      </c>
      <c r="N68">
        <v>2018</v>
      </c>
      <c r="O68">
        <v>21</v>
      </c>
      <c r="P68" s="3">
        <v>13.7</v>
      </c>
    </row>
    <row r="69" spans="6:16" x14ac:dyDescent="0.35">
      <c r="F69">
        <v>0.2</v>
      </c>
      <c r="M69">
        <v>2018</v>
      </c>
      <c r="N69">
        <v>2018</v>
      </c>
      <c r="O69">
        <v>21</v>
      </c>
      <c r="P69" s="3">
        <v>0.17647058823529413</v>
      </c>
    </row>
    <row r="70" spans="6:16" x14ac:dyDescent="0.35">
      <c r="F70">
        <v>0.2</v>
      </c>
      <c r="M70">
        <v>2018</v>
      </c>
      <c r="N70">
        <v>2018</v>
      </c>
      <c r="O70">
        <v>12</v>
      </c>
      <c r="P70" s="3">
        <v>0.32142857142857145</v>
      </c>
    </row>
    <row r="71" spans="6:16" x14ac:dyDescent="0.35">
      <c r="F71">
        <v>0.2</v>
      </c>
      <c r="M71">
        <v>2018</v>
      </c>
      <c r="N71">
        <v>2018</v>
      </c>
      <c r="O71">
        <v>19</v>
      </c>
      <c r="P71" s="3">
        <v>0.16666666666666666</v>
      </c>
    </row>
    <row r="72" spans="6:16" x14ac:dyDescent="0.35">
      <c r="F72">
        <v>0.2</v>
      </c>
      <c r="M72">
        <v>2018</v>
      </c>
      <c r="N72">
        <v>2018</v>
      </c>
      <c r="O72">
        <v>18</v>
      </c>
      <c r="P72" s="3">
        <v>0.96666666666666667</v>
      </c>
    </row>
    <row r="73" spans="6:16" x14ac:dyDescent="0.35">
      <c r="F73">
        <v>0.2</v>
      </c>
      <c r="M73">
        <v>2018</v>
      </c>
      <c r="N73">
        <v>2018</v>
      </c>
      <c r="O73">
        <v>16</v>
      </c>
      <c r="P73" s="3">
        <v>1.5</v>
      </c>
    </row>
    <row r="74" spans="6:16" x14ac:dyDescent="0.35">
      <c r="F74">
        <v>0.22222222222222221</v>
      </c>
      <c r="M74">
        <v>2018</v>
      </c>
      <c r="N74">
        <v>2018</v>
      </c>
      <c r="O74">
        <v>16</v>
      </c>
      <c r="P74" s="3">
        <v>1.4666666666666666</v>
      </c>
    </row>
    <row r="75" spans="6:16" x14ac:dyDescent="0.35">
      <c r="F75">
        <v>0.22222222222222221</v>
      </c>
      <c r="M75">
        <v>2019</v>
      </c>
      <c r="N75">
        <v>2019</v>
      </c>
      <c r="O75">
        <v>17</v>
      </c>
      <c r="P75" s="3">
        <v>0.23529411764705882</v>
      </c>
    </row>
    <row r="76" spans="6:16" x14ac:dyDescent="0.35">
      <c r="F76">
        <v>0.25</v>
      </c>
      <c r="M76">
        <v>2019</v>
      </c>
      <c r="N76">
        <v>2019</v>
      </c>
      <c r="O76">
        <v>18</v>
      </c>
      <c r="P76" s="3">
        <v>0.18518518518518517</v>
      </c>
    </row>
    <row r="77" spans="6:16" x14ac:dyDescent="0.35">
      <c r="F77">
        <v>0.25</v>
      </c>
      <c r="M77">
        <v>2019</v>
      </c>
      <c r="N77">
        <v>2019</v>
      </c>
      <c r="O77">
        <v>19</v>
      </c>
      <c r="P77" s="3">
        <v>0.37037037037037035</v>
      </c>
    </row>
    <row r="78" spans="6:16" x14ac:dyDescent="0.35">
      <c r="F78">
        <v>0.25</v>
      </c>
      <c r="M78">
        <v>2019</v>
      </c>
      <c r="N78">
        <v>2019</v>
      </c>
      <c r="O78">
        <v>19</v>
      </c>
      <c r="P78" s="3">
        <v>0.14814814814814814</v>
      </c>
    </row>
    <row r="79" spans="6:16" x14ac:dyDescent="0.35">
      <c r="F79">
        <v>0.25</v>
      </c>
      <c r="M79">
        <v>2019</v>
      </c>
      <c r="N79">
        <v>2019</v>
      </c>
      <c r="O79">
        <v>23</v>
      </c>
      <c r="P79" s="3">
        <v>6.8888888888888893</v>
      </c>
    </row>
    <row r="80" spans="6:16" x14ac:dyDescent="0.35">
      <c r="F80">
        <v>0.25</v>
      </c>
      <c r="M80">
        <v>2018</v>
      </c>
      <c r="N80">
        <v>2019</v>
      </c>
      <c r="O80">
        <v>21</v>
      </c>
      <c r="P80" s="3">
        <v>0.25</v>
      </c>
    </row>
    <row r="81" spans="6:16" x14ac:dyDescent="0.35">
      <c r="F81">
        <v>0.25</v>
      </c>
      <c r="M81">
        <v>2015</v>
      </c>
      <c r="N81">
        <v>2019</v>
      </c>
      <c r="O81">
        <v>17</v>
      </c>
      <c r="P81" s="3">
        <v>1.9411764705882353</v>
      </c>
    </row>
    <row r="82" spans="6:16" x14ac:dyDescent="0.35">
      <c r="F82">
        <v>0.25</v>
      </c>
      <c r="M82">
        <v>2015</v>
      </c>
      <c r="N82">
        <v>2019</v>
      </c>
      <c r="O82">
        <v>20</v>
      </c>
      <c r="P82" s="3">
        <v>750.64705882352939</v>
      </c>
    </row>
    <row r="83" spans="6:16" x14ac:dyDescent="0.35">
      <c r="F83">
        <v>0.25</v>
      </c>
      <c r="M83">
        <v>2012</v>
      </c>
      <c r="N83">
        <v>2019</v>
      </c>
      <c r="O83">
        <v>21</v>
      </c>
      <c r="P83" s="3">
        <v>0.46666666666666667</v>
      </c>
    </row>
    <row r="84" spans="6:16" x14ac:dyDescent="0.35">
      <c r="F84">
        <v>0.33333333333333331</v>
      </c>
      <c r="M84">
        <v>2013</v>
      </c>
      <c r="N84">
        <v>2019</v>
      </c>
      <c r="O84">
        <v>16</v>
      </c>
      <c r="P84" s="3">
        <v>0.4</v>
      </c>
    </row>
    <row r="85" spans="6:16" x14ac:dyDescent="0.35">
      <c r="F85">
        <v>0.33333333333333331</v>
      </c>
      <c r="M85">
        <v>2013</v>
      </c>
      <c r="N85">
        <v>2019</v>
      </c>
      <c r="O85">
        <v>16</v>
      </c>
      <c r="P85" s="3">
        <v>1.4333333333333333</v>
      </c>
    </row>
    <row r="86" spans="6:16" x14ac:dyDescent="0.35">
      <c r="F86">
        <v>0.33333333333333331</v>
      </c>
      <c r="M86">
        <v>2018</v>
      </c>
      <c r="N86">
        <v>2019</v>
      </c>
      <c r="O86">
        <v>22</v>
      </c>
      <c r="P86" s="3">
        <v>18.533333333333335</v>
      </c>
    </row>
    <row r="87" spans="6:16" x14ac:dyDescent="0.35">
      <c r="F87">
        <v>0.33333333333333331</v>
      </c>
      <c r="M87">
        <v>2016</v>
      </c>
      <c r="N87">
        <v>2019</v>
      </c>
      <c r="O87">
        <v>19</v>
      </c>
      <c r="P87" s="3">
        <v>0.35294117647058826</v>
      </c>
    </row>
    <row r="88" spans="6:16" x14ac:dyDescent="0.35">
      <c r="F88">
        <v>0.33333333333333331</v>
      </c>
      <c r="M88">
        <v>2013</v>
      </c>
      <c r="N88">
        <v>2019</v>
      </c>
      <c r="O88">
        <v>18</v>
      </c>
      <c r="P88" s="3">
        <v>0.46666666666666667</v>
      </c>
    </row>
    <row r="89" spans="6:16" x14ac:dyDescent="0.35">
      <c r="F89">
        <v>0.33333333333333331</v>
      </c>
      <c r="M89">
        <v>2016</v>
      </c>
      <c r="N89">
        <v>2019</v>
      </c>
      <c r="O89">
        <v>0</v>
      </c>
      <c r="P89" s="3">
        <v>-134.9375</v>
      </c>
    </row>
    <row r="90" spans="6:16" x14ac:dyDescent="0.35">
      <c r="F90">
        <v>0.375</v>
      </c>
      <c r="M90">
        <v>2017</v>
      </c>
      <c r="N90">
        <v>2019</v>
      </c>
      <c r="O90">
        <v>19</v>
      </c>
      <c r="P90" s="3">
        <v>3.5</v>
      </c>
    </row>
    <row r="91" spans="6:16" x14ac:dyDescent="0.35">
      <c r="F91">
        <v>0.4</v>
      </c>
      <c r="M91">
        <v>2017</v>
      </c>
      <c r="N91">
        <v>2019</v>
      </c>
      <c r="O91">
        <v>21</v>
      </c>
      <c r="P91" s="3">
        <v>0.1875</v>
      </c>
    </row>
    <row r="92" spans="6:16" x14ac:dyDescent="0.35">
      <c r="F92">
        <v>0.4</v>
      </c>
      <c r="M92">
        <v>2017</v>
      </c>
      <c r="N92">
        <v>2019</v>
      </c>
      <c r="O92">
        <v>23</v>
      </c>
      <c r="P92" s="3">
        <v>2.8235294117647061</v>
      </c>
    </row>
    <row r="93" spans="6:16" x14ac:dyDescent="0.35">
      <c r="F93">
        <v>0.4</v>
      </c>
      <c r="M93">
        <v>2017</v>
      </c>
      <c r="N93">
        <v>2019</v>
      </c>
      <c r="O93">
        <v>21</v>
      </c>
      <c r="P93" s="3">
        <v>1.1111111111111112</v>
      </c>
    </row>
    <row r="94" spans="6:16" x14ac:dyDescent="0.35">
      <c r="F94">
        <v>0.4</v>
      </c>
      <c r="M94">
        <v>2017</v>
      </c>
      <c r="N94">
        <v>2019</v>
      </c>
      <c r="O94">
        <v>22</v>
      </c>
      <c r="P94" s="3">
        <v>0.42857142857142855</v>
      </c>
    </row>
    <row r="95" spans="6:16" x14ac:dyDescent="0.35">
      <c r="F95">
        <v>0.4</v>
      </c>
      <c r="M95">
        <v>2018</v>
      </c>
      <c r="N95">
        <v>2019</v>
      </c>
      <c r="O95">
        <v>24</v>
      </c>
      <c r="P95" s="3">
        <v>0.16666666666666666</v>
      </c>
    </row>
    <row r="96" spans="6:16" x14ac:dyDescent="0.35">
      <c r="F96">
        <v>0.5</v>
      </c>
      <c r="M96">
        <v>2016</v>
      </c>
      <c r="N96">
        <v>2019</v>
      </c>
      <c r="O96">
        <v>17</v>
      </c>
      <c r="P96" s="3">
        <v>1.4814814814814814</v>
      </c>
    </row>
    <row r="97" spans="6:16" x14ac:dyDescent="0.35">
      <c r="F97">
        <v>0.5</v>
      </c>
      <c r="M97">
        <v>2019</v>
      </c>
      <c r="N97">
        <v>2019</v>
      </c>
      <c r="O97">
        <v>11</v>
      </c>
      <c r="P97" s="3">
        <v>5.8823529411764705E-2</v>
      </c>
    </row>
    <row r="98" spans="6:16" x14ac:dyDescent="0.35">
      <c r="F98">
        <v>0.5</v>
      </c>
      <c r="M98">
        <v>2017</v>
      </c>
      <c r="N98">
        <v>2019</v>
      </c>
      <c r="O98">
        <v>20</v>
      </c>
      <c r="P98" s="3">
        <v>0.35294117647058826</v>
      </c>
    </row>
    <row r="99" spans="6:16" x14ac:dyDescent="0.35">
      <c r="F99">
        <v>0.5</v>
      </c>
      <c r="M99">
        <v>2018</v>
      </c>
      <c r="N99">
        <v>2019</v>
      </c>
      <c r="O99">
        <v>22</v>
      </c>
      <c r="P99" s="3">
        <v>0</v>
      </c>
    </row>
    <row r="100" spans="6:16" x14ac:dyDescent="0.35">
      <c r="F100">
        <v>0.5</v>
      </c>
      <c r="M100">
        <v>2017</v>
      </c>
      <c r="N100">
        <v>2019</v>
      </c>
      <c r="O100">
        <v>17</v>
      </c>
      <c r="P100" s="3">
        <v>1.8125</v>
      </c>
    </row>
    <row r="101" spans="6:16" x14ac:dyDescent="0.35">
      <c r="F101">
        <v>0.5</v>
      </c>
      <c r="M101">
        <v>2019</v>
      </c>
      <c r="N101">
        <v>2019</v>
      </c>
      <c r="O101">
        <v>24</v>
      </c>
      <c r="P101" s="3">
        <v>1.1176470588235294</v>
      </c>
    </row>
    <row r="102" spans="6:16" x14ac:dyDescent="0.35">
      <c r="F102">
        <v>0.5</v>
      </c>
      <c r="M102">
        <v>2015</v>
      </c>
      <c r="N102">
        <v>2019</v>
      </c>
      <c r="O102">
        <v>17</v>
      </c>
      <c r="P102" s="3">
        <v>3.4117647058823528</v>
      </c>
    </row>
    <row r="103" spans="6:16" x14ac:dyDescent="0.35">
      <c r="F103">
        <v>0.5</v>
      </c>
      <c r="M103">
        <v>2015</v>
      </c>
      <c r="N103">
        <v>2019</v>
      </c>
      <c r="O103">
        <v>19</v>
      </c>
      <c r="P103" s="3">
        <v>0.70588235294117652</v>
      </c>
    </row>
    <row r="104" spans="6:16" x14ac:dyDescent="0.35">
      <c r="F104">
        <v>0.5</v>
      </c>
      <c r="M104">
        <v>2015</v>
      </c>
      <c r="N104">
        <v>2019</v>
      </c>
      <c r="O104">
        <v>17</v>
      </c>
      <c r="P104" s="3">
        <v>1</v>
      </c>
    </row>
    <row r="105" spans="6:16" x14ac:dyDescent="0.35">
      <c r="F105">
        <v>0.5</v>
      </c>
      <c r="M105">
        <v>2015</v>
      </c>
      <c r="N105">
        <v>2019</v>
      </c>
      <c r="O105">
        <v>17</v>
      </c>
      <c r="P105" s="3">
        <v>1.8235294117647058</v>
      </c>
    </row>
    <row r="106" spans="6:16" x14ac:dyDescent="0.35">
      <c r="F106">
        <v>0.5</v>
      </c>
      <c r="M106">
        <v>2014</v>
      </c>
      <c r="N106">
        <v>2019</v>
      </c>
      <c r="O106">
        <v>13</v>
      </c>
      <c r="P106" s="3">
        <v>7.1764705882352944</v>
      </c>
    </row>
    <row r="107" spans="6:16" x14ac:dyDescent="0.35">
      <c r="F107">
        <v>0.66666666666666663</v>
      </c>
      <c r="M107">
        <v>2015</v>
      </c>
      <c r="N107">
        <v>2019</v>
      </c>
      <c r="O107">
        <v>12</v>
      </c>
      <c r="P107" s="3">
        <v>1.8518518518518519</v>
      </c>
    </row>
    <row r="108" spans="6:16" x14ac:dyDescent="0.35">
      <c r="F108">
        <v>0.66666666666666663</v>
      </c>
      <c r="M108">
        <v>2018</v>
      </c>
      <c r="N108">
        <v>2019</v>
      </c>
      <c r="O108">
        <v>18</v>
      </c>
      <c r="P108" s="3">
        <v>0.18518518518518517</v>
      </c>
    </row>
    <row r="109" spans="6:16" x14ac:dyDescent="0.35">
      <c r="F109">
        <v>0.66666666666666663</v>
      </c>
      <c r="M109">
        <v>2019</v>
      </c>
      <c r="N109">
        <v>2019</v>
      </c>
      <c r="O109">
        <v>13</v>
      </c>
      <c r="P109" s="3">
        <v>0.18518518518518517</v>
      </c>
    </row>
    <row r="110" spans="6:16" x14ac:dyDescent="0.35">
      <c r="F110">
        <v>0.66666666666666663</v>
      </c>
    </row>
    <row r="111" spans="6:16" x14ac:dyDescent="0.35">
      <c r="F111">
        <v>0.66666666666666663</v>
      </c>
    </row>
    <row r="112" spans="6:16" x14ac:dyDescent="0.35">
      <c r="F112">
        <v>0.75</v>
      </c>
    </row>
    <row r="113" spans="6:6" x14ac:dyDescent="0.35">
      <c r="F113">
        <v>1</v>
      </c>
    </row>
    <row r="114" spans="6:6" x14ac:dyDescent="0.35">
      <c r="F114">
        <v>1</v>
      </c>
    </row>
    <row r="115" spans="6:6" x14ac:dyDescent="0.35">
      <c r="F115">
        <v>1</v>
      </c>
    </row>
    <row r="116" spans="6:6" x14ac:dyDescent="0.35">
      <c r="F116">
        <v>1</v>
      </c>
    </row>
    <row r="117" spans="6:6" x14ac:dyDescent="0.35">
      <c r="F117">
        <v>1</v>
      </c>
    </row>
    <row r="118" spans="6:6" x14ac:dyDescent="0.35">
      <c r="F118" t="e">
        <v>#DIV/0!</v>
      </c>
    </row>
    <row r="119" spans="6:6" x14ac:dyDescent="0.35">
      <c r="F119" t="e">
        <v>#DIV/0!</v>
      </c>
    </row>
    <row r="120" spans="6:6" x14ac:dyDescent="0.35">
      <c r="F120" t="e">
        <v>#DIV/0!</v>
      </c>
    </row>
    <row r="121" spans="6:6" x14ac:dyDescent="0.35">
      <c r="F121" t="e">
        <v>#DIV/0!</v>
      </c>
    </row>
    <row r="122" spans="6:6" x14ac:dyDescent="0.35">
      <c r="F122" t="e">
        <v>#DIV/0!</v>
      </c>
    </row>
    <row r="123" spans="6:6" x14ac:dyDescent="0.35">
      <c r="F123" t="e">
        <v>#DIV/0!</v>
      </c>
    </row>
    <row r="124" spans="6:6" x14ac:dyDescent="0.35">
      <c r="F124" t="e">
        <v>#DIV/0!</v>
      </c>
    </row>
    <row r="125" spans="6:6" x14ac:dyDescent="0.35">
      <c r="F125" t="e">
        <v>#DIV/0!</v>
      </c>
    </row>
    <row r="126" spans="6:6" x14ac:dyDescent="0.35">
      <c r="F126" t="e">
        <v>#DIV/0!</v>
      </c>
    </row>
    <row r="127" spans="6:6" x14ac:dyDescent="0.35">
      <c r="F127" t="e">
        <v>#DIV/0!</v>
      </c>
    </row>
    <row r="128" spans="6:6" x14ac:dyDescent="0.35">
      <c r="F128" t="e">
        <v>#DIV/0!</v>
      </c>
    </row>
    <row r="129" spans="6:6" x14ac:dyDescent="0.35">
      <c r="F129" t="e">
        <v>#DIV/0!</v>
      </c>
    </row>
    <row r="130" spans="6:6" x14ac:dyDescent="0.35">
      <c r="F130" t="e">
        <v>#DIV/0!</v>
      </c>
    </row>
    <row r="131" spans="6:6" x14ac:dyDescent="0.35">
      <c r="F131" t="e">
        <v>#DIV/0!</v>
      </c>
    </row>
    <row r="132" spans="6:6" x14ac:dyDescent="0.35">
      <c r="F132" t="e">
        <v>#DIV/0!</v>
      </c>
    </row>
    <row r="133" spans="6:6" x14ac:dyDescent="0.35">
      <c r="F133" t="e">
        <v>#DIV/0!</v>
      </c>
    </row>
    <row r="134" spans="6:6" x14ac:dyDescent="0.35">
      <c r="F134" t="e">
        <v>#DIV/0!</v>
      </c>
    </row>
    <row r="135" spans="6:6" x14ac:dyDescent="0.35">
      <c r="F135" t="e">
        <v>#DIV/0!</v>
      </c>
    </row>
    <row r="136" spans="6:6" x14ac:dyDescent="0.35">
      <c r="F136" t="e">
        <v>#DIV/0!</v>
      </c>
    </row>
    <row r="137" spans="6:6" x14ac:dyDescent="0.35">
      <c r="F137" t="e">
        <v>#DIV/0!</v>
      </c>
    </row>
    <row r="138" spans="6:6" x14ac:dyDescent="0.35">
      <c r="F138" t="e">
        <v>#DIV/0!</v>
      </c>
    </row>
    <row r="139" spans="6:6" x14ac:dyDescent="0.35">
      <c r="F139" t="e">
        <v>#DIV/0!</v>
      </c>
    </row>
    <row r="140" spans="6:6" x14ac:dyDescent="0.35">
      <c r="F140" t="e">
        <v>#DIV/0!</v>
      </c>
    </row>
    <row r="141" spans="6:6" x14ac:dyDescent="0.35">
      <c r="F141" t="e">
        <v>#DIV/0!</v>
      </c>
    </row>
    <row r="142" spans="6:6" x14ac:dyDescent="0.35">
      <c r="F142" t="e">
        <v>#DIV/0!</v>
      </c>
    </row>
    <row r="143" spans="6:6" x14ac:dyDescent="0.35">
      <c r="F143" t="e">
        <v>#DIV/0!</v>
      </c>
    </row>
    <row r="144" spans="6:6" x14ac:dyDescent="0.35">
      <c r="F144" t="e">
        <v>#DIV/0!</v>
      </c>
    </row>
    <row r="145" spans="6:6" x14ac:dyDescent="0.35">
      <c r="F145" t="e">
        <v>#DIV/0!</v>
      </c>
    </row>
    <row r="146" spans="6:6" x14ac:dyDescent="0.35">
      <c r="F146" t="e">
        <v>#DIV/0!</v>
      </c>
    </row>
    <row r="147" spans="6:6" x14ac:dyDescent="0.35">
      <c r="F147" t="e">
        <v>#DIV/0!</v>
      </c>
    </row>
    <row r="148" spans="6:6" x14ac:dyDescent="0.35">
      <c r="F148" t="e">
        <v>#DIV/0!</v>
      </c>
    </row>
    <row r="149" spans="6:6" x14ac:dyDescent="0.35">
      <c r="F149" t="e">
        <v>#DIV/0!</v>
      </c>
    </row>
    <row r="150" spans="6:6" x14ac:dyDescent="0.35">
      <c r="F150" t="e">
        <v>#DIV/0!</v>
      </c>
    </row>
    <row r="151" spans="6:6" x14ac:dyDescent="0.35">
      <c r="F151" t="e">
        <v>#DIV/0!</v>
      </c>
    </row>
    <row r="152" spans="6:6" x14ac:dyDescent="0.35">
      <c r="F152" t="e">
        <v>#DIV/0!</v>
      </c>
    </row>
  </sheetData>
  <sortState xmlns:xlrd2="http://schemas.microsoft.com/office/spreadsheetml/2017/richdata2" ref="M2:P109">
    <sortCondition ref="N2:N10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EFA81-DB6A-47CA-8153-B46DEC804579}">
  <sheetPr codeName="Sheet3"/>
  <dimension ref="A1:Z498"/>
  <sheetViews>
    <sheetView topLeftCell="B1" workbookViewId="0">
      <selection activeCell="Z3" sqref="Z3"/>
    </sheetView>
  </sheetViews>
  <sheetFormatPr defaultRowHeight="14.5" x14ac:dyDescent="0.35"/>
  <sheetData>
    <row r="1" spans="1:26" ht="15" thickBot="1" x14ac:dyDescent="0.4">
      <c r="A1" t="s">
        <v>319</v>
      </c>
      <c r="T1" t="s">
        <v>270</v>
      </c>
    </row>
    <row r="2" spans="1:26" ht="15" thickBot="1" x14ac:dyDescent="0.4">
      <c r="A2">
        <v>2016</v>
      </c>
      <c r="F2">
        <v>2012</v>
      </c>
      <c r="I2" s="8" t="s">
        <v>5896</v>
      </c>
      <c r="J2" s="8" t="s">
        <v>5898</v>
      </c>
      <c r="T2" s="3">
        <v>760218</v>
      </c>
      <c r="Z2" t="s">
        <v>5899</v>
      </c>
    </row>
    <row r="3" spans="1:26" x14ac:dyDescent="0.35">
      <c r="A3">
        <v>2019</v>
      </c>
      <c r="F3" s="4">
        <v>2013</v>
      </c>
      <c r="I3" s="5">
        <v>2012</v>
      </c>
      <c r="J3" s="6">
        <v>56</v>
      </c>
      <c r="T3" s="3">
        <v>129407</v>
      </c>
      <c r="V3">
        <v>100</v>
      </c>
      <c r="X3" s="8" t="s">
        <v>5896</v>
      </c>
      <c r="Y3" s="8" t="s">
        <v>5898</v>
      </c>
    </row>
    <row r="4" spans="1:26" x14ac:dyDescent="0.35">
      <c r="A4">
        <v>2019</v>
      </c>
      <c r="F4">
        <v>2014</v>
      </c>
      <c r="I4" s="5">
        <v>2013</v>
      </c>
      <c r="J4" s="6">
        <v>36</v>
      </c>
      <c r="T4" s="3">
        <v>45351</v>
      </c>
      <c r="V4">
        <v>1500</v>
      </c>
      <c r="X4" s="5">
        <v>100</v>
      </c>
      <c r="Y4" s="6">
        <v>114</v>
      </c>
    </row>
    <row r="5" spans="1:26" x14ac:dyDescent="0.35">
      <c r="A5">
        <v>2019</v>
      </c>
      <c r="F5" s="4">
        <v>2015</v>
      </c>
      <c r="I5" s="5">
        <v>2014</v>
      </c>
      <c r="J5" s="6">
        <v>34</v>
      </c>
      <c r="T5" s="3">
        <v>11628</v>
      </c>
      <c r="V5">
        <v>800000</v>
      </c>
      <c r="X5" s="5">
        <v>1500</v>
      </c>
      <c r="Y5" s="6">
        <v>316</v>
      </c>
    </row>
    <row r="6" spans="1:26" x14ac:dyDescent="0.35">
      <c r="A6">
        <v>2019</v>
      </c>
      <c r="F6">
        <v>2016</v>
      </c>
      <c r="I6" s="5">
        <v>2015</v>
      </c>
      <c r="J6" s="6">
        <v>91</v>
      </c>
      <c r="T6" s="3">
        <v>5870</v>
      </c>
      <c r="X6" s="5">
        <v>800000</v>
      </c>
      <c r="Y6" s="6">
        <v>67</v>
      </c>
    </row>
    <row r="7" spans="1:26" ht="15" thickBot="1" x14ac:dyDescent="0.4">
      <c r="A7">
        <v>2019</v>
      </c>
      <c r="F7" s="4">
        <v>2017</v>
      </c>
      <c r="I7" s="5">
        <v>2016</v>
      </c>
      <c r="J7" s="6">
        <v>64</v>
      </c>
      <c r="T7" s="3">
        <v>5130</v>
      </c>
      <c r="X7" s="7" t="s">
        <v>5897</v>
      </c>
      <c r="Y7" s="7">
        <v>0</v>
      </c>
    </row>
    <row r="8" spans="1:26" x14ac:dyDescent="0.35">
      <c r="A8">
        <v>2019</v>
      </c>
      <c r="F8">
        <v>2018</v>
      </c>
      <c r="I8" s="5">
        <v>2017</v>
      </c>
      <c r="J8" s="6">
        <v>85</v>
      </c>
      <c r="T8" s="3">
        <v>4725</v>
      </c>
      <c r="X8" s="5"/>
      <c r="Y8" s="6"/>
    </row>
    <row r="9" spans="1:26" x14ac:dyDescent="0.35">
      <c r="A9">
        <v>2019</v>
      </c>
      <c r="F9" s="4">
        <v>2019</v>
      </c>
      <c r="I9" s="5">
        <v>2018</v>
      </c>
      <c r="J9" s="6">
        <v>79</v>
      </c>
      <c r="T9" s="3">
        <v>4634</v>
      </c>
      <c r="X9" s="5"/>
      <c r="Y9" s="6"/>
    </row>
    <row r="10" spans="1:26" x14ac:dyDescent="0.35">
      <c r="A10">
        <v>2019</v>
      </c>
      <c r="I10" s="5">
        <v>2019</v>
      </c>
      <c r="J10" s="6">
        <v>52</v>
      </c>
      <c r="T10" s="3">
        <v>4100</v>
      </c>
      <c r="X10" s="5"/>
      <c r="Y10" s="6"/>
    </row>
    <row r="11" spans="1:26" ht="15" thickBot="1" x14ac:dyDescent="0.4">
      <c r="A11">
        <v>2019</v>
      </c>
      <c r="I11" s="7" t="s">
        <v>5897</v>
      </c>
      <c r="J11" s="7">
        <v>0</v>
      </c>
      <c r="T11" s="3">
        <v>4031</v>
      </c>
      <c r="X11" s="5"/>
      <c r="Y11" s="6"/>
    </row>
    <row r="12" spans="1:26" x14ac:dyDescent="0.35">
      <c r="A12">
        <v>2019</v>
      </c>
      <c r="T12" s="3">
        <v>4008</v>
      </c>
      <c r="X12" s="6"/>
      <c r="Y12" s="6"/>
    </row>
    <row r="13" spans="1:26" x14ac:dyDescent="0.35">
      <c r="A13">
        <v>2019</v>
      </c>
      <c r="T13" s="3">
        <v>3276</v>
      </c>
      <c r="X13" s="9"/>
      <c r="Y13" s="9"/>
    </row>
    <row r="14" spans="1:26" x14ac:dyDescent="0.35">
      <c r="A14">
        <v>2019</v>
      </c>
      <c r="T14" s="3">
        <v>3269</v>
      </c>
    </row>
    <row r="15" spans="1:26" x14ac:dyDescent="0.35">
      <c r="A15">
        <v>2019</v>
      </c>
      <c r="T15" s="3">
        <v>3222</v>
      </c>
    </row>
    <row r="16" spans="1:26" x14ac:dyDescent="0.35">
      <c r="A16">
        <v>2019</v>
      </c>
      <c r="T16" s="3">
        <v>3145</v>
      </c>
    </row>
    <row r="17" spans="1:20" x14ac:dyDescent="0.35">
      <c r="A17">
        <v>2019</v>
      </c>
      <c r="T17" s="3">
        <v>3080</v>
      </c>
    </row>
    <row r="18" spans="1:20" x14ac:dyDescent="0.35">
      <c r="A18">
        <v>2019</v>
      </c>
      <c r="T18" s="3">
        <v>3060</v>
      </c>
    </row>
    <row r="19" spans="1:20" x14ac:dyDescent="0.35">
      <c r="A19">
        <v>2019</v>
      </c>
      <c r="T19" s="3">
        <v>3017</v>
      </c>
    </row>
    <row r="20" spans="1:20" x14ac:dyDescent="0.35">
      <c r="A20">
        <v>2019</v>
      </c>
      <c r="T20" s="3">
        <v>2989</v>
      </c>
    </row>
    <row r="21" spans="1:20" x14ac:dyDescent="0.35">
      <c r="A21">
        <v>2019</v>
      </c>
      <c r="T21" s="3">
        <v>2780</v>
      </c>
    </row>
    <row r="22" spans="1:20" x14ac:dyDescent="0.35">
      <c r="A22">
        <v>2019</v>
      </c>
      <c r="T22" s="3">
        <v>2527</v>
      </c>
    </row>
    <row r="23" spans="1:20" x14ac:dyDescent="0.35">
      <c r="A23">
        <v>2019</v>
      </c>
      <c r="T23" s="3">
        <v>2492</v>
      </c>
    </row>
    <row r="24" spans="1:20" x14ac:dyDescent="0.35">
      <c r="A24">
        <v>2019</v>
      </c>
      <c r="T24" s="3">
        <v>2340</v>
      </c>
    </row>
    <row r="25" spans="1:20" x14ac:dyDescent="0.35">
      <c r="A25">
        <v>2019</v>
      </c>
      <c r="T25" s="3">
        <v>2310</v>
      </c>
    </row>
    <row r="26" spans="1:20" x14ac:dyDescent="0.35">
      <c r="A26">
        <v>2019</v>
      </c>
      <c r="T26" s="3">
        <v>2274</v>
      </c>
    </row>
    <row r="27" spans="1:20" x14ac:dyDescent="0.35">
      <c r="A27">
        <v>2019</v>
      </c>
      <c r="T27" s="3">
        <v>2233</v>
      </c>
    </row>
    <row r="28" spans="1:20" x14ac:dyDescent="0.35">
      <c r="A28">
        <v>2019</v>
      </c>
      <c r="T28" s="3">
        <v>2208</v>
      </c>
    </row>
    <row r="29" spans="1:20" x14ac:dyDescent="0.35">
      <c r="A29">
        <v>2019</v>
      </c>
      <c r="T29" s="3">
        <v>2202</v>
      </c>
    </row>
    <row r="30" spans="1:20" x14ac:dyDescent="0.35">
      <c r="A30">
        <v>2019</v>
      </c>
      <c r="T30" s="3">
        <v>2200</v>
      </c>
    </row>
    <row r="31" spans="1:20" x14ac:dyDescent="0.35">
      <c r="A31">
        <v>2019</v>
      </c>
      <c r="T31" s="3">
        <v>2179</v>
      </c>
    </row>
    <row r="32" spans="1:20" x14ac:dyDescent="0.35">
      <c r="A32">
        <v>2019</v>
      </c>
      <c r="T32" s="3">
        <v>2176</v>
      </c>
    </row>
    <row r="33" spans="1:20" x14ac:dyDescent="0.35">
      <c r="A33">
        <v>2019</v>
      </c>
      <c r="T33" s="3">
        <v>2159</v>
      </c>
    </row>
    <row r="34" spans="1:20" x14ac:dyDescent="0.35">
      <c r="A34">
        <v>2018</v>
      </c>
      <c r="T34" s="3">
        <v>2133</v>
      </c>
    </row>
    <row r="35" spans="1:20" x14ac:dyDescent="0.35">
      <c r="A35">
        <v>2018</v>
      </c>
      <c r="T35" s="3">
        <v>2108</v>
      </c>
    </row>
    <row r="36" spans="1:20" x14ac:dyDescent="0.35">
      <c r="A36">
        <v>2019</v>
      </c>
      <c r="T36" s="3">
        <v>2106</v>
      </c>
    </row>
    <row r="37" spans="1:20" x14ac:dyDescent="0.35">
      <c r="A37">
        <v>2018</v>
      </c>
      <c r="T37" s="3">
        <v>2061</v>
      </c>
    </row>
    <row r="38" spans="1:20" x14ac:dyDescent="0.35">
      <c r="A38">
        <v>2019</v>
      </c>
      <c r="T38" s="3">
        <v>2026</v>
      </c>
    </row>
    <row r="39" spans="1:20" x14ac:dyDescent="0.35">
      <c r="A39">
        <v>2018</v>
      </c>
      <c r="T39" s="3">
        <v>1989</v>
      </c>
    </row>
    <row r="40" spans="1:20" x14ac:dyDescent="0.35">
      <c r="A40">
        <v>2019</v>
      </c>
      <c r="T40" s="3">
        <v>1979</v>
      </c>
    </row>
    <row r="41" spans="1:20" x14ac:dyDescent="0.35">
      <c r="A41">
        <v>2018</v>
      </c>
      <c r="T41" s="3">
        <v>1964</v>
      </c>
    </row>
    <row r="42" spans="1:20" x14ac:dyDescent="0.35">
      <c r="A42">
        <v>2018</v>
      </c>
      <c r="T42" s="3">
        <v>1953</v>
      </c>
    </row>
    <row r="43" spans="1:20" x14ac:dyDescent="0.35">
      <c r="A43">
        <v>2019</v>
      </c>
      <c r="T43" s="3">
        <v>1927</v>
      </c>
    </row>
    <row r="44" spans="1:20" x14ac:dyDescent="0.35">
      <c r="A44">
        <v>2019</v>
      </c>
      <c r="T44" s="3">
        <v>1893</v>
      </c>
    </row>
    <row r="45" spans="1:20" x14ac:dyDescent="0.35">
      <c r="A45">
        <v>2019</v>
      </c>
      <c r="T45" s="3">
        <v>1880</v>
      </c>
    </row>
    <row r="46" spans="1:20" x14ac:dyDescent="0.35">
      <c r="A46">
        <v>2018</v>
      </c>
      <c r="T46" s="3">
        <v>1880</v>
      </c>
    </row>
    <row r="47" spans="1:20" x14ac:dyDescent="0.35">
      <c r="A47">
        <v>2018</v>
      </c>
      <c r="T47" s="3">
        <v>1873</v>
      </c>
    </row>
    <row r="48" spans="1:20" x14ac:dyDescent="0.35">
      <c r="A48">
        <v>2019</v>
      </c>
      <c r="T48" s="3">
        <v>1852</v>
      </c>
    </row>
    <row r="49" spans="1:20" x14ac:dyDescent="0.35">
      <c r="A49">
        <v>2018</v>
      </c>
      <c r="T49" s="3">
        <v>1845</v>
      </c>
    </row>
    <row r="50" spans="1:20" x14ac:dyDescent="0.35">
      <c r="A50">
        <v>2019</v>
      </c>
      <c r="T50" s="3">
        <v>1834</v>
      </c>
    </row>
    <row r="51" spans="1:20" x14ac:dyDescent="0.35">
      <c r="A51">
        <v>2019</v>
      </c>
      <c r="T51" s="3">
        <v>1789</v>
      </c>
    </row>
    <row r="52" spans="1:20" x14ac:dyDescent="0.35">
      <c r="A52">
        <v>2018</v>
      </c>
      <c r="T52" s="3">
        <v>1760</v>
      </c>
    </row>
    <row r="53" spans="1:20" x14ac:dyDescent="0.35">
      <c r="A53">
        <v>2019</v>
      </c>
      <c r="T53" s="3">
        <v>1735</v>
      </c>
    </row>
    <row r="54" spans="1:20" x14ac:dyDescent="0.35">
      <c r="A54">
        <v>2018</v>
      </c>
      <c r="T54" s="3">
        <v>1730</v>
      </c>
    </row>
    <row r="55" spans="1:20" x14ac:dyDescent="0.35">
      <c r="A55">
        <v>2018</v>
      </c>
      <c r="T55" s="3">
        <v>1712</v>
      </c>
    </row>
    <row r="56" spans="1:20" x14ac:dyDescent="0.35">
      <c r="A56">
        <v>2018</v>
      </c>
      <c r="T56" s="3">
        <v>1674</v>
      </c>
    </row>
    <row r="57" spans="1:20" x14ac:dyDescent="0.35">
      <c r="A57">
        <v>2018</v>
      </c>
      <c r="T57" s="3">
        <v>1638</v>
      </c>
    </row>
    <row r="58" spans="1:20" x14ac:dyDescent="0.35">
      <c r="A58">
        <v>2019</v>
      </c>
      <c r="T58" s="3">
        <v>1636</v>
      </c>
    </row>
    <row r="59" spans="1:20" x14ac:dyDescent="0.35">
      <c r="A59">
        <v>2018</v>
      </c>
      <c r="T59" s="3">
        <v>1628</v>
      </c>
    </row>
    <row r="60" spans="1:20" x14ac:dyDescent="0.35">
      <c r="A60">
        <v>2017</v>
      </c>
      <c r="T60" s="3">
        <v>1620</v>
      </c>
    </row>
    <row r="61" spans="1:20" x14ac:dyDescent="0.35">
      <c r="A61">
        <v>2018</v>
      </c>
      <c r="T61" s="3">
        <v>1597</v>
      </c>
    </row>
    <row r="62" spans="1:20" x14ac:dyDescent="0.35">
      <c r="A62">
        <v>2018</v>
      </c>
      <c r="T62" s="3">
        <v>1596</v>
      </c>
    </row>
    <row r="63" spans="1:20" x14ac:dyDescent="0.35">
      <c r="A63">
        <v>2018</v>
      </c>
      <c r="T63" s="3">
        <v>1590</v>
      </c>
    </row>
    <row r="64" spans="1:20" x14ac:dyDescent="0.35">
      <c r="A64">
        <v>2018</v>
      </c>
      <c r="T64" s="3">
        <v>1585</v>
      </c>
    </row>
    <row r="65" spans="1:20" x14ac:dyDescent="0.35">
      <c r="A65">
        <v>2018</v>
      </c>
      <c r="T65" s="3">
        <v>1581</v>
      </c>
    </row>
    <row r="66" spans="1:20" x14ac:dyDescent="0.35">
      <c r="A66">
        <v>2018</v>
      </c>
      <c r="T66" s="3">
        <v>1561</v>
      </c>
    </row>
    <row r="67" spans="1:20" x14ac:dyDescent="0.35">
      <c r="A67">
        <v>2019</v>
      </c>
      <c r="T67" s="3">
        <v>1552</v>
      </c>
    </row>
    <row r="68" spans="1:20" x14ac:dyDescent="0.35">
      <c r="A68">
        <v>2018</v>
      </c>
      <c r="T68" s="3">
        <v>1520</v>
      </c>
    </row>
    <row r="69" spans="1:20" x14ac:dyDescent="0.35">
      <c r="A69">
        <v>2018</v>
      </c>
      <c r="T69" s="3">
        <v>1500</v>
      </c>
    </row>
    <row r="70" spans="1:20" x14ac:dyDescent="0.35">
      <c r="A70">
        <v>2018</v>
      </c>
      <c r="T70" s="3">
        <v>1495</v>
      </c>
    </row>
    <row r="71" spans="1:20" x14ac:dyDescent="0.35">
      <c r="A71">
        <v>2018</v>
      </c>
      <c r="T71" s="3">
        <v>1455</v>
      </c>
    </row>
    <row r="72" spans="1:20" x14ac:dyDescent="0.35">
      <c r="A72">
        <v>2018</v>
      </c>
      <c r="T72" s="3">
        <v>1454</v>
      </c>
    </row>
    <row r="73" spans="1:20" x14ac:dyDescent="0.35">
      <c r="A73">
        <v>2018</v>
      </c>
      <c r="T73" s="3">
        <v>1453</v>
      </c>
    </row>
    <row r="74" spans="1:20" x14ac:dyDescent="0.35">
      <c r="A74">
        <v>2018</v>
      </c>
      <c r="T74" s="3">
        <v>1424</v>
      </c>
    </row>
    <row r="75" spans="1:20" x14ac:dyDescent="0.35">
      <c r="A75">
        <v>2019</v>
      </c>
      <c r="T75" s="3">
        <v>1423</v>
      </c>
    </row>
    <row r="76" spans="1:20" x14ac:dyDescent="0.35">
      <c r="A76">
        <v>2019</v>
      </c>
      <c r="T76" s="3">
        <v>1412</v>
      </c>
    </row>
    <row r="77" spans="1:20" x14ac:dyDescent="0.35">
      <c r="A77">
        <v>2018</v>
      </c>
      <c r="T77" s="3">
        <v>1368</v>
      </c>
    </row>
    <row r="78" spans="1:20" x14ac:dyDescent="0.35">
      <c r="A78">
        <v>2018</v>
      </c>
      <c r="T78" s="3">
        <v>1364</v>
      </c>
    </row>
    <row r="79" spans="1:20" x14ac:dyDescent="0.35">
      <c r="A79">
        <v>2018</v>
      </c>
      <c r="T79" s="3">
        <v>1342</v>
      </c>
    </row>
    <row r="80" spans="1:20" x14ac:dyDescent="0.35">
      <c r="A80">
        <v>2018</v>
      </c>
      <c r="T80" s="3">
        <v>1334</v>
      </c>
    </row>
    <row r="81" spans="1:20" x14ac:dyDescent="0.35">
      <c r="A81">
        <v>2018</v>
      </c>
      <c r="T81" s="3">
        <v>1328</v>
      </c>
    </row>
    <row r="82" spans="1:20" x14ac:dyDescent="0.35">
      <c r="A82">
        <v>2018</v>
      </c>
      <c r="T82" s="3">
        <v>1324</v>
      </c>
    </row>
    <row r="83" spans="1:20" x14ac:dyDescent="0.35">
      <c r="A83">
        <v>2018</v>
      </c>
      <c r="T83" s="3">
        <v>1321</v>
      </c>
    </row>
    <row r="84" spans="1:20" x14ac:dyDescent="0.35">
      <c r="A84">
        <v>2018</v>
      </c>
      <c r="T84" s="3">
        <v>1316</v>
      </c>
    </row>
    <row r="85" spans="1:20" x14ac:dyDescent="0.35">
      <c r="A85">
        <v>2018</v>
      </c>
      <c r="T85" s="3">
        <v>1311</v>
      </c>
    </row>
    <row r="86" spans="1:20" x14ac:dyDescent="0.35">
      <c r="A86">
        <v>2018</v>
      </c>
      <c r="T86" s="3">
        <v>1299</v>
      </c>
    </row>
    <row r="87" spans="1:20" x14ac:dyDescent="0.35">
      <c r="A87">
        <v>2018</v>
      </c>
      <c r="T87" s="3">
        <v>1297</v>
      </c>
    </row>
    <row r="88" spans="1:20" x14ac:dyDescent="0.35">
      <c r="A88">
        <v>2018</v>
      </c>
      <c r="T88" s="3">
        <v>1279</v>
      </c>
    </row>
    <row r="89" spans="1:20" x14ac:dyDescent="0.35">
      <c r="A89">
        <v>2018</v>
      </c>
      <c r="T89" s="3">
        <v>1278</v>
      </c>
    </row>
    <row r="90" spans="1:20" x14ac:dyDescent="0.35">
      <c r="A90">
        <v>2018</v>
      </c>
      <c r="T90" s="3">
        <v>1270</v>
      </c>
    </row>
    <row r="91" spans="1:20" x14ac:dyDescent="0.35">
      <c r="A91">
        <v>2018</v>
      </c>
      <c r="T91" s="3">
        <v>1270</v>
      </c>
    </row>
    <row r="92" spans="1:20" x14ac:dyDescent="0.35">
      <c r="A92">
        <v>2018</v>
      </c>
      <c r="T92" s="3">
        <v>1229</v>
      </c>
    </row>
    <row r="93" spans="1:20" x14ac:dyDescent="0.35">
      <c r="A93">
        <v>2019</v>
      </c>
      <c r="T93" s="3">
        <v>1228</v>
      </c>
    </row>
    <row r="94" spans="1:20" x14ac:dyDescent="0.35">
      <c r="A94">
        <v>2018</v>
      </c>
      <c r="T94" s="3">
        <v>1215</v>
      </c>
    </row>
    <row r="95" spans="1:20" x14ac:dyDescent="0.35">
      <c r="A95">
        <v>2018</v>
      </c>
      <c r="T95" s="3">
        <v>1213</v>
      </c>
    </row>
    <row r="96" spans="1:20" x14ac:dyDescent="0.35">
      <c r="A96">
        <v>2018</v>
      </c>
      <c r="T96" s="3">
        <v>1188</v>
      </c>
    </row>
    <row r="97" spans="1:20" x14ac:dyDescent="0.35">
      <c r="A97">
        <v>2018</v>
      </c>
      <c r="T97" s="3">
        <v>1185</v>
      </c>
    </row>
    <row r="98" spans="1:20" x14ac:dyDescent="0.35">
      <c r="A98">
        <v>2018</v>
      </c>
      <c r="T98" s="3">
        <v>1180</v>
      </c>
    </row>
    <row r="99" spans="1:20" x14ac:dyDescent="0.35">
      <c r="A99">
        <v>2018</v>
      </c>
      <c r="T99" s="3">
        <v>1177</v>
      </c>
    </row>
    <row r="100" spans="1:20" x14ac:dyDescent="0.35">
      <c r="A100">
        <v>2018</v>
      </c>
      <c r="T100" s="3">
        <v>1174</v>
      </c>
    </row>
    <row r="101" spans="1:20" x14ac:dyDescent="0.35">
      <c r="A101">
        <v>2018</v>
      </c>
      <c r="T101" s="3">
        <v>1172</v>
      </c>
    </row>
    <row r="102" spans="1:20" x14ac:dyDescent="0.35">
      <c r="A102">
        <v>2018</v>
      </c>
      <c r="T102" s="3">
        <v>1172</v>
      </c>
    </row>
    <row r="103" spans="1:20" x14ac:dyDescent="0.35">
      <c r="A103">
        <v>2018</v>
      </c>
      <c r="T103" s="3">
        <v>1167</v>
      </c>
    </row>
    <row r="104" spans="1:20" x14ac:dyDescent="0.35">
      <c r="A104">
        <v>2018</v>
      </c>
      <c r="T104" s="3">
        <v>1166</v>
      </c>
    </row>
    <row r="105" spans="1:20" x14ac:dyDescent="0.35">
      <c r="A105">
        <v>2019</v>
      </c>
      <c r="T105" s="3">
        <v>1164</v>
      </c>
    </row>
    <row r="106" spans="1:20" x14ac:dyDescent="0.35">
      <c r="A106">
        <v>2019</v>
      </c>
      <c r="T106" s="3">
        <v>1162</v>
      </c>
    </row>
    <row r="107" spans="1:20" x14ac:dyDescent="0.35">
      <c r="A107">
        <v>2019</v>
      </c>
      <c r="T107" s="3">
        <v>1144</v>
      </c>
    </row>
    <row r="108" spans="1:20" x14ac:dyDescent="0.35">
      <c r="A108">
        <v>2018</v>
      </c>
      <c r="T108" s="3">
        <v>1128</v>
      </c>
    </row>
    <row r="109" spans="1:20" x14ac:dyDescent="0.35">
      <c r="A109">
        <v>2019</v>
      </c>
      <c r="T109" s="3">
        <v>1126</v>
      </c>
    </row>
    <row r="110" spans="1:20" x14ac:dyDescent="0.35">
      <c r="A110">
        <v>2018</v>
      </c>
      <c r="T110" s="3">
        <v>1126</v>
      </c>
    </row>
    <row r="111" spans="1:20" x14ac:dyDescent="0.35">
      <c r="A111">
        <v>2018</v>
      </c>
      <c r="T111" s="3">
        <v>1121</v>
      </c>
    </row>
    <row r="112" spans="1:20" x14ac:dyDescent="0.35">
      <c r="A112">
        <v>2019</v>
      </c>
      <c r="T112" s="3">
        <v>1120</v>
      </c>
    </row>
    <row r="113" spans="1:20" x14ac:dyDescent="0.35">
      <c r="A113">
        <v>2018</v>
      </c>
      <c r="T113" s="3">
        <v>1116</v>
      </c>
    </row>
    <row r="114" spans="1:20" x14ac:dyDescent="0.35">
      <c r="A114">
        <v>2018</v>
      </c>
      <c r="T114" s="3">
        <v>1109</v>
      </c>
    </row>
    <row r="115" spans="1:20" x14ac:dyDescent="0.35">
      <c r="A115">
        <v>2018</v>
      </c>
      <c r="T115" s="3">
        <v>1097</v>
      </c>
    </row>
    <row r="116" spans="1:20" x14ac:dyDescent="0.35">
      <c r="A116">
        <v>2018</v>
      </c>
      <c r="T116" s="3">
        <v>1097</v>
      </c>
    </row>
    <row r="117" spans="1:20" x14ac:dyDescent="0.35">
      <c r="A117">
        <v>2017</v>
      </c>
      <c r="T117" s="3">
        <v>1095</v>
      </c>
    </row>
    <row r="118" spans="1:20" x14ac:dyDescent="0.35">
      <c r="A118">
        <v>2017</v>
      </c>
      <c r="T118" s="3">
        <v>1092</v>
      </c>
    </row>
    <row r="119" spans="1:20" x14ac:dyDescent="0.35">
      <c r="A119">
        <v>2018</v>
      </c>
      <c r="T119" s="3">
        <v>1090</v>
      </c>
    </row>
    <row r="120" spans="1:20" x14ac:dyDescent="0.35">
      <c r="A120">
        <v>2018</v>
      </c>
      <c r="T120" s="3">
        <v>1089</v>
      </c>
    </row>
    <row r="121" spans="1:20" x14ac:dyDescent="0.35">
      <c r="A121">
        <v>2018</v>
      </c>
      <c r="T121" s="3">
        <v>1082</v>
      </c>
    </row>
    <row r="122" spans="1:20" x14ac:dyDescent="0.35">
      <c r="A122">
        <v>2017</v>
      </c>
      <c r="T122" s="3">
        <v>1075</v>
      </c>
    </row>
    <row r="123" spans="1:20" x14ac:dyDescent="0.35">
      <c r="A123">
        <v>2016</v>
      </c>
      <c r="T123" s="3">
        <v>1075</v>
      </c>
    </row>
    <row r="124" spans="1:20" x14ac:dyDescent="0.35">
      <c r="A124">
        <v>2018</v>
      </c>
      <c r="T124" s="3">
        <v>1074</v>
      </c>
    </row>
    <row r="125" spans="1:20" x14ac:dyDescent="0.35">
      <c r="A125">
        <v>2018</v>
      </c>
      <c r="T125" s="3">
        <v>1072</v>
      </c>
    </row>
    <row r="126" spans="1:20" x14ac:dyDescent="0.35">
      <c r="A126">
        <v>2017</v>
      </c>
      <c r="T126" s="3">
        <v>1066</v>
      </c>
    </row>
    <row r="127" spans="1:20" x14ac:dyDescent="0.35">
      <c r="A127">
        <v>2017</v>
      </c>
      <c r="T127" s="3">
        <v>1066</v>
      </c>
    </row>
    <row r="128" spans="1:20" x14ac:dyDescent="0.35">
      <c r="A128">
        <v>2017</v>
      </c>
      <c r="T128" s="3">
        <v>1064</v>
      </c>
    </row>
    <row r="129" spans="1:20" x14ac:dyDescent="0.35">
      <c r="A129">
        <v>2017</v>
      </c>
      <c r="T129" s="3">
        <v>1059</v>
      </c>
    </row>
    <row r="130" spans="1:20" x14ac:dyDescent="0.35">
      <c r="A130">
        <v>2017</v>
      </c>
      <c r="T130" s="3">
        <v>1054</v>
      </c>
    </row>
    <row r="131" spans="1:20" x14ac:dyDescent="0.35">
      <c r="A131">
        <v>2017</v>
      </c>
      <c r="T131" s="3">
        <v>1053</v>
      </c>
    </row>
    <row r="132" spans="1:20" x14ac:dyDescent="0.35">
      <c r="A132">
        <v>2019</v>
      </c>
      <c r="T132" s="3">
        <v>1052</v>
      </c>
    </row>
    <row r="133" spans="1:20" x14ac:dyDescent="0.35">
      <c r="A133">
        <v>2017</v>
      </c>
      <c r="T133" s="3">
        <v>1041</v>
      </c>
    </row>
    <row r="134" spans="1:20" x14ac:dyDescent="0.35">
      <c r="A134">
        <v>2017</v>
      </c>
      <c r="T134" s="3">
        <v>1039</v>
      </c>
    </row>
    <row r="135" spans="1:20" x14ac:dyDescent="0.35">
      <c r="A135">
        <v>2017</v>
      </c>
      <c r="T135" s="3">
        <v>1036</v>
      </c>
    </row>
    <row r="136" spans="1:20" x14ac:dyDescent="0.35">
      <c r="A136">
        <v>2017</v>
      </c>
      <c r="T136" s="3">
        <v>1031</v>
      </c>
    </row>
    <row r="137" spans="1:20" x14ac:dyDescent="0.35">
      <c r="A137">
        <v>2018</v>
      </c>
      <c r="T137" s="3">
        <v>1030</v>
      </c>
    </row>
    <row r="138" spans="1:20" x14ac:dyDescent="0.35">
      <c r="A138">
        <v>2018</v>
      </c>
      <c r="T138" s="3">
        <v>1028</v>
      </c>
    </row>
    <row r="139" spans="1:20" x14ac:dyDescent="0.35">
      <c r="A139">
        <v>2017</v>
      </c>
      <c r="T139" s="3">
        <v>1025</v>
      </c>
    </row>
    <row r="140" spans="1:20" x14ac:dyDescent="0.35">
      <c r="A140">
        <v>2018</v>
      </c>
      <c r="T140" s="3">
        <v>1024</v>
      </c>
    </row>
    <row r="141" spans="1:20" x14ac:dyDescent="0.35">
      <c r="A141">
        <v>2018</v>
      </c>
      <c r="T141" s="3">
        <v>1021</v>
      </c>
    </row>
    <row r="142" spans="1:20" x14ac:dyDescent="0.35">
      <c r="A142">
        <v>2017</v>
      </c>
      <c r="T142" s="3">
        <v>1021</v>
      </c>
    </row>
    <row r="143" spans="1:20" x14ac:dyDescent="0.35">
      <c r="A143">
        <v>2016</v>
      </c>
      <c r="T143" s="3">
        <v>1019</v>
      </c>
    </row>
    <row r="144" spans="1:20" x14ac:dyDescent="0.35">
      <c r="A144">
        <v>2016</v>
      </c>
      <c r="T144" s="3">
        <v>1019</v>
      </c>
    </row>
    <row r="145" spans="1:20" x14ac:dyDescent="0.35">
      <c r="A145">
        <v>2018</v>
      </c>
      <c r="T145" s="3">
        <v>1018</v>
      </c>
    </row>
    <row r="146" spans="1:20" x14ac:dyDescent="0.35">
      <c r="A146">
        <v>2017</v>
      </c>
      <c r="T146" s="3">
        <v>1016</v>
      </c>
    </row>
    <row r="147" spans="1:20" x14ac:dyDescent="0.35">
      <c r="A147">
        <v>2017</v>
      </c>
      <c r="T147" s="3">
        <v>1013</v>
      </c>
    </row>
    <row r="148" spans="1:20" x14ac:dyDescent="0.35">
      <c r="A148">
        <v>2018</v>
      </c>
      <c r="T148" s="3">
        <v>1010</v>
      </c>
    </row>
    <row r="149" spans="1:20" x14ac:dyDescent="0.35">
      <c r="A149">
        <v>2017</v>
      </c>
      <c r="T149" s="3">
        <v>1005</v>
      </c>
    </row>
    <row r="150" spans="1:20" x14ac:dyDescent="0.35">
      <c r="A150">
        <v>2016</v>
      </c>
      <c r="T150" s="3">
        <v>1001</v>
      </c>
    </row>
    <row r="151" spans="1:20" x14ac:dyDescent="0.35">
      <c r="A151">
        <v>2017</v>
      </c>
      <c r="T151">
        <v>999</v>
      </c>
    </row>
    <row r="152" spans="1:20" x14ac:dyDescent="0.35">
      <c r="A152">
        <v>2016</v>
      </c>
      <c r="T152">
        <v>997</v>
      </c>
    </row>
    <row r="153" spans="1:20" x14ac:dyDescent="0.35">
      <c r="A153">
        <v>2018</v>
      </c>
      <c r="T153">
        <v>993</v>
      </c>
    </row>
    <row r="154" spans="1:20" x14ac:dyDescent="0.35">
      <c r="A154">
        <v>2017</v>
      </c>
      <c r="T154">
        <v>993</v>
      </c>
    </row>
    <row r="155" spans="1:20" x14ac:dyDescent="0.35">
      <c r="A155">
        <v>2013</v>
      </c>
      <c r="T155">
        <v>991</v>
      </c>
    </row>
    <row r="156" spans="1:20" x14ac:dyDescent="0.35">
      <c r="A156">
        <v>2016</v>
      </c>
      <c r="T156">
        <v>990</v>
      </c>
    </row>
    <row r="157" spans="1:20" x14ac:dyDescent="0.35">
      <c r="A157">
        <v>2016</v>
      </c>
      <c r="T157">
        <v>986</v>
      </c>
    </row>
    <row r="158" spans="1:20" x14ac:dyDescent="0.35">
      <c r="A158">
        <v>2016</v>
      </c>
      <c r="T158">
        <v>986</v>
      </c>
    </row>
    <row r="159" spans="1:20" x14ac:dyDescent="0.35">
      <c r="A159">
        <v>2016</v>
      </c>
      <c r="T159">
        <v>981</v>
      </c>
    </row>
    <row r="160" spans="1:20" x14ac:dyDescent="0.35">
      <c r="A160">
        <v>2017</v>
      </c>
      <c r="T160">
        <v>981</v>
      </c>
    </row>
    <row r="161" spans="1:20" x14ac:dyDescent="0.35">
      <c r="A161">
        <v>2015</v>
      </c>
      <c r="T161">
        <v>978</v>
      </c>
    </row>
    <row r="162" spans="1:20" x14ac:dyDescent="0.35">
      <c r="A162">
        <v>2016</v>
      </c>
      <c r="T162">
        <v>973</v>
      </c>
    </row>
    <row r="163" spans="1:20" x14ac:dyDescent="0.35">
      <c r="A163">
        <v>2018</v>
      </c>
      <c r="T163">
        <v>971</v>
      </c>
    </row>
    <row r="164" spans="1:20" x14ac:dyDescent="0.35">
      <c r="A164">
        <v>2017</v>
      </c>
      <c r="T164">
        <v>968</v>
      </c>
    </row>
    <row r="165" spans="1:20" x14ac:dyDescent="0.35">
      <c r="A165">
        <v>2018</v>
      </c>
      <c r="T165">
        <v>966</v>
      </c>
    </row>
    <row r="166" spans="1:20" x14ac:dyDescent="0.35">
      <c r="A166">
        <v>2016</v>
      </c>
      <c r="T166">
        <v>960</v>
      </c>
    </row>
    <row r="167" spans="1:20" x14ac:dyDescent="0.35">
      <c r="A167">
        <v>2017</v>
      </c>
      <c r="T167">
        <v>959</v>
      </c>
    </row>
    <row r="168" spans="1:20" x14ac:dyDescent="0.35">
      <c r="A168">
        <v>2017</v>
      </c>
      <c r="T168">
        <v>959</v>
      </c>
    </row>
    <row r="169" spans="1:20" x14ac:dyDescent="0.35">
      <c r="A169">
        <v>2016</v>
      </c>
      <c r="T169">
        <v>958</v>
      </c>
    </row>
    <row r="170" spans="1:20" x14ac:dyDescent="0.35">
      <c r="A170">
        <v>2017</v>
      </c>
      <c r="T170">
        <v>957</v>
      </c>
    </row>
    <row r="171" spans="1:20" x14ac:dyDescent="0.35">
      <c r="A171">
        <v>2016</v>
      </c>
      <c r="T171">
        <v>954</v>
      </c>
    </row>
    <row r="172" spans="1:20" x14ac:dyDescent="0.35">
      <c r="A172">
        <v>2017</v>
      </c>
      <c r="T172">
        <v>952</v>
      </c>
    </row>
    <row r="173" spans="1:20" x14ac:dyDescent="0.35">
      <c r="A173">
        <v>2017</v>
      </c>
      <c r="T173">
        <v>951</v>
      </c>
    </row>
    <row r="174" spans="1:20" x14ac:dyDescent="0.35">
      <c r="A174">
        <v>2015</v>
      </c>
      <c r="T174">
        <v>947</v>
      </c>
    </row>
    <row r="175" spans="1:20" x14ac:dyDescent="0.35">
      <c r="A175">
        <v>2017</v>
      </c>
      <c r="T175">
        <v>937</v>
      </c>
    </row>
    <row r="176" spans="1:20" x14ac:dyDescent="0.35">
      <c r="A176">
        <v>2016</v>
      </c>
      <c r="T176">
        <v>937</v>
      </c>
    </row>
    <row r="177" spans="1:20" x14ac:dyDescent="0.35">
      <c r="A177">
        <v>2017</v>
      </c>
      <c r="T177">
        <v>936</v>
      </c>
    </row>
    <row r="178" spans="1:20" x14ac:dyDescent="0.35">
      <c r="A178">
        <v>2017</v>
      </c>
      <c r="T178">
        <v>935</v>
      </c>
    </row>
    <row r="179" spans="1:20" x14ac:dyDescent="0.35">
      <c r="A179">
        <v>2015</v>
      </c>
      <c r="T179">
        <v>935</v>
      </c>
    </row>
    <row r="180" spans="1:20" x14ac:dyDescent="0.35">
      <c r="A180">
        <v>2016</v>
      </c>
      <c r="T180">
        <v>930</v>
      </c>
    </row>
    <row r="181" spans="1:20" x14ac:dyDescent="0.35">
      <c r="A181">
        <v>2017</v>
      </c>
      <c r="T181">
        <v>926</v>
      </c>
    </row>
    <row r="182" spans="1:20" x14ac:dyDescent="0.35">
      <c r="A182">
        <v>2017</v>
      </c>
      <c r="T182">
        <v>922</v>
      </c>
    </row>
    <row r="183" spans="1:20" x14ac:dyDescent="0.35">
      <c r="A183">
        <v>2016</v>
      </c>
      <c r="T183">
        <v>917</v>
      </c>
    </row>
    <row r="184" spans="1:20" x14ac:dyDescent="0.35">
      <c r="A184">
        <v>2016</v>
      </c>
      <c r="T184">
        <v>916</v>
      </c>
    </row>
    <row r="185" spans="1:20" x14ac:dyDescent="0.35">
      <c r="A185">
        <v>2017</v>
      </c>
      <c r="T185">
        <v>913</v>
      </c>
    </row>
    <row r="186" spans="1:20" x14ac:dyDescent="0.35">
      <c r="A186">
        <v>2017</v>
      </c>
      <c r="T186">
        <v>912</v>
      </c>
    </row>
    <row r="187" spans="1:20" x14ac:dyDescent="0.35">
      <c r="A187">
        <v>2017</v>
      </c>
      <c r="T187">
        <v>910</v>
      </c>
    </row>
    <row r="188" spans="1:20" x14ac:dyDescent="0.35">
      <c r="A188">
        <v>2017</v>
      </c>
      <c r="T188">
        <v>910</v>
      </c>
    </row>
    <row r="189" spans="1:20" x14ac:dyDescent="0.35">
      <c r="A189">
        <v>2017</v>
      </c>
      <c r="T189">
        <v>907</v>
      </c>
    </row>
    <row r="190" spans="1:20" x14ac:dyDescent="0.35">
      <c r="A190">
        <v>2017</v>
      </c>
      <c r="T190">
        <v>906</v>
      </c>
    </row>
    <row r="191" spans="1:20" x14ac:dyDescent="0.35">
      <c r="A191">
        <v>2017</v>
      </c>
      <c r="T191">
        <v>900</v>
      </c>
    </row>
    <row r="192" spans="1:20" x14ac:dyDescent="0.35">
      <c r="A192">
        <v>2016</v>
      </c>
      <c r="T192">
        <v>899</v>
      </c>
    </row>
    <row r="193" spans="1:20" x14ac:dyDescent="0.35">
      <c r="A193">
        <v>2017</v>
      </c>
      <c r="T193">
        <v>895</v>
      </c>
    </row>
    <row r="194" spans="1:20" x14ac:dyDescent="0.35">
      <c r="A194">
        <v>2017</v>
      </c>
      <c r="T194">
        <v>893</v>
      </c>
    </row>
    <row r="195" spans="1:20" x14ac:dyDescent="0.35">
      <c r="A195">
        <v>2017</v>
      </c>
      <c r="T195">
        <v>891</v>
      </c>
    </row>
    <row r="196" spans="1:20" x14ac:dyDescent="0.35">
      <c r="A196">
        <v>2016</v>
      </c>
      <c r="T196">
        <v>887</v>
      </c>
    </row>
    <row r="197" spans="1:20" x14ac:dyDescent="0.35">
      <c r="A197">
        <v>2017</v>
      </c>
      <c r="T197">
        <v>886</v>
      </c>
    </row>
    <row r="198" spans="1:20" x14ac:dyDescent="0.35">
      <c r="A198">
        <v>2017</v>
      </c>
      <c r="T198">
        <v>885</v>
      </c>
    </row>
    <row r="199" spans="1:20" x14ac:dyDescent="0.35">
      <c r="A199">
        <v>2017</v>
      </c>
      <c r="T199">
        <v>885</v>
      </c>
    </row>
    <row r="200" spans="1:20" x14ac:dyDescent="0.35">
      <c r="A200">
        <v>2017</v>
      </c>
      <c r="T200">
        <v>882</v>
      </c>
    </row>
    <row r="201" spans="1:20" x14ac:dyDescent="0.35">
      <c r="A201">
        <v>2016</v>
      </c>
      <c r="T201">
        <v>881</v>
      </c>
    </row>
    <row r="202" spans="1:20" x14ac:dyDescent="0.35">
      <c r="A202">
        <v>2016</v>
      </c>
      <c r="T202">
        <v>881</v>
      </c>
    </row>
    <row r="203" spans="1:20" x14ac:dyDescent="0.35">
      <c r="A203">
        <v>2016</v>
      </c>
      <c r="T203">
        <v>879</v>
      </c>
    </row>
    <row r="204" spans="1:20" x14ac:dyDescent="0.35">
      <c r="A204">
        <v>2015</v>
      </c>
      <c r="T204">
        <v>878</v>
      </c>
    </row>
    <row r="205" spans="1:20" x14ac:dyDescent="0.35">
      <c r="A205">
        <v>2017</v>
      </c>
      <c r="T205">
        <v>878</v>
      </c>
    </row>
    <row r="206" spans="1:20" x14ac:dyDescent="0.35">
      <c r="A206">
        <v>2017</v>
      </c>
      <c r="T206">
        <v>877</v>
      </c>
    </row>
    <row r="207" spans="1:20" x14ac:dyDescent="0.35">
      <c r="A207">
        <v>2017</v>
      </c>
      <c r="T207">
        <v>872</v>
      </c>
    </row>
    <row r="208" spans="1:20" x14ac:dyDescent="0.35">
      <c r="A208">
        <v>2015</v>
      </c>
      <c r="T208">
        <v>872</v>
      </c>
    </row>
    <row r="209" spans="1:20" x14ac:dyDescent="0.35">
      <c r="A209">
        <v>2016</v>
      </c>
      <c r="T209">
        <v>869</v>
      </c>
    </row>
    <row r="210" spans="1:20" x14ac:dyDescent="0.35">
      <c r="A210">
        <v>2017</v>
      </c>
      <c r="T210">
        <v>865</v>
      </c>
    </row>
    <row r="211" spans="1:20" x14ac:dyDescent="0.35">
      <c r="A211">
        <v>2016</v>
      </c>
      <c r="T211">
        <v>865</v>
      </c>
    </row>
    <row r="212" spans="1:20" x14ac:dyDescent="0.35">
      <c r="A212">
        <v>2016</v>
      </c>
      <c r="T212">
        <v>863</v>
      </c>
    </row>
    <row r="213" spans="1:20" x14ac:dyDescent="0.35">
      <c r="A213">
        <v>2015</v>
      </c>
      <c r="T213">
        <v>862</v>
      </c>
    </row>
    <row r="214" spans="1:20" x14ac:dyDescent="0.35">
      <c r="A214">
        <v>2016</v>
      </c>
      <c r="T214">
        <v>855</v>
      </c>
    </row>
    <row r="215" spans="1:20" x14ac:dyDescent="0.35">
      <c r="A215">
        <v>2015</v>
      </c>
      <c r="T215">
        <v>854</v>
      </c>
    </row>
    <row r="216" spans="1:20" x14ac:dyDescent="0.35">
      <c r="A216">
        <v>2016</v>
      </c>
      <c r="T216">
        <v>854</v>
      </c>
    </row>
    <row r="217" spans="1:20" x14ac:dyDescent="0.35">
      <c r="A217">
        <v>2018</v>
      </c>
      <c r="T217">
        <v>853</v>
      </c>
    </row>
    <row r="218" spans="1:20" x14ac:dyDescent="0.35">
      <c r="A218">
        <v>2015</v>
      </c>
      <c r="T218">
        <v>852</v>
      </c>
    </row>
    <row r="219" spans="1:20" x14ac:dyDescent="0.35">
      <c r="A219">
        <v>2015</v>
      </c>
      <c r="T219">
        <v>850</v>
      </c>
    </row>
    <row r="220" spans="1:20" x14ac:dyDescent="0.35">
      <c r="A220">
        <v>2016</v>
      </c>
      <c r="T220">
        <v>849</v>
      </c>
    </row>
    <row r="221" spans="1:20" x14ac:dyDescent="0.35">
      <c r="A221">
        <v>2015</v>
      </c>
      <c r="T221">
        <v>848</v>
      </c>
    </row>
    <row r="222" spans="1:20" x14ac:dyDescent="0.35">
      <c r="A222">
        <v>2015</v>
      </c>
      <c r="T222">
        <v>847</v>
      </c>
    </row>
    <row r="223" spans="1:20" x14ac:dyDescent="0.35">
      <c r="A223">
        <v>2017</v>
      </c>
      <c r="T223">
        <v>846</v>
      </c>
    </row>
    <row r="224" spans="1:20" x14ac:dyDescent="0.35">
      <c r="A224">
        <v>2016</v>
      </c>
      <c r="T224">
        <v>843</v>
      </c>
    </row>
    <row r="225" spans="1:20" x14ac:dyDescent="0.35">
      <c r="A225">
        <v>2016</v>
      </c>
      <c r="T225">
        <v>840</v>
      </c>
    </row>
    <row r="226" spans="1:20" x14ac:dyDescent="0.35">
      <c r="A226">
        <v>2016</v>
      </c>
      <c r="T226">
        <v>839</v>
      </c>
    </row>
    <row r="227" spans="1:20" x14ac:dyDescent="0.35">
      <c r="A227">
        <v>2015</v>
      </c>
      <c r="T227">
        <v>838</v>
      </c>
    </row>
    <row r="228" spans="1:20" x14ac:dyDescent="0.35">
      <c r="A228">
        <v>2013</v>
      </c>
      <c r="T228">
        <v>837</v>
      </c>
    </row>
    <row r="229" spans="1:20" x14ac:dyDescent="0.35">
      <c r="A229">
        <v>2015</v>
      </c>
      <c r="T229">
        <v>830</v>
      </c>
    </row>
    <row r="230" spans="1:20" x14ac:dyDescent="0.35">
      <c r="A230">
        <v>2012</v>
      </c>
      <c r="T230">
        <v>828</v>
      </c>
    </row>
    <row r="231" spans="1:20" x14ac:dyDescent="0.35">
      <c r="A231">
        <v>2017</v>
      </c>
      <c r="T231">
        <v>824</v>
      </c>
    </row>
    <row r="232" spans="1:20" x14ac:dyDescent="0.35">
      <c r="A232">
        <v>2015</v>
      </c>
      <c r="T232">
        <v>823</v>
      </c>
    </row>
    <row r="233" spans="1:20" x14ac:dyDescent="0.35">
      <c r="A233">
        <v>2017</v>
      </c>
      <c r="T233">
        <v>815</v>
      </c>
    </row>
    <row r="234" spans="1:20" x14ac:dyDescent="0.35">
      <c r="A234">
        <v>2016</v>
      </c>
      <c r="T234">
        <v>813</v>
      </c>
    </row>
    <row r="235" spans="1:20" x14ac:dyDescent="0.35">
      <c r="A235">
        <v>2016</v>
      </c>
      <c r="T235">
        <v>810</v>
      </c>
    </row>
    <row r="236" spans="1:20" x14ac:dyDescent="0.35">
      <c r="A236">
        <v>2015</v>
      </c>
      <c r="T236">
        <v>806</v>
      </c>
    </row>
    <row r="237" spans="1:20" x14ac:dyDescent="0.35">
      <c r="A237">
        <v>2015</v>
      </c>
      <c r="T237">
        <v>804</v>
      </c>
    </row>
    <row r="238" spans="1:20" x14ac:dyDescent="0.35">
      <c r="A238">
        <v>2016</v>
      </c>
      <c r="T238">
        <v>801</v>
      </c>
    </row>
    <row r="239" spans="1:20" x14ac:dyDescent="0.35">
      <c r="A239">
        <v>2015</v>
      </c>
      <c r="T239">
        <v>800</v>
      </c>
    </row>
    <row r="240" spans="1:20" x14ac:dyDescent="0.35">
      <c r="A240">
        <v>2015</v>
      </c>
      <c r="T240">
        <v>800</v>
      </c>
    </row>
    <row r="241" spans="1:20" x14ac:dyDescent="0.35">
      <c r="A241">
        <v>2016</v>
      </c>
      <c r="T241">
        <v>799</v>
      </c>
    </row>
    <row r="242" spans="1:20" x14ac:dyDescent="0.35">
      <c r="A242">
        <v>2015</v>
      </c>
      <c r="T242">
        <v>794</v>
      </c>
    </row>
    <row r="243" spans="1:20" x14ac:dyDescent="0.35">
      <c r="A243">
        <v>2015</v>
      </c>
      <c r="T243">
        <v>780</v>
      </c>
    </row>
    <row r="244" spans="1:20" x14ac:dyDescent="0.35">
      <c r="A244">
        <v>2017</v>
      </c>
      <c r="T244">
        <v>779</v>
      </c>
    </row>
    <row r="245" spans="1:20" x14ac:dyDescent="0.35">
      <c r="A245">
        <v>2015</v>
      </c>
      <c r="T245">
        <v>779</v>
      </c>
    </row>
    <row r="246" spans="1:20" x14ac:dyDescent="0.35">
      <c r="A246">
        <v>2014</v>
      </c>
      <c r="T246">
        <v>776</v>
      </c>
    </row>
    <row r="247" spans="1:20" x14ac:dyDescent="0.35">
      <c r="A247">
        <v>2017</v>
      </c>
      <c r="T247">
        <v>766</v>
      </c>
    </row>
    <row r="248" spans="1:20" x14ac:dyDescent="0.35">
      <c r="A248">
        <v>2016</v>
      </c>
      <c r="T248">
        <v>762</v>
      </c>
    </row>
    <row r="249" spans="1:20" x14ac:dyDescent="0.35">
      <c r="A249">
        <v>2012</v>
      </c>
      <c r="T249">
        <v>761</v>
      </c>
    </row>
    <row r="250" spans="1:20" x14ac:dyDescent="0.35">
      <c r="A250">
        <v>2015</v>
      </c>
      <c r="T250">
        <v>761</v>
      </c>
    </row>
    <row r="251" spans="1:20" x14ac:dyDescent="0.35">
      <c r="A251">
        <v>2017</v>
      </c>
      <c r="T251">
        <v>761</v>
      </c>
    </row>
    <row r="252" spans="1:20" x14ac:dyDescent="0.35">
      <c r="A252">
        <v>2017</v>
      </c>
      <c r="T252">
        <v>757</v>
      </c>
    </row>
    <row r="253" spans="1:20" x14ac:dyDescent="0.35">
      <c r="A253">
        <v>2012</v>
      </c>
      <c r="T253">
        <v>756</v>
      </c>
    </row>
    <row r="254" spans="1:20" x14ac:dyDescent="0.35">
      <c r="A254">
        <v>2012</v>
      </c>
      <c r="T254">
        <v>753</v>
      </c>
    </row>
    <row r="255" spans="1:20" x14ac:dyDescent="0.35">
      <c r="A255">
        <v>2012</v>
      </c>
      <c r="T255">
        <v>748</v>
      </c>
    </row>
    <row r="256" spans="1:20" x14ac:dyDescent="0.35">
      <c r="A256">
        <v>2016</v>
      </c>
      <c r="T256">
        <v>747</v>
      </c>
    </row>
    <row r="257" spans="1:20" x14ac:dyDescent="0.35">
      <c r="A257">
        <v>2013</v>
      </c>
      <c r="T257">
        <v>746</v>
      </c>
    </row>
    <row r="258" spans="1:20" x14ac:dyDescent="0.35">
      <c r="A258">
        <v>2017</v>
      </c>
      <c r="T258">
        <v>743</v>
      </c>
    </row>
    <row r="259" spans="1:20" x14ac:dyDescent="0.35">
      <c r="A259">
        <v>2012</v>
      </c>
      <c r="T259">
        <v>742</v>
      </c>
    </row>
    <row r="260" spans="1:20" x14ac:dyDescent="0.35">
      <c r="A260">
        <v>2012</v>
      </c>
      <c r="T260">
        <v>742</v>
      </c>
    </row>
    <row r="261" spans="1:20" x14ac:dyDescent="0.35">
      <c r="A261">
        <v>2016</v>
      </c>
      <c r="T261">
        <v>740</v>
      </c>
    </row>
    <row r="262" spans="1:20" x14ac:dyDescent="0.35">
      <c r="A262">
        <v>2012</v>
      </c>
      <c r="T262">
        <v>727</v>
      </c>
    </row>
    <row r="263" spans="1:20" x14ac:dyDescent="0.35">
      <c r="A263">
        <v>2013</v>
      </c>
      <c r="T263">
        <v>726</v>
      </c>
    </row>
    <row r="264" spans="1:20" x14ac:dyDescent="0.35">
      <c r="A264">
        <v>2012</v>
      </c>
      <c r="T264">
        <v>719</v>
      </c>
    </row>
    <row r="265" spans="1:20" x14ac:dyDescent="0.35">
      <c r="A265">
        <v>2015</v>
      </c>
      <c r="T265">
        <v>715</v>
      </c>
    </row>
    <row r="266" spans="1:20" x14ac:dyDescent="0.35">
      <c r="A266">
        <v>2012</v>
      </c>
      <c r="T266">
        <v>712</v>
      </c>
    </row>
    <row r="267" spans="1:20" x14ac:dyDescent="0.35">
      <c r="A267">
        <v>2016</v>
      </c>
      <c r="T267">
        <v>711</v>
      </c>
    </row>
    <row r="268" spans="1:20" x14ac:dyDescent="0.35">
      <c r="A268">
        <v>2012</v>
      </c>
      <c r="T268">
        <v>709</v>
      </c>
    </row>
    <row r="269" spans="1:20" x14ac:dyDescent="0.35">
      <c r="A269">
        <v>2012</v>
      </c>
      <c r="T269">
        <v>685</v>
      </c>
    </row>
    <row r="270" spans="1:20" x14ac:dyDescent="0.35">
      <c r="A270">
        <v>2015</v>
      </c>
      <c r="T270">
        <v>684</v>
      </c>
    </row>
    <row r="271" spans="1:20" x14ac:dyDescent="0.35">
      <c r="A271">
        <v>2015</v>
      </c>
      <c r="T271">
        <v>681</v>
      </c>
    </row>
    <row r="272" spans="1:20" x14ac:dyDescent="0.35">
      <c r="A272">
        <v>2017</v>
      </c>
      <c r="T272">
        <v>676</v>
      </c>
    </row>
    <row r="273" spans="1:20" x14ac:dyDescent="0.35">
      <c r="A273">
        <v>2016</v>
      </c>
      <c r="T273">
        <v>675</v>
      </c>
    </row>
    <row r="274" spans="1:20" x14ac:dyDescent="0.35">
      <c r="A274">
        <v>2013</v>
      </c>
      <c r="T274">
        <v>667</v>
      </c>
    </row>
    <row r="275" spans="1:20" x14ac:dyDescent="0.35">
      <c r="A275">
        <v>2015</v>
      </c>
      <c r="T275">
        <v>662</v>
      </c>
    </row>
    <row r="276" spans="1:20" x14ac:dyDescent="0.35">
      <c r="A276">
        <v>2015</v>
      </c>
      <c r="T276">
        <v>657</v>
      </c>
    </row>
    <row r="277" spans="1:20" x14ac:dyDescent="0.35">
      <c r="A277">
        <v>2015</v>
      </c>
      <c r="T277">
        <v>644</v>
      </c>
    </row>
    <row r="278" spans="1:20" x14ac:dyDescent="0.35">
      <c r="A278">
        <v>2014</v>
      </c>
      <c r="T278">
        <v>643</v>
      </c>
    </row>
    <row r="279" spans="1:20" x14ac:dyDescent="0.35">
      <c r="A279">
        <v>2012</v>
      </c>
      <c r="T279">
        <v>641</v>
      </c>
    </row>
    <row r="280" spans="1:20" x14ac:dyDescent="0.35">
      <c r="A280">
        <v>2015</v>
      </c>
      <c r="T280">
        <v>637</v>
      </c>
    </row>
    <row r="281" spans="1:20" x14ac:dyDescent="0.35">
      <c r="A281">
        <v>2012</v>
      </c>
      <c r="T281">
        <v>630</v>
      </c>
    </row>
    <row r="282" spans="1:20" x14ac:dyDescent="0.35">
      <c r="A282">
        <v>2012</v>
      </c>
      <c r="T282">
        <v>627</v>
      </c>
    </row>
    <row r="283" spans="1:20" x14ac:dyDescent="0.35">
      <c r="A283">
        <v>2016</v>
      </c>
      <c r="T283">
        <v>609</v>
      </c>
    </row>
    <row r="284" spans="1:20" x14ac:dyDescent="0.35">
      <c r="A284">
        <v>2012</v>
      </c>
      <c r="T284">
        <v>603</v>
      </c>
    </row>
    <row r="285" spans="1:20" x14ac:dyDescent="0.35">
      <c r="A285">
        <v>2016</v>
      </c>
      <c r="T285">
        <v>603</v>
      </c>
    </row>
    <row r="286" spans="1:20" x14ac:dyDescent="0.35">
      <c r="A286">
        <v>2012</v>
      </c>
      <c r="T286">
        <v>602</v>
      </c>
    </row>
    <row r="287" spans="1:20" x14ac:dyDescent="0.35">
      <c r="A287">
        <v>2016</v>
      </c>
      <c r="T287">
        <v>601</v>
      </c>
    </row>
    <row r="288" spans="1:20" x14ac:dyDescent="0.35">
      <c r="A288">
        <v>2012</v>
      </c>
      <c r="T288">
        <v>600</v>
      </c>
    </row>
    <row r="289" spans="1:20" x14ac:dyDescent="0.35">
      <c r="A289">
        <v>2012</v>
      </c>
      <c r="T289">
        <v>581</v>
      </c>
    </row>
    <row r="290" spans="1:20" x14ac:dyDescent="0.35">
      <c r="A290">
        <v>2012</v>
      </c>
      <c r="T290">
        <v>577</v>
      </c>
    </row>
    <row r="291" spans="1:20" x14ac:dyDescent="0.35">
      <c r="A291">
        <v>2012</v>
      </c>
      <c r="T291">
        <v>576</v>
      </c>
    </row>
    <row r="292" spans="1:20" x14ac:dyDescent="0.35">
      <c r="A292">
        <v>2012</v>
      </c>
      <c r="T292">
        <v>576</v>
      </c>
    </row>
    <row r="293" spans="1:20" x14ac:dyDescent="0.35">
      <c r="A293">
        <v>2012</v>
      </c>
      <c r="T293">
        <v>573</v>
      </c>
    </row>
    <row r="294" spans="1:20" x14ac:dyDescent="0.35">
      <c r="A294">
        <v>2014</v>
      </c>
      <c r="T294">
        <v>573</v>
      </c>
    </row>
    <row r="295" spans="1:20" x14ac:dyDescent="0.35">
      <c r="A295">
        <v>2012</v>
      </c>
      <c r="T295">
        <v>571</v>
      </c>
    </row>
    <row r="296" spans="1:20" x14ac:dyDescent="0.35">
      <c r="A296">
        <v>2014</v>
      </c>
      <c r="T296">
        <v>571</v>
      </c>
    </row>
    <row r="297" spans="1:20" x14ac:dyDescent="0.35">
      <c r="A297">
        <v>2012</v>
      </c>
      <c r="T297">
        <v>561</v>
      </c>
    </row>
    <row r="298" spans="1:20" x14ac:dyDescent="0.35">
      <c r="A298">
        <v>2012</v>
      </c>
      <c r="T298">
        <v>561</v>
      </c>
    </row>
    <row r="299" spans="1:20" x14ac:dyDescent="0.35">
      <c r="A299">
        <v>2017</v>
      </c>
      <c r="T299">
        <v>542</v>
      </c>
    </row>
    <row r="300" spans="1:20" x14ac:dyDescent="0.35">
      <c r="A300">
        <v>2014</v>
      </c>
      <c r="T300">
        <v>539</v>
      </c>
    </row>
    <row r="301" spans="1:20" x14ac:dyDescent="0.35">
      <c r="A301">
        <v>2013</v>
      </c>
      <c r="T301">
        <v>538</v>
      </c>
    </row>
    <row r="302" spans="1:20" x14ac:dyDescent="0.35">
      <c r="A302">
        <v>2013</v>
      </c>
      <c r="T302">
        <v>529</v>
      </c>
    </row>
    <row r="303" spans="1:20" x14ac:dyDescent="0.35">
      <c r="A303">
        <v>2015</v>
      </c>
      <c r="T303">
        <v>527</v>
      </c>
    </row>
    <row r="304" spans="1:20" x14ac:dyDescent="0.35">
      <c r="A304">
        <v>2013</v>
      </c>
      <c r="T304">
        <v>527</v>
      </c>
    </row>
    <row r="305" spans="1:20" x14ac:dyDescent="0.35">
      <c r="A305">
        <v>2012</v>
      </c>
      <c r="T305">
        <v>525</v>
      </c>
    </row>
    <row r="306" spans="1:20" x14ac:dyDescent="0.35">
      <c r="A306">
        <v>2012</v>
      </c>
      <c r="T306">
        <v>520</v>
      </c>
    </row>
    <row r="307" spans="1:20" x14ac:dyDescent="0.35">
      <c r="A307">
        <v>2012</v>
      </c>
      <c r="T307">
        <v>519</v>
      </c>
    </row>
    <row r="308" spans="1:20" x14ac:dyDescent="0.35">
      <c r="A308">
        <v>2012</v>
      </c>
      <c r="T308">
        <v>510</v>
      </c>
    </row>
    <row r="309" spans="1:20" x14ac:dyDescent="0.35">
      <c r="A309">
        <v>2014</v>
      </c>
      <c r="T309">
        <v>509</v>
      </c>
    </row>
    <row r="310" spans="1:20" x14ac:dyDescent="0.35">
      <c r="A310">
        <v>2015</v>
      </c>
      <c r="T310">
        <v>509</v>
      </c>
    </row>
    <row r="311" spans="1:20" x14ac:dyDescent="0.35">
      <c r="A311">
        <v>2015</v>
      </c>
      <c r="T311">
        <v>507</v>
      </c>
    </row>
    <row r="312" spans="1:20" x14ac:dyDescent="0.35">
      <c r="A312">
        <v>2015</v>
      </c>
      <c r="T312">
        <v>505</v>
      </c>
    </row>
    <row r="313" spans="1:20" x14ac:dyDescent="0.35">
      <c r="A313">
        <v>2017</v>
      </c>
      <c r="T313">
        <v>494</v>
      </c>
    </row>
    <row r="314" spans="1:20" x14ac:dyDescent="0.35">
      <c r="A314">
        <v>2012</v>
      </c>
      <c r="T314">
        <v>491</v>
      </c>
    </row>
    <row r="315" spans="1:20" x14ac:dyDescent="0.35">
      <c r="A315">
        <v>2012</v>
      </c>
      <c r="T315">
        <v>481</v>
      </c>
    </row>
    <row r="316" spans="1:20" x14ac:dyDescent="0.35">
      <c r="A316">
        <v>2015</v>
      </c>
      <c r="T316">
        <v>481</v>
      </c>
    </row>
    <row r="317" spans="1:20" x14ac:dyDescent="0.35">
      <c r="A317">
        <v>2012</v>
      </c>
      <c r="T317">
        <v>477</v>
      </c>
    </row>
    <row r="318" spans="1:20" x14ac:dyDescent="0.35">
      <c r="A318">
        <v>2012</v>
      </c>
      <c r="T318">
        <v>476</v>
      </c>
    </row>
    <row r="319" spans="1:20" x14ac:dyDescent="0.35">
      <c r="A319">
        <v>2012</v>
      </c>
      <c r="T319">
        <v>472</v>
      </c>
    </row>
    <row r="320" spans="1:20" x14ac:dyDescent="0.35">
      <c r="A320">
        <v>2017</v>
      </c>
      <c r="T320">
        <v>469</v>
      </c>
    </row>
    <row r="321" spans="1:20" x14ac:dyDescent="0.35">
      <c r="A321">
        <v>2012</v>
      </c>
      <c r="T321">
        <v>468</v>
      </c>
    </row>
    <row r="322" spans="1:20" x14ac:dyDescent="0.35">
      <c r="A322">
        <v>2013</v>
      </c>
      <c r="T322">
        <v>467</v>
      </c>
    </row>
    <row r="323" spans="1:20" x14ac:dyDescent="0.35">
      <c r="A323">
        <v>2013</v>
      </c>
      <c r="T323">
        <v>460</v>
      </c>
    </row>
    <row r="324" spans="1:20" x14ac:dyDescent="0.35">
      <c r="A324">
        <v>2015</v>
      </c>
      <c r="T324">
        <v>453</v>
      </c>
    </row>
    <row r="325" spans="1:20" x14ac:dyDescent="0.35">
      <c r="A325">
        <v>2016</v>
      </c>
      <c r="T325">
        <v>450</v>
      </c>
    </row>
    <row r="326" spans="1:20" x14ac:dyDescent="0.35">
      <c r="A326">
        <v>2015</v>
      </c>
      <c r="T326">
        <v>447</v>
      </c>
    </row>
    <row r="327" spans="1:20" x14ac:dyDescent="0.35">
      <c r="A327">
        <v>2014</v>
      </c>
      <c r="T327">
        <v>440</v>
      </c>
    </row>
    <row r="328" spans="1:20" x14ac:dyDescent="0.35">
      <c r="A328">
        <v>2012</v>
      </c>
      <c r="T328">
        <v>438</v>
      </c>
    </row>
    <row r="329" spans="1:20" x14ac:dyDescent="0.35">
      <c r="A329">
        <v>2016</v>
      </c>
      <c r="T329">
        <v>438</v>
      </c>
    </row>
    <row r="330" spans="1:20" x14ac:dyDescent="0.35">
      <c r="A330">
        <v>2013</v>
      </c>
      <c r="T330">
        <v>437</v>
      </c>
    </row>
    <row r="331" spans="1:20" x14ac:dyDescent="0.35">
      <c r="A331">
        <v>2013</v>
      </c>
      <c r="T331">
        <v>437</v>
      </c>
    </row>
    <row r="332" spans="1:20" x14ac:dyDescent="0.35">
      <c r="A332">
        <v>2015</v>
      </c>
      <c r="T332">
        <v>434</v>
      </c>
    </row>
    <row r="333" spans="1:20" x14ac:dyDescent="0.35">
      <c r="A333">
        <v>2015</v>
      </c>
      <c r="T333">
        <v>429</v>
      </c>
    </row>
    <row r="334" spans="1:20" x14ac:dyDescent="0.35">
      <c r="A334">
        <v>2015</v>
      </c>
      <c r="T334">
        <v>425</v>
      </c>
    </row>
    <row r="335" spans="1:20" x14ac:dyDescent="0.35">
      <c r="A335">
        <v>2013</v>
      </c>
      <c r="T335">
        <v>422</v>
      </c>
    </row>
    <row r="336" spans="1:20" x14ac:dyDescent="0.35">
      <c r="A336">
        <v>2015</v>
      </c>
      <c r="T336">
        <v>421</v>
      </c>
    </row>
    <row r="337" spans="1:20" x14ac:dyDescent="0.35">
      <c r="A337">
        <v>2012</v>
      </c>
      <c r="T337">
        <v>419</v>
      </c>
    </row>
    <row r="338" spans="1:20" x14ac:dyDescent="0.35">
      <c r="A338">
        <v>2012</v>
      </c>
      <c r="T338">
        <v>418</v>
      </c>
    </row>
    <row r="339" spans="1:20" x14ac:dyDescent="0.35">
      <c r="A339">
        <v>2015</v>
      </c>
      <c r="T339">
        <v>414</v>
      </c>
    </row>
    <row r="340" spans="1:20" x14ac:dyDescent="0.35">
      <c r="A340">
        <v>2012</v>
      </c>
      <c r="T340">
        <v>410</v>
      </c>
    </row>
    <row r="341" spans="1:20" x14ac:dyDescent="0.35">
      <c r="A341">
        <v>2016</v>
      </c>
      <c r="T341">
        <v>406</v>
      </c>
    </row>
    <row r="342" spans="1:20" x14ac:dyDescent="0.35">
      <c r="A342">
        <v>2015</v>
      </c>
      <c r="T342">
        <v>400</v>
      </c>
    </row>
    <row r="343" spans="1:20" x14ac:dyDescent="0.35">
      <c r="A343">
        <v>2015</v>
      </c>
      <c r="T343">
        <v>398</v>
      </c>
    </row>
    <row r="344" spans="1:20" x14ac:dyDescent="0.35">
      <c r="A344">
        <v>2015</v>
      </c>
      <c r="T344">
        <v>398</v>
      </c>
    </row>
    <row r="345" spans="1:20" x14ac:dyDescent="0.35">
      <c r="A345">
        <v>2014</v>
      </c>
      <c r="T345">
        <v>398</v>
      </c>
    </row>
    <row r="346" spans="1:20" x14ac:dyDescent="0.35">
      <c r="A346">
        <v>2012</v>
      </c>
      <c r="T346">
        <v>392</v>
      </c>
    </row>
    <row r="347" spans="1:20" x14ac:dyDescent="0.35">
      <c r="A347">
        <v>2014</v>
      </c>
      <c r="T347">
        <v>383</v>
      </c>
    </row>
    <row r="348" spans="1:20" x14ac:dyDescent="0.35">
      <c r="A348">
        <v>2015</v>
      </c>
      <c r="T348">
        <v>383</v>
      </c>
    </row>
    <row r="349" spans="1:20" x14ac:dyDescent="0.35">
      <c r="A349">
        <v>2012</v>
      </c>
      <c r="T349">
        <v>382</v>
      </c>
    </row>
    <row r="350" spans="1:20" x14ac:dyDescent="0.35">
      <c r="A350">
        <v>2015</v>
      </c>
      <c r="T350">
        <v>378</v>
      </c>
    </row>
    <row r="351" spans="1:20" x14ac:dyDescent="0.35">
      <c r="A351">
        <v>2014</v>
      </c>
      <c r="T351">
        <v>377</v>
      </c>
    </row>
    <row r="352" spans="1:20" x14ac:dyDescent="0.35">
      <c r="A352">
        <v>2012</v>
      </c>
      <c r="T352">
        <v>375</v>
      </c>
    </row>
    <row r="353" spans="1:20" x14ac:dyDescent="0.35">
      <c r="A353">
        <v>2015</v>
      </c>
      <c r="T353">
        <v>375</v>
      </c>
    </row>
    <row r="354" spans="1:20" x14ac:dyDescent="0.35">
      <c r="A354">
        <v>2015</v>
      </c>
      <c r="T354">
        <v>375</v>
      </c>
    </row>
    <row r="355" spans="1:20" x14ac:dyDescent="0.35">
      <c r="A355">
        <v>2015</v>
      </c>
      <c r="T355">
        <v>374</v>
      </c>
    </row>
    <row r="356" spans="1:20" x14ac:dyDescent="0.35">
      <c r="A356">
        <v>2013</v>
      </c>
      <c r="T356">
        <v>363</v>
      </c>
    </row>
    <row r="357" spans="1:20" x14ac:dyDescent="0.35">
      <c r="A357">
        <v>2015</v>
      </c>
      <c r="T357">
        <v>363</v>
      </c>
    </row>
    <row r="358" spans="1:20" x14ac:dyDescent="0.35">
      <c r="A358">
        <v>2015</v>
      </c>
      <c r="T358">
        <v>348</v>
      </c>
    </row>
    <row r="359" spans="1:20" x14ac:dyDescent="0.35">
      <c r="A359">
        <v>2015</v>
      </c>
      <c r="T359">
        <v>341</v>
      </c>
    </row>
    <row r="360" spans="1:20" x14ac:dyDescent="0.35">
      <c r="A360">
        <v>2015</v>
      </c>
      <c r="T360">
        <v>340</v>
      </c>
    </row>
    <row r="361" spans="1:20" x14ac:dyDescent="0.35">
      <c r="A361">
        <v>2012</v>
      </c>
      <c r="T361">
        <v>332</v>
      </c>
    </row>
    <row r="362" spans="1:20" x14ac:dyDescent="0.35">
      <c r="A362">
        <v>2015</v>
      </c>
      <c r="T362">
        <v>294</v>
      </c>
    </row>
    <row r="363" spans="1:20" x14ac:dyDescent="0.35">
      <c r="A363">
        <v>2015</v>
      </c>
      <c r="T363">
        <v>290</v>
      </c>
    </row>
    <row r="364" spans="1:20" x14ac:dyDescent="0.35">
      <c r="A364">
        <v>2013</v>
      </c>
      <c r="T364">
        <v>285</v>
      </c>
    </row>
    <row r="365" spans="1:20" x14ac:dyDescent="0.35">
      <c r="A365">
        <v>2017</v>
      </c>
      <c r="T365">
        <v>278</v>
      </c>
    </row>
    <row r="366" spans="1:20" x14ac:dyDescent="0.35">
      <c r="A366">
        <v>2014</v>
      </c>
      <c r="T366">
        <v>277</v>
      </c>
    </row>
    <row r="367" spans="1:20" x14ac:dyDescent="0.35">
      <c r="A367">
        <v>2015</v>
      </c>
      <c r="T367">
        <v>268</v>
      </c>
    </row>
    <row r="368" spans="1:20" x14ac:dyDescent="0.35">
      <c r="A368">
        <v>2012</v>
      </c>
      <c r="T368">
        <v>266</v>
      </c>
    </row>
    <row r="369" spans="1:20" x14ac:dyDescent="0.35">
      <c r="A369">
        <v>2015</v>
      </c>
      <c r="T369">
        <v>266</v>
      </c>
    </row>
    <row r="370" spans="1:20" x14ac:dyDescent="0.35">
      <c r="A370">
        <v>2012</v>
      </c>
      <c r="T370">
        <v>264</v>
      </c>
    </row>
    <row r="371" spans="1:20" x14ac:dyDescent="0.35">
      <c r="A371">
        <v>2013</v>
      </c>
      <c r="T371">
        <v>264</v>
      </c>
    </row>
    <row r="372" spans="1:20" x14ac:dyDescent="0.35">
      <c r="A372">
        <v>2015</v>
      </c>
      <c r="T372">
        <v>242</v>
      </c>
    </row>
    <row r="373" spans="1:20" x14ac:dyDescent="0.35">
      <c r="A373">
        <v>2012</v>
      </c>
      <c r="T373">
        <v>226</v>
      </c>
    </row>
    <row r="374" spans="1:20" x14ac:dyDescent="0.35">
      <c r="A374">
        <v>2014</v>
      </c>
      <c r="T374">
        <v>226</v>
      </c>
    </row>
    <row r="375" spans="1:20" x14ac:dyDescent="0.35">
      <c r="A375">
        <v>2015</v>
      </c>
      <c r="T375">
        <v>222</v>
      </c>
    </row>
    <row r="376" spans="1:20" x14ac:dyDescent="0.35">
      <c r="A376">
        <v>2015</v>
      </c>
      <c r="T376">
        <v>220</v>
      </c>
    </row>
    <row r="377" spans="1:20" x14ac:dyDescent="0.35">
      <c r="A377">
        <v>2014</v>
      </c>
      <c r="T377">
        <v>214</v>
      </c>
    </row>
    <row r="378" spans="1:20" x14ac:dyDescent="0.35">
      <c r="A378">
        <v>2016</v>
      </c>
      <c r="T378">
        <v>200</v>
      </c>
    </row>
    <row r="379" spans="1:20" x14ac:dyDescent="0.35">
      <c r="A379">
        <v>2017</v>
      </c>
      <c r="T379">
        <v>194</v>
      </c>
    </row>
    <row r="380" spans="1:20" x14ac:dyDescent="0.35">
      <c r="A380">
        <v>2013</v>
      </c>
      <c r="T380">
        <v>176</v>
      </c>
    </row>
    <row r="381" spans="1:20" x14ac:dyDescent="0.35">
      <c r="A381">
        <v>2016</v>
      </c>
      <c r="T381">
        <v>156</v>
      </c>
    </row>
    <row r="382" spans="1:20" x14ac:dyDescent="0.35">
      <c r="A382">
        <v>2015</v>
      </c>
      <c r="T382">
        <v>132</v>
      </c>
    </row>
    <row r="383" spans="1:20" x14ac:dyDescent="0.35">
      <c r="A383">
        <v>2013</v>
      </c>
      <c r="T383">
        <v>123</v>
      </c>
    </row>
    <row r="384" spans="1:20" x14ac:dyDescent="0.35">
      <c r="A384">
        <v>2014</v>
      </c>
      <c r="T384">
        <v>120</v>
      </c>
    </row>
    <row r="385" spans="1:20" x14ac:dyDescent="0.35">
      <c r="A385">
        <v>2015</v>
      </c>
      <c r="T385">
        <v>91</v>
      </c>
    </row>
    <row r="386" spans="1:20" x14ac:dyDescent="0.35">
      <c r="A386">
        <v>2013</v>
      </c>
      <c r="T386">
        <v>90</v>
      </c>
    </row>
    <row r="387" spans="1:20" x14ac:dyDescent="0.35">
      <c r="A387">
        <v>2014</v>
      </c>
      <c r="T387">
        <v>82</v>
      </c>
    </row>
    <row r="388" spans="1:20" x14ac:dyDescent="0.35">
      <c r="A388">
        <v>2016</v>
      </c>
      <c r="T388">
        <v>80</v>
      </c>
    </row>
    <row r="389" spans="1:20" x14ac:dyDescent="0.35">
      <c r="A389">
        <v>2014</v>
      </c>
      <c r="T389">
        <v>79</v>
      </c>
    </row>
    <row r="390" spans="1:20" x14ac:dyDescent="0.35">
      <c r="A390">
        <v>2014</v>
      </c>
      <c r="T390">
        <v>66</v>
      </c>
    </row>
    <row r="391" spans="1:20" x14ac:dyDescent="0.35">
      <c r="A391">
        <v>2015</v>
      </c>
      <c r="T391">
        <v>64</v>
      </c>
    </row>
    <row r="392" spans="1:20" x14ac:dyDescent="0.35">
      <c r="A392">
        <v>2015</v>
      </c>
      <c r="T392">
        <v>60</v>
      </c>
    </row>
    <row r="393" spans="1:20" x14ac:dyDescent="0.35">
      <c r="A393">
        <v>2013</v>
      </c>
      <c r="T393">
        <v>57</v>
      </c>
    </row>
    <row r="394" spans="1:20" x14ac:dyDescent="0.35">
      <c r="A394">
        <v>2014</v>
      </c>
      <c r="T394">
        <v>55</v>
      </c>
    </row>
    <row r="395" spans="1:20" x14ac:dyDescent="0.35">
      <c r="A395">
        <v>2017</v>
      </c>
      <c r="T395">
        <v>52</v>
      </c>
    </row>
    <row r="396" spans="1:20" x14ac:dyDescent="0.35">
      <c r="A396">
        <v>2016</v>
      </c>
      <c r="T396">
        <v>50</v>
      </c>
    </row>
    <row r="397" spans="1:20" x14ac:dyDescent="0.35">
      <c r="A397">
        <v>2015</v>
      </c>
      <c r="T397">
        <v>50</v>
      </c>
    </row>
    <row r="398" spans="1:20" x14ac:dyDescent="0.35">
      <c r="A398">
        <v>2014</v>
      </c>
      <c r="T398">
        <v>48</v>
      </c>
    </row>
    <row r="399" spans="1:20" x14ac:dyDescent="0.35">
      <c r="A399">
        <v>2015</v>
      </c>
      <c r="T399">
        <v>48</v>
      </c>
    </row>
    <row r="400" spans="1:20" x14ac:dyDescent="0.35">
      <c r="A400">
        <v>2014</v>
      </c>
      <c r="T400">
        <v>48</v>
      </c>
    </row>
    <row r="401" spans="1:20" x14ac:dyDescent="0.35">
      <c r="A401">
        <v>2015</v>
      </c>
      <c r="T401">
        <v>47</v>
      </c>
    </row>
    <row r="402" spans="1:20" x14ac:dyDescent="0.35">
      <c r="A402">
        <v>2017</v>
      </c>
      <c r="T402">
        <v>46</v>
      </c>
    </row>
    <row r="403" spans="1:20" x14ac:dyDescent="0.35">
      <c r="A403">
        <v>2014</v>
      </c>
      <c r="T403">
        <v>44</v>
      </c>
    </row>
    <row r="404" spans="1:20" x14ac:dyDescent="0.35">
      <c r="A404">
        <v>2014</v>
      </c>
      <c r="T404">
        <v>44</v>
      </c>
    </row>
    <row r="405" spans="1:20" x14ac:dyDescent="0.35">
      <c r="A405">
        <v>2015</v>
      </c>
      <c r="T405">
        <v>43</v>
      </c>
    </row>
    <row r="406" spans="1:20" x14ac:dyDescent="0.35">
      <c r="A406">
        <v>2014</v>
      </c>
      <c r="T406">
        <v>43</v>
      </c>
    </row>
    <row r="407" spans="1:20" x14ac:dyDescent="0.35">
      <c r="A407">
        <v>2014</v>
      </c>
      <c r="T407">
        <v>42</v>
      </c>
    </row>
    <row r="408" spans="1:20" x14ac:dyDescent="0.35">
      <c r="A408">
        <v>2014</v>
      </c>
      <c r="T408">
        <v>42</v>
      </c>
    </row>
    <row r="409" spans="1:20" x14ac:dyDescent="0.35">
      <c r="A409">
        <v>2015</v>
      </c>
      <c r="T409">
        <v>40</v>
      </c>
    </row>
    <row r="410" spans="1:20" x14ac:dyDescent="0.35">
      <c r="A410">
        <v>2016</v>
      </c>
      <c r="T410">
        <v>40</v>
      </c>
    </row>
    <row r="411" spans="1:20" x14ac:dyDescent="0.35">
      <c r="A411">
        <v>2017</v>
      </c>
      <c r="T411">
        <v>39</v>
      </c>
    </row>
    <row r="412" spans="1:20" x14ac:dyDescent="0.35">
      <c r="A412">
        <v>2013</v>
      </c>
      <c r="T412">
        <v>39</v>
      </c>
    </row>
    <row r="413" spans="1:20" x14ac:dyDescent="0.35">
      <c r="A413">
        <v>2015</v>
      </c>
      <c r="T413">
        <v>39</v>
      </c>
    </row>
    <row r="414" spans="1:20" x14ac:dyDescent="0.35">
      <c r="A414">
        <v>2018</v>
      </c>
      <c r="T414">
        <v>39</v>
      </c>
    </row>
    <row r="415" spans="1:20" x14ac:dyDescent="0.35">
      <c r="A415">
        <v>2013</v>
      </c>
      <c r="T415">
        <v>37</v>
      </c>
    </row>
    <row r="416" spans="1:20" x14ac:dyDescent="0.35">
      <c r="A416">
        <v>2015</v>
      </c>
      <c r="T416">
        <v>37</v>
      </c>
    </row>
    <row r="417" spans="1:20" x14ac:dyDescent="0.35">
      <c r="A417">
        <v>2014</v>
      </c>
      <c r="T417">
        <v>37</v>
      </c>
    </row>
    <row r="418" spans="1:20" x14ac:dyDescent="0.35">
      <c r="A418">
        <v>2015</v>
      </c>
      <c r="T418">
        <v>36</v>
      </c>
    </row>
    <row r="419" spans="1:20" x14ac:dyDescent="0.35">
      <c r="A419">
        <v>2017</v>
      </c>
      <c r="T419">
        <v>36</v>
      </c>
    </row>
    <row r="420" spans="1:20" x14ac:dyDescent="0.35">
      <c r="A420">
        <v>2012</v>
      </c>
      <c r="T420">
        <v>36</v>
      </c>
    </row>
    <row r="421" spans="1:20" x14ac:dyDescent="0.35">
      <c r="A421">
        <v>2013</v>
      </c>
      <c r="T421">
        <v>36</v>
      </c>
    </row>
    <row r="422" spans="1:20" x14ac:dyDescent="0.35">
      <c r="A422">
        <v>2017</v>
      </c>
      <c r="T422">
        <v>36</v>
      </c>
    </row>
    <row r="423" spans="1:20" x14ac:dyDescent="0.35">
      <c r="A423">
        <v>2017</v>
      </c>
      <c r="T423">
        <v>35</v>
      </c>
    </row>
    <row r="424" spans="1:20" x14ac:dyDescent="0.35">
      <c r="A424">
        <v>2014</v>
      </c>
      <c r="T424">
        <v>34</v>
      </c>
    </row>
    <row r="425" spans="1:20" x14ac:dyDescent="0.35">
      <c r="A425">
        <v>2015</v>
      </c>
      <c r="T425">
        <v>34</v>
      </c>
    </row>
    <row r="426" spans="1:20" x14ac:dyDescent="0.35">
      <c r="A426">
        <v>2013</v>
      </c>
      <c r="T426">
        <v>33</v>
      </c>
    </row>
    <row r="427" spans="1:20" x14ac:dyDescent="0.35">
      <c r="A427">
        <v>2014</v>
      </c>
      <c r="T427">
        <v>33</v>
      </c>
    </row>
    <row r="428" spans="1:20" x14ac:dyDescent="0.35">
      <c r="A428">
        <v>2014</v>
      </c>
      <c r="T428">
        <v>32</v>
      </c>
    </row>
    <row r="429" spans="1:20" x14ac:dyDescent="0.35">
      <c r="A429">
        <v>2016</v>
      </c>
      <c r="T429">
        <v>31</v>
      </c>
    </row>
    <row r="430" spans="1:20" x14ac:dyDescent="0.35">
      <c r="A430">
        <v>2014</v>
      </c>
      <c r="T430">
        <v>31</v>
      </c>
    </row>
    <row r="431" spans="1:20" x14ac:dyDescent="0.35">
      <c r="A431">
        <v>2017</v>
      </c>
      <c r="T431">
        <v>31</v>
      </c>
    </row>
    <row r="432" spans="1:20" x14ac:dyDescent="0.35">
      <c r="A432">
        <v>2012</v>
      </c>
      <c r="T432">
        <v>30</v>
      </c>
    </row>
    <row r="433" spans="1:20" x14ac:dyDescent="0.35">
      <c r="A433">
        <v>2017</v>
      </c>
      <c r="T433">
        <v>29</v>
      </c>
    </row>
    <row r="434" spans="1:20" x14ac:dyDescent="0.35">
      <c r="A434">
        <v>2017</v>
      </c>
      <c r="T434">
        <v>29</v>
      </c>
    </row>
    <row r="435" spans="1:20" x14ac:dyDescent="0.35">
      <c r="A435">
        <v>2013</v>
      </c>
      <c r="T435">
        <v>28</v>
      </c>
    </row>
    <row r="436" spans="1:20" x14ac:dyDescent="0.35">
      <c r="A436">
        <v>2013</v>
      </c>
      <c r="T436">
        <v>28</v>
      </c>
    </row>
    <row r="437" spans="1:20" x14ac:dyDescent="0.35">
      <c r="A437">
        <v>2017</v>
      </c>
      <c r="T437">
        <v>28</v>
      </c>
    </row>
    <row r="438" spans="1:20" x14ac:dyDescent="0.35">
      <c r="A438">
        <v>2015</v>
      </c>
      <c r="T438">
        <v>26</v>
      </c>
    </row>
    <row r="439" spans="1:20" x14ac:dyDescent="0.35">
      <c r="A439">
        <v>2015</v>
      </c>
      <c r="T439">
        <v>26</v>
      </c>
    </row>
    <row r="440" spans="1:20" x14ac:dyDescent="0.35">
      <c r="A440">
        <v>2012</v>
      </c>
      <c r="T440">
        <v>26</v>
      </c>
    </row>
    <row r="441" spans="1:20" x14ac:dyDescent="0.35">
      <c r="A441">
        <v>2017</v>
      </c>
      <c r="T441">
        <v>25</v>
      </c>
    </row>
    <row r="442" spans="1:20" x14ac:dyDescent="0.35">
      <c r="A442">
        <v>2012</v>
      </c>
      <c r="T442">
        <v>24</v>
      </c>
    </row>
    <row r="443" spans="1:20" x14ac:dyDescent="0.35">
      <c r="A443">
        <v>2014</v>
      </c>
      <c r="T443">
        <v>23</v>
      </c>
    </row>
    <row r="444" spans="1:20" x14ac:dyDescent="0.35">
      <c r="A444">
        <v>2013</v>
      </c>
      <c r="T444">
        <v>23</v>
      </c>
    </row>
    <row r="445" spans="1:20" x14ac:dyDescent="0.35">
      <c r="A445">
        <v>2015</v>
      </c>
      <c r="T445">
        <v>22</v>
      </c>
    </row>
    <row r="446" spans="1:20" x14ac:dyDescent="0.35">
      <c r="A446">
        <v>2012</v>
      </c>
      <c r="T446">
        <v>22</v>
      </c>
    </row>
    <row r="447" spans="1:20" x14ac:dyDescent="0.35">
      <c r="A447">
        <v>2017</v>
      </c>
      <c r="T447">
        <v>21</v>
      </c>
    </row>
    <row r="448" spans="1:20" x14ac:dyDescent="0.35">
      <c r="A448">
        <v>2013</v>
      </c>
      <c r="T448">
        <v>21</v>
      </c>
    </row>
    <row r="449" spans="1:20" x14ac:dyDescent="0.35">
      <c r="A449">
        <v>2013</v>
      </c>
      <c r="T449">
        <v>20</v>
      </c>
    </row>
    <row r="450" spans="1:20" x14ac:dyDescent="0.35">
      <c r="A450">
        <v>2016</v>
      </c>
      <c r="T450">
        <v>19</v>
      </c>
    </row>
    <row r="451" spans="1:20" x14ac:dyDescent="0.35">
      <c r="A451">
        <v>2013</v>
      </c>
      <c r="T451">
        <v>19</v>
      </c>
    </row>
    <row r="452" spans="1:20" x14ac:dyDescent="0.35">
      <c r="A452">
        <v>2016</v>
      </c>
      <c r="T452">
        <v>18</v>
      </c>
    </row>
    <row r="453" spans="1:20" x14ac:dyDescent="0.35">
      <c r="A453">
        <v>2012</v>
      </c>
      <c r="T453">
        <v>18</v>
      </c>
    </row>
    <row r="454" spans="1:20" x14ac:dyDescent="0.35">
      <c r="A454">
        <v>2013</v>
      </c>
      <c r="T454">
        <v>18</v>
      </c>
    </row>
    <row r="455" spans="1:20" x14ac:dyDescent="0.35">
      <c r="A455">
        <v>2016</v>
      </c>
      <c r="T455">
        <v>17</v>
      </c>
    </row>
    <row r="456" spans="1:20" x14ac:dyDescent="0.35">
      <c r="A456">
        <v>2016</v>
      </c>
      <c r="T456">
        <v>16</v>
      </c>
    </row>
    <row r="457" spans="1:20" x14ac:dyDescent="0.35">
      <c r="A457">
        <v>2016</v>
      </c>
      <c r="T457">
        <v>16</v>
      </c>
    </row>
    <row r="458" spans="1:20" x14ac:dyDescent="0.35">
      <c r="A458">
        <v>2015</v>
      </c>
      <c r="T458">
        <v>16</v>
      </c>
    </row>
    <row r="459" spans="1:20" x14ac:dyDescent="0.35">
      <c r="A459">
        <v>2012</v>
      </c>
      <c r="T459">
        <v>16</v>
      </c>
    </row>
    <row r="460" spans="1:20" x14ac:dyDescent="0.35">
      <c r="A460">
        <v>2013</v>
      </c>
      <c r="T460">
        <v>15</v>
      </c>
    </row>
    <row r="461" spans="1:20" x14ac:dyDescent="0.35">
      <c r="A461">
        <v>2017</v>
      </c>
      <c r="T461">
        <v>15</v>
      </c>
    </row>
    <row r="462" spans="1:20" x14ac:dyDescent="0.35">
      <c r="A462">
        <v>2015</v>
      </c>
      <c r="T462">
        <v>14</v>
      </c>
    </row>
    <row r="463" spans="1:20" x14ac:dyDescent="0.35">
      <c r="A463">
        <v>2017</v>
      </c>
      <c r="T463">
        <v>14</v>
      </c>
    </row>
    <row r="464" spans="1:20" x14ac:dyDescent="0.35">
      <c r="A464">
        <v>2012</v>
      </c>
      <c r="T464">
        <v>12</v>
      </c>
    </row>
    <row r="465" spans="1:20" x14ac:dyDescent="0.35">
      <c r="A465">
        <v>2017</v>
      </c>
      <c r="T465">
        <v>12</v>
      </c>
    </row>
    <row r="466" spans="1:20" x14ac:dyDescent="0.35">
      <c r="A466">
        <v>2015</v>
      </c>
      <c r="T466">
        <v>12</v>
      </c>
    </row>
    <row r="467" spans="1:20" x14ac:dyDescent="0.35">
      <c r="A467">
        <v>2016</v>
      </c>
      <c r="T467">
        <v>11</v>
      </c>
    </row>
    <row r="468" spans="1:20" x14ac:dyDescent="0.35">
      <c r="A468">
        <v>2017</v>
      </c>
      <c r="T468">
        <v>11</v>
      </c>
    </row>
    <row r="469" spans="1:20" x14ac:dyDescent="0.35">
      <c r="A469">
        <v>2015</v>
      </c>
      <c r="T469">
        <v>10</v>
      </c>
    </row>
    <row r="470" spans="1:20" x14ac:dyDescent="0.35">
      <c r="A470">
        <v>2012</v>
      </c>
      <c r="T470">
        <v>10</v>
      </c>
    </row>
    <row r="471" spans="1:20" x14ac:dyDescent="0.35">
      <c r="A471">
        <v>2015</v>
      </c>
      <c r="T471">
        <v>10</v>
      </c>
    </row>
    <row r="472" spans="1:20" x14ac:dyDescent="0.35">
      <c r="A472">
        <v>2015</v>
      </c>
      <c r="T472">
        <v>10</v>
      </c>
    </row>
    <row r="473" spans="1:20" x14ac:dyDescent="0.35">
      <c r="A473">
        <v>2015</v>
      </c>
      <c r="T473">
        <v>9</v>
      </c>
    </row>
    <row r="474" spans="1:20" x14ac:dyDescent="0.35">
      <c r="A474">
        <v>2016</v>
      </c>
      <c r="T474">
        <v>7</v>
      </c>
    </row>
    <row r="475" spans="1:20" x14ac:dyDescent="0.35">
      <c r="A475">
        <v>2017</v>
      </c>
      <c r="T475">
        <v>7</v>
      </c>
    </row>
    <row r="476" spans="1:20" x14ac:dyDescent="0.35">
      <c r="A476">
        <v>2015</v>
      </c>
      <c r="T476">
        <v>7</v>
      </c>
    </row>
    <row r="477" spans="1:20" x14ac:dyDescent="0.35">
      <c r="A477">
        <v>2016</v>
      </c>
      <c r="T477">
        <v>6</v>
      </c>
    </row>
    <row r="478" spans="1:20" x14ac:dyDescent="0.35">
      <c r="A478">
        <v>2015</v>
      </c>
      <c r="T478">
        <v>5</v>
      </c>
    </row>
    <row r="479" spans="1:20" x14ac:dyDescent="0.35">
      <c r="A479">
        <v>2014</v>
      </c>
      <c r="T479">
        <v>5</v>
      </c>
    </row>
    <row r="480" spans="1:20" x14ac:dyDescent="0.35">
      <c r="A480">
        <v>2017</v>
      </c>
      <c r="T480">
        <v>5</v>
      </c>
    </row>
    <row r="481" spans="1:20" x14ac:dyDescent="0.35">
      <c r="A481">
        <v>2015</v>
      </c>
      <c r="T481">
        <v>5</v>
      </c>
    </row>
    <row r="482" spans="1:20" x14ac:dyDescent="0.35">
      <c r="A482">
        <v>2017</v>
      </c>
      <c r="T482">
        <v>5</v>
      </c>
    </row>
    <row r="483" spans="1:20" x14ac:dyDescent="0.35">
      <c r="A483">
        <v>2015</v>
      </c>
      <c r="T483">
        <v>5</v>
      </c>
    </row>
    <row r="484" spans="1:20" x14ac:dyDescent="0.35">
      <c r="A484">
        <v>2017</v>
      </c>
      <c r="T484">
        <v>4</v>
      </c>
    </row>
    <row r="485" spans="1:20" x14ac:dyDescent="0.35">
      <c r="A485">
        <v>2015</v>
      </c>
      <c r="T485">
        <v>4</v>
      </c>
    </row>
    <row r="486" spans="1:20" x14ac:dyDescent="0.35">
      <c r="A486">
        <v>2016</v>
      </c>
      <c r="T486">
        <v>4</v>
      </c>
    </row>
    <row r="487" spans="1:20" x14ac:dyDescent="0.35">
      <c r="A487">
        <v>2015</v>
      </c>
      <c r="T487">
        <v>4</v>
      </c>
    </row>
    <row r="488" spans="1:20" x14ac:dyDescent="0.35">
      <c r="A488">
        <v>2013</v>
      </c>
      <c r="T488">
        <v>0</v>
      </c>
    </row>
    <row r="489" spans="1:20" x14ac:dyDescent="0.35">
      <c r="A489">
        <v>2013</v>
      </c>
      <c r="T489">
        <v>0</v>
      </c>
    </row>
    <row r="490" spans="1:20" x14ac:dyDescent="0.35">
      <c r="A490">
        <v>2016</v>
      </c>
      <c r="T490">
        <v>0</v>
      </c>
    </row>
    <row r="491" spans="1:20" x14ac:dyDescent="0.35">
      <c r="A491">
        <v>2013</v>
      </c>
      <c r="T491">
        <v>0</v>
      </c>
    </row>
    <row r="492" spans="1:20" x14ac:dyDescent="0.35">
      <c r="A492">
        <v>2015</v>
      </c>
      <c r="T492">
        <v>0</v>
      </c>
    </row>
    <row r="493" spans="1:20" x14ac:dyDescent="0.35">
      <c r="A493">
        <v>2018</v>
      </c>
      <c r="T493">
        <v>0</v>
      </c>
    </row>
    <row r="494" spans="1:20" x14ac:dyDescent="0.35">
      <c r="A494">
        <v>2014</v>
      </c>
      <c r="T494">
        <v>0</v>
      </c>
    </row>
    <row r="495" spans="1:20" x14ac:dyDescent="0.35">
      <c r="A495">
        <v>2014</v>
      </c>
      <c r="T495">
        <v>0</v>
      </c>
    </row>
    <row r="496" spans="1:20" x14ac:dyDescent="0.35">
      <c r="A496">
        <v>2016</v>
      </c>
      <c r="T496">
        <v>0</v>
      </c>
    </row>
    <row r="497" spans="1:20" x14ac:dyDescent="0.35">
      <c r="A497">
        <v>2015</v>
      </c>
      <c r="T497">
        <v>0</v>
      </c>
    </row>
    <row r="498" spans="1:20" x14ac:dyDescent="0.35">
      <c r="A498">
        <v>2013</v>
      </c>
      <c r="T498">
        <v>0</v>
      </c>
    </row>
  </sheetData>
  <sortState xmlns:xlrd2="http://schemas.microsoft.com/office/spreadsheetml/2017/richdata2" ref="X4:X6">
    <sortCondition ref="X4"/>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99871-1908-4A0C-A2B5-E3F85B7B4505}">
  <sheetPr codeName="Sheet4"/>
  <dimension ref="A1:A3"/>
  <sheetViews>
    <sheetView workbookViewId="0">
      <selection activeCell="E1" sqref="E1"/>
    </sheetView>
  </sheetViews>
  <sheetFormatPr defaultRowHeight="14.5" x14ac:dyDescent="0.35"/>
  <sheetData>
    <row r="1" spans="1:1" x14ac:dyDescent="0.35">
      <c r="A1" t="s">
        <v>5894</v>
      </c>
    </row>
    <row r="2" spans="1:1" x14ac:dyDescent="0.35">
      <c r="A2" t="s">
        <v>5895</v>
      </c>
    </row>
    <row r="3" spans="1:1" x14ac:dyDescent="0.35">
      <c r="A3" t="s">
        <v>7128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D59A0-01F0-4BF8-9598-219632A70EA3}">
  <sheetPr codeName="Sheet5"/>
  <dimension ref="A1:BZ226"/>
  <sheetViews>
    <sheetView workbookViewId="0">
      <selection sqref="A1:BZ1"/>
    </sheetView>
  </sheetViews>
  <sheetFormatPr defaultRowHeight="14.5" x14ac:dyDescent="0.35"/>
  <sheetData>
    <row r="1" spans="1:78" x14ac:dyDescent="0.35">
      <c r="A1" t="s">
        <v>252</v>
      </c>
      <c r="B1" t="s">
        <v>253</v>
      </c>
      <c r="C1" t="s">
        <v>254</v>
      </c>
      <c r="D1" t="s">
        <v>255</v>
      </c>
      <c r="E1" t="s">
        <v>256</v>
      </c>
      <c r="F1" t="s">
        <v>257</v>
      </c>
      <c r="G1" t="s">
        <v>258</v>
      </c>
      <c r="H1" t="s">
        <v>259</v>
      </c>
      <c r="I1" t="s">
        <v>260</v>
      </c>
      <c r="J1" t="s">
        <v>261</v>
      </c>
      <c r="K1" t="s">
        <v>262</v>
      </c>
      <c r="L1" t="s">
        <v>263</v>
      </c>
      <c r="M1" t="s">
        <v>264</v>
      </c>
      <c r="N1" s="1" t="s">
        <v>265</v>
      </c>
      <c r="O1" t="s">
        <v>266</v>
      </c>
      <c r="P1" t="s">
        <v>267</v>
      </c>
      <c r="Q1" t="s">
        <v>268</v>
      </c>
      <c r="R1" t="s">
        <v>269</v>
      </c>
      <c r="S1" t="s">
        <v>270</v>
      </c>
      <c r="T1" t="s">
        <v>271</v>
      </c>
      <c r="U1" t="s">
        <v>272</v>
      </c>
      <c r="V1" t="s">
        <v>273</v>
      </c>
      <c r="W1" t="s">
        <v>0</v>
      </c>
      <c r="X1" t="s">
        <v>274</v>
      </c>
      <c r="Y1" t="s">
        <v>275</v>
      </c>
      <c r="Z1" t="s">
        <v>276</v>
      </c>
      <c r="AA1">
        <v>3</v>
      </c>
      <c r="AB1" t="s">
        <v>277</v>
      </c>
      <c r="AC1">
        <v>4</v>
      </c>
      <c r="AD1" t="s">
        <v>278</v>
      </c>
      <c r="AE1" t="s">
        <v>279</v>
      </c>
      <c r="AF1">
        <v>6</v>
      </c>
      <c r="AG1" t="s">
        <v>280</v>
      </c>
      <c r="AH1">
        <v>5</v>
      </c>
      <c r="AI1">
        <v>2</v>
      </c>
      <c r="AJ1" t="s">
        <v>281</v>
      </c>
      <c r="AK1">
        <v>1</v>
      </c>
      <c r="AL1" t="s">
        <v>282</v>
      </c>
      <c r="AM1" t="s">
        <v>283</v>
      </c>
      <c r="AN1" t="s">
        <v>284</v>
      </c>
      <c r="AO1" t="s">
        <v>285</v>
      </c>
      <c r="AP1" t="s">
        <v>286</v>
      </c>
      <c r="AQ1" t="s">
        <v>287</v>
      </c>
      <c r="AR1" t="s">
        <v>288</v>
      </c>
      <c r="AS1" t="s">
        <v>289</v>
      </c>
      <c r="AT1" t="s">
        <v>290</v>
      </c>
      <c r="AU1" t="s">
        <v>291</v>
      </c>
      <c r="AV1" t="s">
        <v>292</v>
      </c>
      <c r="AW1" t="s">
        <v>293</v>
      </c>
      <c r="AX1" t="s">
        <v>294</v>
      </c>
      <c r="AY1" t="s">
        <v>295</v>
      </c>
      <c r="AZ1" t="s">
        <v>296</v>
      </c>
      <c r="BA1" t="s">
        <v>297</v>
      </c>
      <c r="BB1" t="s">
        <v>298</v>
      </c>
      <c r="BC1" t="s">
        <v>299</v>
      </c>
      <c r="BD1" t="s">
        <v>300</v>
      </c>
      <c r="BE1" t="s">
        <v>301</v>
      </c>
      <c r="BF1" t="s">
        <v>302</v>
      </c>
      <c r="BG1" t="s">
        <v>303</v>
      </c>
      <c r="BH1" t="s">
        <v>304</v>
      </c>
      <c r="BI1" t="s">
        <v>305</v>
      </c>
      <c r="BJ1" t="s">
        <v>306</v>
      </c>
      <c r="BK1" t="s">
        <v>307</v>
      </c>
      <c r="BL1" t="s">
        <v>308</v>
      </c>
      <c r="BM1" t="s">
        <v>309</v>
      </c>
      <c r="BN1" t="s">
        <v>310</v>
      </c>
      <c r="BO1" t="s">
        <v>311</v>
      </c>
      <c r="BP1" t="s">
        <v>312</v>
      </c>
      <c r="BQ1" t="s">
        <v>313</v>
      </c>
      <c r="BR1" t="s">
        <v>314</v>
      </c>
      <c r="BS1" t="s">
        <v>315</v>
      </c>
      <c r="BT1" t="s">
        <v>316</v>
      </c>
      <c r="BU1" t="s">
        <v>317</v>
      </c>
      <c r="BV1" t="s">
        <v>318</v>
      </c>
      <c r="BW1" t="s">
        <v>319</v>
      </c>
      <c r="BX1" t="s">
        <v>320</v>
      </c>
      <c r="BY1" t="s">
        <v>5892</v>
      </c>
      <c r="BZ1" t="s">
        <v>5891</v>
      </c>
    </row>
    <row r="2" spans="1:78" x14ac:dyDescent="0.35">
      <c r="A2" t="s">
        <v>637</v>
      </c>
      <c r="B2" t="s">
        <v>638</v>
      </c>
      <c r="C2" t="b">
        <v>0</v>
      </c>
      <c r="D2" t="b">
        <v>0</v>
      </c>
      <c r="F2" t="s">
        <v>323</v>
      </c>
      <c r="G2" t="s">
        <v>15</v>
      </c>
      <c r="H2" t="s">
        <v>639</v>
      </c>
      <c r="I2" t="s">
        <v>640</v>
      </c>
      <c r="J2">
        <v>12</v>
      </c>
      <c r="K2" t="s">
        <v>641</v>
      </c>
      <c r="L2" t="s">
        <v>641</v>
      </c>
      <c r="M2" s="2">
        <v>41099</v>
      </c>
      <c r="N2" s="1">
        <v>0.9604166666666667</v>
      </c>
      <c r="O2" s="2">
        <v>41099</v>
      </c>
      <c r="P2" s="1">
        <v>0.9604166666666667</v>
      </c>
      <c r="Q2" t="s">
        <v>328</v>
      </c>
      <c r="R2" t="s">
        <v>642</v>
      </c>
      <c r="S2">
        <v>0</v>
      </c>
      <c r="T2" t="s">
        <v>38</v>
      </c>
      <c r="U2" t="s">
        <v>626</v>
      </c>
      <c r="W2" t="s">
        <v>1</v>
      </c>
      <c r="Z2" t="s">
        <v>5</v>
      </c>
      <c r="AG2" t="s">
        <v>643</v>
      </c>
      <c r="AM2" t="s">
        <v>628</v>
      </c>
      <c r="AO2" t="s">
        <v>334</v>
      </c>
      <c r="BT2" t="s">
        <v>592</v>
      </c>
      <c r="BU2" t="s">
        <v>336</v>
      </c>
      <c r="BV2" t="str">
        <f t="shared" ref="BV2:BV65" si="0">IF(E2="",B2,E2)</f>
        <v>cgsz-htgb</v>
      </c>
      <c r="BW2">
        <f t="shared" ref="BW2:BW65" si="1">YEAR(M2)</f>
        <v>2012</v>
      </c>
      <c r="BX2">
        <f t="shared" ref="BX2:BX65" si="2">YEAR(O2)</f>
        <v>2012</v>
      </c>
      <c r="BY2">
        <f t="shared" ref="BY2:BY65" si="3">COUNTA(K2,L2,T2,V2,Z2)</f>
        <v>4</v>
      </c>
      <c r="BZ2">
        <f t="shared" ref="BZ2:BZ65" si="4">COUNTA(I2,Q2,R2,U2,V2,Z2)</f>
        <v>5</v>
      </c>
    </row>
    <row r="3" spans="1:78" x14ac:dyDescent="0.35">
      <c r="A3" t="s">
        <v>4828</v>
      </c>
      <c r="B3" t="s">
        <v>3923</v>
      </c>
      <c r="C3" t="b">
        <v>0</v>
      </c>
      <c r="D3" t="b">
        <v>0</v>
      </c>
      <c r="F3" t="s">
        <v>323</v>
      </c>
      <c r="G3" t="s">
        <v>15</v>
      </c>
      <c r="H3" t="s">
        <v>4829</v>
      </c>
      <c r="J3">
        <v>8</v>
      </c>
      <c r="K3" t="s">
        <v>3924</v>
      </c>
      <c r="L3" t="s">
        <v>3924</v>
      </c>
      <c r="M3" s="2">
        <v>41178</v>
      </c>
      <c r="N3" s="1">
        <v>0.80347222222222225</v>
      </c>
      <c r="O3" s="2">
        <v>41178</v>
      </c>
      <c r="P3" s="1">
        <v>0.80347222222222225</v>
      </c>
      <c r="S3">
        <v>0</v>
      </c>
      <c r="T3" t="s">
        <v>121</v>
      </c>
      <c r="W3" t="s">
        <v>1</v>
      </c>
      <c r="AG3" t="s">
        <v>4830</v>
      </c>
      <c r="AM3" t="s">
        <v>518</v>
      </c>
      <c r="AO3" t="s">
        <v>334</v>
      </c>
      <c r="BU3" t="s">
        <v>336</v>
      </c>
      <c r="BV3" t="str">
        <f t="shared" si="0"/>
        <v>etuj-gfsk</v>
      </c>
      <c r="BW3">
        <f t="shared" si="1"/>
        <v>2012</v>
      </c>
      <c r="BX3">
        <f t="shared" si="2"/>
        <v>2012</v>
      </c>
      <c r="BY3">
        <f t="shared" si="3"/>
        <v>3</v>
      </c>
      <c r="BZ3">
        <f t="shared" si="4"/>
        <v>0</v>
      </c>
    </row>
    <row r="4" spans="1:78" x14ac:dyDescent="0.35">
      <c r="A4" t="s">
        <v>1691</v>
      </c>
      <c r="B4" t="s">
        <v>1692</v>
      </c>
      <c r="C4" t="b">
        <v>0</v>
      </c>
      <c r="D4" t="b">
        <v>0</v>
      </c>
      <c r="F4" t="s">
        <v>323</v>
      </c>
      <c r="G4" t="s">
        <v>15</v>
      </c>
      <c r="H4" t="s">
        <v>1693</v>
      </c>
      <c r="I4" t="s">
        <v>1678</v>
      </c>
      <c r="J4">
        <v>14</v>
      </c>
      <c r="K4" t="s">
        <v>1694</v>
      </c>
      <c r="L4" t="s">
        <v>1695</v>
      </c>
      <c r="M4" s="2">
        <v>41132</v>
      </c>
      <c r="N4" s="1">
        <v>1.8055555555555557E-2</v>
      </c>
      <c r="O4" s="2">
        <v>41134</v>
      </c>
      <c r="P4" s="1">
        <v>0.95347222222222217</v>
      </c>
      <c r="Q4" t="s">
        <v>359</v>
      </c>
      <c r="R4" t="s">
        <v>1681</v>
      </c>
      <c r="S4">
        <v>0</v>
      </c>
      <c r="T4" t="s">
        <v>117</v>
      </c>
      <c r="U4" t="s">
        <v>1682</v>
      </c>
      <c r="V4" t="s">
        <v>7</v>
      </c>
      <c r="W4" t="s">
        <v>1</v>
      </c>
      <c r="Z4" t="s">
        <v>2</v>
      </c>
      <c r="AG4" t="s">
        <v>1696</v>
      </c>
      <c r="AL4" t="s">
        <v>824</v>
      </c>
      <c r="AM4" t="s">
        <v>815</v>
      </c>
      <c r="AO4" t="s">
        <v>334</v>
      </c>
      <c r="BT4" t="s">
        <v>816</v>
      </c>
      <c r="BU4" t="s">
        <v>336</v>
      </c>
      <c r="BV4" t="str">
        <f t="shared" si="0"/>
        <v>jahj-7jtq</v>
      </c>
      <c r="BW4">
        <f t="shared" si="1"/>
        <v>2012</v>
      </c>
      <c r="BX4">
        <f t="shared" si="2"/>
        <v>2012</v>
      </c>
      <c r="BY4">
        <f t="shared" si="3"/>
        <v>5</v>
      </c>
      <c r="BZ4">
        <f t="shared" si="4"/>
        <v>6</v>
      </c>
    </row>
    <row r="5" spans="1:78" x14ac:dyDescent="0.35">
      <c r="A5" t="s">
        <v>3486</v>
      </c>
      <c r="B5" t="s">
        <v>3480</v>
      </c>
      <c r="C5" t="b">
        <v>0</v>
      </c>
      <c r="D5" t="b">
        <v>0</v>
      </c>
      <c r="F5" t="s">
        <v>323</v>
      </c>
      <c r="G5" t="s">
        <v>15</v>
      </c>
      <c r="H5" t="s">
        <v>3487</v>
      </c>
      <c r="I5" t="s">
        <v>3481</v>
      </c>
      <c r="J5">
        <v>19</v>
      </c>
      <c r="K5" t="s">
        <v>3488</v>
      </c>
      <c r="L5" t="s">
        <v>3482</v>
      </c>
      <c r="M5" s="2">
        <v>41033</v>
      </c>
      <c r="N5" s="1">
        <v>0.69652777777777775</v>
      </c>
      <c r="O5" s="2">
        <v>41234</v>
      </c>
      <c r="P5" s="1">
        <v>0.72152777777777777</v>
      </c>
      <c r="Q5" t="s">
        <v>351</v>
      </c>
      <c r="R5" t="s">
        <v>3483</v>
      </c>
      <c r="S5">
        <v>0</v>
      </c>
      <c r="T5" t="s">
        <v>164</v>
      </c>
      <c r="U5" t="s">
        <v>3484</v>
      </c>
      <c r="V5" t="s">
        <v>7</v>
      </c>
      <c r="W5" t="s">
        <v>1</v>
      </c>
      <c r="Z5" t="s">
        <v>134</v>
      </c>
      <c r="AG5" t="s">
        <v>3489</v>
      </c>
      <c r="AL5" t="s">
        <v>3485</v>
      </c>
      <c r="AM5" t="s">
        <v>572</v>
      </c>
      <c r="AO5" t="s">
        <v>334</v>
      </c>
      <c r="BT5" t="s">
        <v>352</v>
      </c>
      <c r="BU5" t="s">
        <v>353</v>
      </c>
      <c r="BV5" t="str">
        <f t="shared" si="0"/>
        <v>qgmw-2awv</v>
      </c>
      <c r="BW5">
        <f t="shared" si="1"/>
        <v>2012</v>
      </c>
      <c r="BX5">
        <f t="shared" si="2"/>
        <v>2012</v>
      </c>
      <c r="BY5">
        <f t="shared" si="3"/>
        <v>5</v>
      </c>
      <c r="BZ5">
        <f t="shared" si="4"/>
        <v>6</v>
      </c>
    </row>
    <row r="6" spans="1:78" x14ac:dyDescent="0.35">
      <c r="A6" t="s">
        <v>4061</v>
      </c>
      <c r="B6" t="s">
        <v>4062</v>
      </c>
      <c r="C6" t="b">
        <v>0</v>
      </c>
      <c r="D6" t="b">
        <v>0</v>
      </c>
      <c r="F6" t="s">
        <v>323</v>
      </c>
      <c r="G6" t="s">
        <v>15</v>
      </c>
      <c r="H6" t="s">
        <v>4063</v>
      </c>
      <c r="I6" t="s">
        <v>4064</v>
      </c>
      <c r="J6">
        <v>11</v>
      </c>
      <c r="K6" t="s">
        <v>4065</v>
      </c>
      <c r="L6" t="s">
        <v>4066</v>
      </c>
      <c r="M6" s="2">
        <v>41617</v>
      </c>
      <c r="N6" s="1">
        <v>0.93263888888888891</v>
      </c>
      <c r="O6" s="2">
        <v>42031</v>
      </c>
      <c r="P6" s="1">
        <v>0.99513888888888891</v>
      </c>
      <c r="Q6" t="s">
        <v>351</v>
      </c>
      <c r="R6" t="s">
        <v>4067</v>
      </c>
      <c r="S6">
        <v>0</v>
      </c>
      <c r="T6" t="s">
        <v>164</v>
      </c>
      <c r="V6" t="s">
        <v>7</v>
      </c>
      <c r="W6" t="s">
        <v>1</v>
      </c>
      <c r="Z6" t="s">
        <v>9</v>
      </c>
      <c r="AG6" t="s">
        <v>4068</v>
      </c>
      <c r="AM6" t="s">
        <v>572</v>
      </c>
      <c r="AO6" t="s">
        <v>334</v>
      </c>
      <c r="BU6" t="s">
        <v>336</v>
      </c>
      <c r="BV6" t="str">
        <f t="shared" si="0"/>
        <v>53s6-stmf</v>
      </c>
      <c r="BW6">
        <f t="shared" si="1"/>
        <v>2013</v>
      </c>
      <c r="BX6">
        <f t="shared" si="2"/>
        <v>2015</v>
      </c>
      <c r="BY6">
        <f t="shared" si="3"/>
        <v>5</v>
      </c>
      <c r="BZ6">
        <f t="shared" si="4"/>
        <v>5</v>
      </c>
    </row>
    <row r="7" spans="1:78" x14ac:dyDescent="0.35">
      <c r="A7" t="s">
        <v>5077</v>
      </c>
      <c r="B7" t="s">
        <v>5078</v>
      </c>
      <c r="C7" t="b">
        <v>0</v>
      </c>
      <c r="D7" t="b">
        <v>0</v>
      </c>
      <c r="F7" t="s">
        <v>323</v>
      </c>
      <c r="G7" t="s">
        <v>15</v>
      </c>
      <c r="H7" t="s">
        <v>5079</v>
      </c>
      <c r="J7">
        <v>13</v>
      </c>
      <c r="K7" t="s">
        <v>5080</v>
      </c>
      <c r="L7" t="s">
        <v>5081</v>
      </c>
      <c r="M7" s="2">
        <v>41472</v>
      </c>
      <c r="N7" s="1">
        <v>0.7284722222222223</v>
      </c>
      <c r="O7" s="2">
        <v>42573</v>
      </c>
      <c r="P7" s="1">
        <v>0.86944444444444446</v>
      </c>
      <c r="S7">
        <v>0</v>
      </c>
      <c r="T7" t="s">
        <v>97</v>
      </c>
      <c r="W7" t="s">
        <v>1</v>
      </c>
      <c r="AG7" t="s">
        <v>5082</v>
      </c>
      <c r="AM7" t="s">
        <v>1608</v>
      </c>
      <c r="AO7" t="s">
        <v>334</v>
      </c>
      <c r="BU7" t="s">
        <v>336</v>
      </c>
      <c r="BV7" t="str">
        <f t="shared" si="0"/>
        <v>ipft-idqi</v>
      </c>
      <c r="BW7">
        <f t="shared" si="1"/>
        <v>2013</v>
      </c>
      <c r="BX7">
        <f t="shared" si="2"/>
        <v>2016</v>
      </c>
      <c r="BY7">
        <f t="shared" si="3"/>
        <v>3</v>
      </c>
      <c r="BZ7">
        <f t="shared" si="4"/>
        <v>0</v>
      </c>
    </row>
    <row r="8" spans="1:78" x14ac:dyDescent="0.35">
      <c r="A8" t="s">
        <v>5140</v>
      </c>
      <c r="B8" t="s">
        <v>5141</v>
      </c>
      <c r="C8" t="b">
        <v>0</v>
      </c>
      <c r="D8" t="b">
        <v>0</v>
      </c>
      <c r="F8" t="s">
        <v>323</v>
      </c>
      <c r="G8" t="s">
        <v>15</v>
      </c>
      <c r="H8" t="s">
        <v>5079</v>
      </c>
      <c r="J8">
        <v>31</v>
      </c>
      <c r="K8" t="s">
        <v>5142</v>
      </c>
      <c r="L8" t="s">
        <v>5143</v>
      </c>
      <c r="M8" s="2">
        <v>41467</v>
      </c>
      <c r="N8" s="1">
        <v>0.76388888888888884</v>
      </c>
      <c r="O8" s="2">
        <v>41726</v>
      </c>
      <c r="P8" s="1">
        <v>0.74097222222222225</v>
      </c>
      <c r="S8">
        <v>0</v>
      </c>
      <c r="T8" t="s">
        <v>121</v>
      </c>
      <c r="W8" t="s">
        <v>1</v>
      </c>
      <c r="AG8" t="s">
        <v>5144</v>
      </c>
      <c r="AM8" t="s">
        <v>518</v>
      </c>
      <c r="AO8" t="s">
        <v>334</v>
      </c>
      <c r="BU8" t="s">
        <v>336</v>
      </c>
      <c r="BV8" t="str">
        <f t="shared" si="0"/>
        <v>jqgb-ie7w</v>
      </c>
      <c r="BW8">
        <f t="shared" si="1"/>
        <v>2013</v>
      </c>
      <c r="BX8">
        <f t="shared" si="2"/>
        <v>2014</v>
      </c>
      <c r="BY8">
        <f t="shared" si="3"/>
        <v>3</v>
      </c>
      <c r="BZ8">
        <f t="shared" si="4"/>
        <v>0</v>
      </c>
    </row>
    <row r="9" spans="1:78" x14ac:dyDescent="0.35">
      <c r="A9" t="s">
        <v>5268</v>
      </c>
      <c r="B9" t="s">
        <v>4413</v>
      </c>
      <c r="C9" t="b">
        <v>0</v>
      </c>
      <c r="D9" t="b">
        <v>0</v>
      </c>
      <c r="F9" t="s">
        <v>323</v>
      </c>
      <c r="G9" t="s">
        <v>15</v>
      </c>
      <c r="H9" t="s">
        <v>5269</v>
      </c>
      <c r="J9">
        <v>6</v>
      </c>
      <c r="K9" t="s">
        <v>5270</v>
      </c>
      <c r="L9" t="s">
        <v>4414</v>
      </c>
      <c r="M9" s="2">
        <v>41313</v>
      </c>
      <c r="N9" s="1">
        <v>0.86805555555555547</v>
      </c>
      <c r="O9" s="2">
        <v>41313</v>
      </c>
      <c r="P9" s="1">
        <v>0.87013888888888891</v>
      </c>
      <c r="Q9" t="s">
        <v>328</v>
      </c>
      <c r="R9" t="s">
        <v>4415</v>
      </c>
      <c r="S9">
        <v>0</v>
      </c>
      <c r="T9" t="s">
        <v>121</v>
      </c>
      <c r="W9" t="s">
        <v>1</v>
      </c>
      <c r="AG9" t="s">
        <v>5271</v>
      </c>
      <c r="AM9" t="s">
        <v>518</v>
      </c>
      <c r="AO9" t="s">
        <v>334</v>
      </c>
      <c r="BU9" t="s">
        <v>336</v>
      </c>
      <c r="BV9" t="str">
        <f t="shared" si="0"/>
        <v>mi7n-fk3q</v>
      </c>
      <c r="BW9">
        <f t="shared" si="1"/>
        <v>2013</v>
      </c>
      <c r="BX9">
        <f t="shared" si="2"/>
        <v>2013</v>
      </c>
      <c r="BY9">
        <f t="shared" si="3"/>
        <v>3</v>
      </c>
      <c r="BZ9">
        <f t="shared" si="4"/>
        <v>2</v>
      </c>
    </row>
    <row r="10" spans="1:78" x14ac:dyDescent="0.35">
      <c r="A10" t="s">
        <v>5468</v>
      </c>
      <c r="B10" t="s">
        <v>4445</v>
      </c>
      <c r="C10" t="b">
        <v>0</v>
      </c>
      <c r="D10" t="b">
        <v>0</v>
      </c>
      <c r="F10" t="s">
        <v>323</v>
      </c>
      <c r="G10" t="s">
        <v>15</v>
      </c>
      <c r="H10" t="s">
        <v>5469</v>
      </c>
      <c r="I10" t="s">
        <v>4446</v>
      </c>
      <c r="J10">
        <v>10</v>
      </c>
      <c r="K10" t="s">
        <v>5470</v>
      </c>
      <c r="L10" t="s">
        <v>4447</v>
      </c>
      <c r="M10" s="2">
        <v>41473</v>
      </c>
      <c r="N10" s="1">
        <v>0.76458333333333339</v>
      </c>
      <c r="O10" s="2">
        <v>41473</v>
      </c>
      <c r="P10" s="1">
        <v>0.79583333333333339</v>
      </c>
      <c r="S10">
        <v>0</v>
      </c>
      <c r="T10" t="s">
        <v>158</v>
      </c>
      <c r="W10" t="s">
        <v>1</v>
      </c>
      <c r="AG10" t="s">
        <v>5471</v>
      </c>
      <c r="AM10" t="s">
        <v>2107</v>
      </c>
      <c r="AO10" t="s">
        <v>334</v>
      </c>
      <c r="BU10" t="s">
        <v>353</v>
      </c>
      <c r="BV10" t="str">
        <f t="shared" si="0"/>
        <v>r3fy-c4n6</v>
      </c>
      <c r="BW10">
        <f t="shared" si="1"/>
        <v>2013</v>
      </c>
      <c r="BX10">
        <f t="shared" si="2"/>
        <v>2013</v>
      </c>
      <c r="BY10">
        <f t="shared" si="3"/>
        <v>3</v>
      </c>
      <c r="BZ10">
        <f t="shared" si="4"/>
        <v>1</v>
      </c>
    </row>
    <row r="11" spans="1:78" x14ac:dyDescent="0.35">
      <c r="A11" t="s">
        <v>1697</v>
      </c>
      <c r="B11" t="s">
        <v>1698</v>
      </c>
      <c r="C11" t="b">
        <v>0</v>
      </c>
      <c r="D11" t="b">
        <v>0</v>
      </c>
      <c r="F11" t="s">
        <v>323</v>
      </c>
      <c r="G11" t="s">
        <v>15</v>
      </c>
      <c r="H11" t="s">
        <v>1699</v>
      </c>
      <c r="I11" t="s">
        <v>820</v>
      </c>
      <c r="J11">
        <v>6</v>
      </c>
      <c r="K11" t="s">
        <v>1700</v>
      </c>
      <c r="L11" t="s">
        <v>1701</v>
      </c>
      <c r="M11" s="2">
        <v>41334</v>
      </c>
      <c r="N11" s="1">
        <v>6.9444444444444447E-4</v>
      </c>
      <c r="O11" s="2">
        <v>41334</v>
      </c>
      <c r="P11" s="1">
        <v>0.35138888888888892</v>
      </c>
      <c r="Q11" t="s">
        <v>359</v>
      </c>
      <c r="R11" t="s">
        <v>1702</v>
      </c>
      <c r="S11">
        <v>0</v>
      </c>
      <c r="T11" t="s">
        <v>117</v>
      </c>
      <c r="U11" t="s">
        <v>1682</v>
      </c>
      <c r="V11" t="s">
        <v>7</v>
      </c>
      <c r="W11" t="s">
        <v>1</v>
      </c>
      <c r="Z11" t="s">
        <v>223</v>
      </c>
      <c r="AG11" t="s">
        <v>1703</v>
      </c>
      <c r="AL11" t="s">
        <v>824</v>
      </c>
      <c r="AM11" t="s">
        <v>815</v>
      </c>
      <c r="AO11" t="s">
        <v>334</v>
      </c>
      <c r="BT11" t="s">
        <v>816</v>
      </c>
      <c r="BU11" t="s">
        <v>336</v>
      </c>
      <c r="BV11" t="str">
        <f t="shared" si="0"/>
        <v>w3f5-6e8w</v>
      </c>
      <c r="BW11">
        <f t="shared" si="1"/>
        <v>2013</v>
      </c>
      <c r="BX11">
        <f t="shared" si="2"/>
        <v>2013</v>
      </c>
      <c r="BY11">
        <f t="shared" si="3"/>
        <v>5</v>
      </c>
      <c r="BZ11">
        <f t="shared" si="4"/>
        <v>6</v>
      </c>
    </row>
    <row r="12" spans="1:78" x14ac:dyDescent="0.35">
      <c r="A12" t="s">
        <v>3817</v>
      </c>
      <c r="B12" t="s">
        <v>3818</v>
      </c>
      <c r="C12" t="b">
        <v>0</v>
      </c>
      <c r="D12" t="b">
        <v>0</v>
      </c>
      <c r="F12" t="s">
        <v>323</v>
      </c>
      <c r="G12" t="s">
        <v>15</v>
      </c>
      <c r="H12" t="s">
        <v>3819</v>
      </c>
      <c r="I12" t="s">
        <v>3820</v>
      </c>
      <c r="J12">
        <v>9</v>
      </c>
      <c r="K12" t="s">
        <v>3821</v>
      </c>
      <c r="L12" t="s">
        <v>3822</v>
      </c>
      <c r="M12" s="2">
        <v>41758</v>
      </c>
      <c r="N12" s="1">
        <v>0.97777777777777775</v>
      </c>
      <c r="O12" s="2">
        <v>41758</v>
      </c>
      <c r="P12" s="1">
        <v>0.99861111111111101</v>
      </c>
      <c r="Q12" t="s">
        <v>328</v>
      </c>
      <c r="S12">
        <v>0</v>
      </c>
      <c r="T12" t="s">
        <v>158</v>
      </c>
      <c r="V12" t="s">
        <v>7</v>
      </c>
      <c r="W12" t="s">
        <v>1</v>
      </c>
      <c r="AG12" t="s">
        <v>3823</v>
      </c>
      <c r="AK12" t="s">
        <v>3824</v>
      </c>
      <c r="AM12" t="s">
        <v>2107</v>
      </c>
      <c r="AO12" t="s">
        <v>334</v>
      </c>
      <c r="BU12" t="s">
        <v>353</v>
      </c>
      <c r="BV12" t="str">
        <f t="shared" si="0"/>
        <v>2jv6-72db</v>
      </c>
      <c r="BW12">
        <f t="shared" si="1"/>
        <v>2014</v>
      </c>
      <c r="BX12">
        <f t="shared" si="2"/>
        <v>2014</v>
      </c>
      <c r="BY12">
        <f t="shared" si="3"/>
        <v>4</v>
      </c>
      <c r="BZ12">
        <f t="shared" si="4"/>
        <v>3</v>
      </c>
    </row>
    <row r="13" spans="1:78" x14ac:dyDescent="0.35">
      <c r="A13" t="s">
        <v>4035</v>
      </c>
      <c r="B13" t="s">
        <v>4036</v>
      </c>
      <c r="C13" t="b">
        <v>0</v>
      </c>
      <c r="D13" t="b">
        <v>0</v>
      </c>
      <c r="F13" t="s">
        <v>323</v>
      </c>
      <c r="G13" t="s">
        <v>15</v>
      </c>
      <c r="H13" t="s">
        <v>4037</v>
      </c>
      <c r="J13">
        <v>10</v>
      </c>
      <c r="K13" t="s">
        <v>4038</v>
      </c>
      <c r="L13" t="s">
        <v>4039</v>
      </c>
      <c r="M13" s="2">
        <v>41690</v>
      </c>
      <c r="N13" s="1">
        <v>0.875</v>
      </c>
      <c r="O13" s="2">
        <v>41690</v>
      </c>
      <c r="P13" s="1">
        <v>0.88750000000000007</v>
      </c>
      <c r="S13">
        <v>0</v>
      </c>
      <c r="T13" t="s">
        <v>95</v>
      </c>
      <c r="W13" t="s">
        <v>1</v>
      </c>
      <c r="AG13" t="s">
        <v>4040</v>
      </c>
      <c r="AM13" t="s">
        <v>4041</v>
      </c>
      <c r="AO13" t="s">
        <v>334</v>
      </c>
      <c r="BU13" t="s">
        <v>353</v>
      </c>
      <c r="BV13" t="str">
        <f t="shared" si="0"/>
        <v>4u4g-7q4m</v>
      </c>
      <c r="BW13">
        <f t="shared" si="1"/>
        <v>2014</v>
      </c>
      <c r="BX13">
        <f t="shared" si="2"/>
        <v>2014</v>
      </c>
      <c r="BY13">
        <f t="shared" si="3"/>
        <v>3</v>
      </c>
      <c r="BZ13">
        <f t="shared" si="4"/>
        <v>0</v>
      </c>
    </row>
    <row r="14" spans="1:78" x14ac:dyDescent="0.35">
      <c r="A14" t="s">
        <v>4160</v>
      </c>
      <c r="B14" t="s">
        <v>4161</v>
      </c>
      <c r="C14" t="b">
        <v>0</v>
      </c>
      <c r="D14" t="b">
        <v>0</v>
      </c>
      <c r="F14" t="s">
        <v>323</v>
      </c>
      <c r="G14" t="s">
        <v>15</v>
      </c>
      <c r="H14" t="s">
        <v>4162</v>
      </c>
      <c r="J14">
        <v>10</v>
      </c>
      <c r="K14" t="s">
        <v>4163</v>
      </c>
      <c r="L14" t="s">
        <v>4164</v>
      </c>
      <c r="M14" s="2">
        <v>41995</v>
      </c>
      <c r="N14" s="1">
        <v>0.8041666666666667</v>
      </c>
      <c r="O14" s="2">
        <v>42006</v>
      </c>
      <c r="P14" s="1">
        <v>0.99861111111111101</v>
      </c>
      <c r="R14" t="s">
        <v>1757</v>
      </c>
      <c r="S14">
        <v>0</v>
      </c>
      <c r="T14" t="s">
        <v>123</v>
      </c>
      <c r="W14" t="s">
        <v>1</v>
      </c>
      <c r="AG14" t="s">
        <v>4165</v>
      </c>
      <c r="AM14" t="s">
        <v>1760</v>
      </c>
      <c r="AO14" t="s">
        <v>334</v>
      </c>
      <c r="BU14" t="s">
        <v>336</v>
      </c>
      <c r="BV14" t="str">
        <f t="shared" si="0"/>
        <v>5w9w-ahnj</v>
      </c>
      <c r="BW14">
        <f t="shared" si="1"/>
        <v>2014</v>
      </c>
      <c r="BX14">
        <f t="shared" si="2"/>
        <v>2015</v>
      </c>
      <c r="BY14">
        <f t="shared" si="3"/>
        <v>3</v>
      </c>
      <c r="BZ14">
        <f t="shared" si="4"/>
        <v>1</v>
      </c>
    </row>
    <row r="15" spans="1:78" x14ac:dyDescent="0.35">
      <c r="A15" t="s">
        <v>4176</v>
      </c>
      <c r="B15" t="s">
        <v>4177</v>
      </c>
      <c r="C15" t="b">
        <v>0</v>
      </c>
      <c r="D15" t="b">
        <v>0</v>
      </c>
      <c r="F15" t="s">
        <v>323</v>
      </c>
      <c r="G15" t="s">
        <v>15</v>
      </c>
      <c r="H15" t="s">
        <v>4178</v>
      </c>
      <c r="I15" t="s">
        <v>4179</v>
      </c>
      <c r="J15">
        <v>8</v>
      </c>
      <c r="K15" t="s">
        <v>4180</v>
      </c>
      <c r="L15" t="s">
        <v>4180</v>
      </c>
      <c r="M15" s="2">
        <v>41778</v>
      </c>
      <c r="N15" s="1">
        <v>0.62777777777777777</v>
      </c>
      <c r="O15" s="2">
        <v>41778</v>
      </c>
      <c r="P15" s="1">
        <v>0.62777777777777777</v>
      </c>
      <c r="Q15" t="s">
        <v>328</v>
      </c>
      <c r="R15" t="s">
        <v>4181</v>
      </c>
      <c r="S15">
        <v>0</v>
      </c>
      <c r="T15" t="s">
        <v>82</v>
      </c>
      <c r="W15" t="s">
        <v>1</v>
      </c>
      <c r="Z15" t="s">
        <v>232</v>
      </c>
      <c r="AG15" t="s">
        <v>4182</v>
      </c>
      <c r="AK15" t="s">
        <v>4183</v>
      </c>
      <c r="AL15" t="s">
        <v>1291</v>
      </c>
      <c r="AM15" t="s">
        <v>1272</v>
      </c>
      <c r="AO15" t="s">
        <v>334</v>
      </c>
      <c r="BU15" t="s">
        <v>353</v>
      </c>
      <c r="BV15" t="str">
        <f t="shared" si="0"/>
        <v>6698-gep7</v>
      </c>
      <c r="BW15">
        <f t="shared" si="1"/>
        <v>2014</v>
      </c>
      <c r="BX15">
        <f t="shared" si="2"/>
        <v>2014</v>
      </c>
      <c r="BY15">
        <f t="shared" si="3"/>
        <v>4</v>
      </c>
      <c r="BZ15">
        <f t="shared" si="4"/>
        <v>4</v>
      </c>
    </row>
    <row r="16" spans="1:78" x14ac:dyDescent="0.35">
      <c r="A16" t="s">
        <v>4184</v>
      </c>
      <c r="B16" t="s">
        <v>4185</v>
      </c>
      <c r="C16" t="b">
        <v>0</v>
      </c>
      <c r="D16" t="b">
        <v>0</v>
      </c>
      <c r="F16" t="s">
        <v>323</v>
      </c>
      <c r="G16" t="s">
        <v>15</v>
      </c>
      <c r="H16" t="s">
        <v>4186</v>
      </c>
      <c r="I16" t="s">
        <v>4187</v>
      </c>
      <c r="J16">
        <v>4</v>
      </c>
      <c r="K16" t="s">
        <v>4188</v>
      </c>
      <c r="L16" t="s">
        <v>4188</v>
      </c>
      <c r="M16" s="2">
        <v>41778</v>
      </c>
      <c r="N16" s="1">
        <v>0.76597222222222217</v>
      </c>
      <c r="O16" s="2">
        <v>41778</v>
      </c>
      <c r="P16" s="1">
        <v>0.76597222222222217</v>
      </c>
      <c r="Q16" t="s">
        <v>328</v>
      </c>
      <c r="R16" t="s">
        <v>4189</v>
      </c>
      <c r="S16">
        <v>0</v>
      </c>
      <c r="T16" t="s">
        <v>82</v>
      </c>
      <c r="W16" t="s">
        <v>1</v>
      </c>
      <c r="Z16" t="s">
        <v>232</v>
      </c>
      <c r="AG16" t="s">
        <v>4190</v>
      </c>
      <c r="AK16" t="s">
        <v>4191</v>
      </c>
      <c r="AL16" t="s">
        <v>1291</v>
      </c>
      <c r="AM16" t="s">
        <v>1272</v>
      </c>
      <c r="AO16" t="s">
        <v>334</v>
      </c>
      <c r="BU16" t="s">
        <v>353</v>
      </c>
      <c r="BV16" t="str">
        <f t="shared" si="0"/>
        <v>66z5-f756</v>
      </c>
      <c r="BW16">
        <f t="shared" si="1"/>
        <v>2014</v>
      </c>
      <c r="BX16">
        <f t="shared" si="2"/>
        <v>2014</v>
      </c>
      <c r="BY16">
        <f t="shared" si="3"/>
        <v>4</v>
      </c>
      <c r="BZ16">
        <f t="shared" si="4"/>
        <v>4</v>
      </c>
    </row>
    <row r="17" spans="1:78" x14ac:dyDescent="0.35">
      <c r="A17" t="s">
        <v>4192</v>
      </c>
      <c r="B17" t="s">
        <v>4193</v>
      </c>
      <c r="C17" t="b">
        <v>0</v>
      </c>
      <c r="D17" t="b">
        <v>0</v>
      </c>
      <c r="F17" t="s">
        <v>323</v>
      </c>
      <c r="G17" t="s">
        <v>15</v>
      </c>
      <c r="H17" t="s">
        <v>4194</v>
      </c>
      <c r="I17" t="s">
        <v>4195</v>
      </c>
      <c r="J17">
        <v>15</v>
      </c>
      <c r="K17" t="s">
        <v>4196</v>
      </c>
      <c r="L17" t="s">
        <v>4196</v>
      </c>
      <c r="M17" s="2">
        <v>41775</v>
      </c>
      <c r="N17" s="1">
        <v>0.96319444444444446</v>
      </c>
      <c r="O17" s="2">
        <v>41775</v>
      </c>
      <c r="P17" s="1">
        <v>0.96319444444444446</v>
      </c>
      <c r="Q17" t="s">
        <v>328</v>
      </c>
      <c r="R17" t="s">
        <v>4197</v>
      </c>
      <c r="S17">
        <v>0</v>
      </c>
      <c r="T17" t="s">
        <v>82</v>
      </c>
      <c r="W17" t="s">
        <v>1</v>
      </c>
      <c r="Z17" t="s">
        <v>231</v>
      </c>
      <c r="AG17" t="s">
        <v>4198</v>
      </c>
      <c r="AK17" t="s">
        <v>4199</v>
      </c>
      <c r="AL17" t="s">
        <v>1291</v>
      </c>
      <c r="AM17" t="s">
        <v>1272</v>
      </c>
      <c r="AO17" t="s">
        <v>334</v>
      </c>
      <c r="BU17" t="s">
        <v>353</v>
      </c>
      <c r="BV17" t="str">
        <f t="shared" si="0"/>
        <v>66za-bpc8</v>
      </c>
      <c r="BW17">
        <f t="shared" si="1"/>
        <v>2014</v>
      </c>
      <c r="BX17">
        <f t="shared" si="2"/>
        <v>2014</v>
      </c>
      <c r="BY17">
        <f t="shared" si="3"/>
        <v>4</v>
      </c>
      <c r="BZ17">
        <f t="shared" si="4"/>
        <v>4</v>
      </c>
    </row>
    <row r="18" spans="1:78" x14ac:dyDescent="0.35">
      <c r="A18" t="s">
        <v>4355</v>
      </c>
      <c r="B18" t="s">
        <v>4356</v>
      </c>
      <c r="C18" t="b">
        <v>0</v>
      </c>
      <c r="D18" t="b">
        <v>0</v>
      </c>
      <c r="F18" t="s">
        <v>323</v>
      </c>
      <c r="G18" t="s">
        <v>15</v>
      </c>
      <c r="H18" t="s">
        <v>4357</v>
      </c>
      <c r="J18">
        <v>2</v>
      </c>
      <c r="K18" t="s">
        <v>4358</v>
      </c>
      <c r="L18" t="s">
        <v>4359</v>
      </c>
      <c r="M18" s="2">
        <v>41912</v>
      </c>
      <c r="N18" s="1">
        <v>0.74791666666666667</v>
      </c>
      <c r="O18" s="2">
        <v>41912</v>
      </c>
      <c r="P18" s="1">
        <v>0.74861111111111101</v>
      </c>
      <c r="S18">
        <v>0</v>
      </c>
      <c r="T18" t="s">
        <v>121</v>
      </c>
      <c r="W18" t="s">
        <v>1</v>
      </c>
      <c r="AG18" t="s">
        <v>4360</v>
      </c>
      <c r="AM18" t="s">
        <v>518</v>
      </c>
      <c r="AO18" t="s">
        <v>334</v>
      </c>
      <c r="BU18" t="s">
        <v>336</v>
      </c>
      <c r="BV18" t="str">
        <f t="shared" si="0"/>
        <v>84zm-uiiq</v>
      </c>
      <c r="BW18">
        <f t="shared" si="1"/>
        <v>2014</v>
      </c>
      <c r="BX18">
        <f t="shared" si="2"/>
        <v>2014</v>
      </c>
      <c r="BY18">
        <f t="shared" si="3"/>
        <v>3</v>
      </c>
      <c r="BZ18">
        <f t="shared" si="4"/>
        <v>0</v>
      </c>
    </row>
    <row r="19" spans="1:78" x14ac:dyDescent="0.35">
      <c r="A19" t="s">
        <v>4375</v>
      </c>
      <c r="B19" t="s">
        <v>4376</v>
      </c>
      <c r="C19" t="b">
        <v>0</v>
      </c>
      <c r="D19" t="b">
        <v>0</v>
      </c>
      <c r="F19" t="s">
        <v>323</v>
      </c>
      <c r="G19" t="s">
        <v>15</v>
      </c>
      <c r="H19" t="s">
        <v>4377</v>
      </c>
      <c r="J19">
        <v>16</v>
      </c>
      <c r="K19" t="s">
        <v>4378</v>
      </c>
      <c r="L19" t="s">
        <v>4379</v>
      </c>
      <c r="M19" s="2">
        <v>41779</v>
      </c>
      <c r="N19" s="1">
        <v>0.93819444444444444</v>
      </c>
      <c r="O19" s="2">
        <v>41948</v>
      </c>
      <c r="P19" s="1">
        <v>0.93472222222222223</v>
      </c>
      <c r="S19">
        <v>0</v>
      </c>
      <c r="T19" t="s">
        <v>147</v>
      </c>
      <c r="W19" t="s">
        <v>1</v>
      </c>
      <c r="AG19" t="s">
        <v>4380</v>
      </c>
      <c r="AM19" t="s">
        <v>2136</v>
      </c>
      <c r="AO19" t="s">
        <v>334</v>
      </c>
      <c r="BU19" t="s">
        <v>336</v>
      </c>
      <c r="BV19" t="str">
        <f t="shared" si="0"/>
        <v>8mdj-raze</v>
      </c>
      <c r="BW19">
        <f t="shared" si="1"/>
        <v>2014</v>
      </c>
      <c r="BX19">
        <f t="shared" si="2"/>
        <v>2014</v>
      </c>
      <c r="BY19">
        <f t="shared" si="3"/>
        <v>3</v>
      </c>
      <c r="BZ19">
        <f t="shared" si="4"/>
        <v>0</v>
      </c>
    </row>
    <row r="20" spans="1:78" x14ac:dyDescent="0.35">
      <c r="A20" t="s">
        <v>4508</v>
      </c>
      <c r="B20" t="s">
        <v>4509</v>
      </c>
      <c r="C20" t="b">
        <v>0</v>
      </c>
      <c r="D20" t="b">
        <v>0</v>
      </c>
      <c r="F20" t="s">
        <v>323</v>
      </c>
      <c r="G20" t="s">
        <v>15</v>
      </c>
      <c r="H20" t="s">
        <v>4510</v>
      </c>
      <c r="I20" t="s">
        <v>4179</v>
      </c>
      <c r="J20">
        <v>14</v>
      </c>
      <c r="K20" t="s">
        <v>4511</v>
      </c>
      <c r="L20" t="s">
        <v>4511</v>
      </c>
      <c r="M20" s="2">
        <v>41778</v>
      </c>
      <c r="N20" s="1">
        <v>0.67222222222222217</v>
      </c>
      <c r="O20" s="2">
        <v>41778</v>
      </c>
      <c r="P20" s="1">
        <v>0.67222222222222217</v>
      </c>
      <c r="Q20" t="s">
        <v>328</v>
      </c>
      <c r="R20" t="s">
        <v>4512</v>
      </c>
      <c r="S20">
        <v>0</v>
      </c>
      <c r="T20" t="s">
        <v>82</v>
      </c>
      <c r="W20" t="s">
        <v>1</v>
      </c>
      <c r="Z20" t="s">
        <v>232</v>
      </c>
      <c r="AG20" t="s">
        <v>4513</v>
      </c>
      <c r="AK20" t="s">
        <v>4514</v>
      </c>
      <c r="AL20" t="s">
        <v>1291</v>
      </c>
      <c r="AM20" t="s">
        <v>1272</v>
      </c>
      <c r="AO20" t="s">
        <v>334</v>
      </c>
      <c r="BU20" t="s">
        <v>353</v>
      </c>
      <c r="BV20" t="str">
        <f t="shared" si="0"/>
        <v>a6d8-msj5</v>
      </c>
      <c r="BW20">
        <f t="shared" si="1"/>
        <v>2014</v>
      </c>
      <c r="BX20">
        <f t="shared" si="2"/>
        <v>2014</v>
      </c>
      <c r="BY20">
        <f t="shared" si="3"/>
        <v>4</v>
      </c>
      <c r="BZ20">
        <f t="shared" si="4"/>
        <v>4</v>
      </c>
    </row>
    <row r="21" spans="1:78" x14ac:dyDescent="0.35">
      <c r="A21" t="s">
        <v>4715</v>
      </c>
      <c r="B21" t="s">
        <v>4621</v>
      </c>
      <c r="C21" t="b">
        <v>0</v>
      </c>
      <c r="D21" t="b">
        <v>0</v>
      </c>
      <c r="F21" t="s">
        <v>323</v>
      </c>
      <c r="G21" t="s">
        <v>15</v>
      </c>
      <c r="H21" t="s">
        <v>4716</v>
      </c>
      <c r="J21">
        <v>5</v>
      </c>
      <c r="K21" t="s">
        <v>4717</v>
      </c>
      <c r="L21" t="s">
        <v>4622</v>
      </c>
      <c r="M21" s="2">
        <v>41856</v>
      </c>
      <c r="N21" s="1">
        <v>0.69791666666666663</v>
      </c>
      <c r="O21" s="2">
        <v>41856</v>
      </c>
      <c r="P21" s="1">
        <v>0.87569444444444444</v>
      </c>
      <c r="S21">
        <v>0</v>
      </c>
      <c r="T21" t="s">
        <v>121</v>
      </c>
      <c r="W21" t="s">
        <v>1</v>
      </c>
      <c r="AG21" t="s">
        <v>4718</v>
      </c>
      <c r="AM21" t="s">
        <v>518</v>
      </c>
      <c r="AO21" t="s">
        <v>334</v>
      </c>
      <c r="BU21" t="s">
        <v>336</v>
      </c>
      <c r="BV21" t="str">
        <f t="shared" si="0"/>
        <v>djz9-i465</v>
      </c>
      <c r="BW21">
        <f t="shared" si="1"/>
        <v>2014</v>
      </c>
      <c r="BX21">
        <f t="shared" si="2"/>
        <v>2014</v>
      </c>
      <c r="BY21">
        <f t="shared" si="3"/>
        <v>3</v>
      </c>
      <c r="BZ21">
        <f t="shared" si="4"/>
        <v>0</v>
      </c>
    </row>
    <row r="22" spans="1:78" x14ac:dyDescent="0.35">
      <c r="A22" t="s">
        <v>4823</v>
      </c>
      <c r="B22" t="s">
        <v>4824</v>
      </c>
      <c r="C22" t="b">
        <v>0</v>
      </c>
      <c r="D22" t="b">
        <v>0</v>
      </c>
      <c r="F22" t="s">
        <v>323</v>
      </c>
      <c r="G22" t="s">
        <v>15</v>
      </c>
      <c r="H22" t="s">
        <v>4825</v>
      </c>
      <c r="J22">
        <v>4</v>
      </c>
      <c r="K22" t="s">
        <v>4826</v>
      </c>
      <c r="L22" t="s">
        <v>4826</v>
      </c>
      <c r="M22" s="2">
        <v>41667</v>
      </c>
      <c r="N22" s="1">
        <v>0.96111111111111114</v>
      </c>
      <c r="O22" s="2">
        <v>41667</v>
      </c>
      <c r="P22" s="1">
        <v>0.96111111111111114</v>
      </c>
      <c r="S22">
        <v>0</v>
      </c>
      <c r="T22" t="s">
        <v>95</v>
      </c>
      <c r="W22" t="s">
        <v>1</v>
      </c>
      <c r="AG22" t="s">
        <v>4827</v>
      </c>
      <c r="AM22" t="s">
        <v>4041</v>
      </c>
      <c r="AO22" t="s">
        <v>334</v>
      </c>
      <c r="BU22" t="s">
        <v>353</v>
      </c>
      <c r="BV22" t="str">
        <f t="shared" si="0"/>
        <v>enhg-443m</v>
      </c>
      <c r="BW22">
        <f t="shared" si="1"/>
        <v>2014</v>
      </c>
      <c r="BX22">
        <f t="shared" si="2"/>
        <v>2014</v>
      </c>
      <c r="BY22">
        <f t="shared" si="3"/>
        <v>3</v>
      </c>
      <c r="BZ22">
        <f t="shared" si="4"/>
        <v>0</v>
      </c>
    </row>
    <row r="23" spans="1:78" x14ac:dyDescent="0.35">
      <c r="A23" t="s">
        <v>5129</v>
      </c>
      <c r="B23" t="s">
        <v>4458</v>
      </c>
      <c r="C23" t="b">
        <v>0</v>
      </c>
      <c r="D23" t="b">
        <v>0</v>
      </c>
      <c r="F23" t="s">
        <v>323</v>
      </c>
      <c r="G23" t="s">
        <v>15</v>
      </c>
      <c r="H23" t="s">
        <v>5130</v>
      </c>
      <c r="I23" t="s">
        <v>5131</v>
      </c>
      <c r="J23">
        <v>40</v>
      </c>
      <c r="K23" t="s">
        <v>5132</v>
      </c>
      <c r="L23" t="s">
        <v>4459</v>
      </c>
      <c r="M23" s="2">
        <v>41773</v>
      </c>
      <c r="N23" s="1">
        <v>0.61597222222222225</v>
      </c>
      <c r="O23" s="2">
        <v>41773</v>
      </c>
      <c r="P23" s="1">
        <v>0.6166666666666667</v>
      </c>
      <c r="Q23" t="s">
        <v>328</v>
      </c>
      <c r="R23" t="s">
        <v>5133</v>
      </c>
      <c r="S23">
        <v>0</v>
      </c>
      <c r="T23" t="s">
        <v>82</v>
      </c>
      <c r="W23" t="s">
        <v>1</v>
      </c>
      <c r="Z23" t="s">
        <v>232</v>
      </c>
      <c r="AG23" t="s">
        <v>5134</v>
      </c>
      <c r="AK23" t="s">
        <v>5135</v>
      </c>
      <c r="AL23" t="s">
        <v>4460</v>
      </c>
      <c r="AM23" t="s">
        <v>1272</v>
      </c>
      <c r="AO23" t="s">
        <v>334</v>
      </c>
      <c r="BU23" t="s">
        <v>353</v>
      </c>
      <c r="BV23" t="str">
        <f t="shared" si="0"/>
        <v>jhtx-qxim</v>
      </c>
      <c r="BW23">
        <f t="shared" si="1"/>
        <v>2014</v>
      </c>
      <c r="BX23">
        <f t="shared" si="2"/>
        <v>2014</v>
      </c>
      <c r="BY23">
        <f t="shared" si="3"/>
        <v>4</v>
      </c>
      <c r="BZ23">
        <f t="shared" si="4"/>
        <v>4</v>
      </c>
    </row>
    <row r="24" spans="1:78" x14ac:dyDescent="0.35">
      <c r="A24" t="s">
        <v>5168</v>
      </c>
      <c r="B24" t="s">
        <v>4547</v>
      </c>
      <c r="C24" t="b">
        <v>0</v>
      </c>
      <c r="D24" t="b">
        <v>0</v>
      </c>
      <c r="F24" t="s">
        <v>323</v>
      </c>
      <c r="G24" t="s">
        <v>15</v>
      </c>
      <c r="H24" t="s">
        <v>5169</v>
      </c>
      <c r="J24">
        <v>4</v>
      </c>
      <c r="K24" t="s">
        <v>4548</v>
      </c>
      <c r="L24" t="s">
        <v>4548</v>
      </c>
      <c r="M24" s="2">
        <v>41802</v>
      </c>
      <c r="N24" s="1">
        <v>0.99236111111111114</v>
      </c>
      <c r="O24" s="2">
        <v>41802</v>
      </c>
      <c r="P24" s="1">
        <v>0.99236111111111114</v>
      </c>
      <c r="Q24" t="s">
        <v>351</v>
      </c>
      <c r="S24">
        <v>0</v>
      </c>
      <c r="T24" t="s">
        <v>173</v>
      </c>
      <c r="W24" t="s">
        <v>1</v>
      </c>
      <c r="Z24" t="s">
        <v>98</v>
      </c>
      <c r="AG24" t="s">
        <v>5170</v>
      </c>
      <c r="AL24" t="s">
        <v>4549</v>
      </c>
      <c r="AM24" t="s">
        <v>4550</v>
      </c>
      <c r="AO24" t="s">
        <v>334</v>
      </c>
      <c r="BU24" t="s">
        <v>353</v>
      </c>
      <c r="BV24" t="str">
        <f t="shared" si="0"/>
        <v>jxh8-8i6p</v>
      </c>
      <c r="BW24">
        <f t="shared" si="1"/>
        <v>2014</v>
      </c>
      <c r="BX24">
        <f t="shared" si="2"/>
        <v>2014</v>
      </c>
      <c r="BY24">
        <f t="shared" si="3"/>
        <v>4</v>
      </c>
      <c r="BZ24">
        <f t="shared" si="4"/>
        <v>2</v>
      </c>
    </row>
    <row r="25" spans="1:78" x14ac:dyDescent="0.35">
      <c r="A25" t="s">
        <v>5295</v>
      </c>
      <c r="B25" t="s">
        <v>5296</v>
      </c>
      <c r="C25" t="b">
        <v>0</v>
      </c>
      <c r="D25" t="b">
        <v>0</v>
      </c>
      <c r="F25" t="s">
        <v>323</v>
      </c>
      <c r="G25" t="s">
        <v>15</v>
      </c>
      <c r="H25" t="s">
        <v>5297</v>
      </c>
      <c r="J25">
        <v>5</v>
      </c>
      <c r="K25" t="s">
        <v>5298</v>
      </c>
      <c r="L25" t="s">
        <v>5299</v>
      </c>
      <c r="M25" s="2">
        <v>41666</v>
      </c>
      <c r="N25" s="1">
        <v>0.91111111111111109</v>
      </c>
      <c r="O25" s="2">
        <v>41666</v>
      </c>
      <c r="P25" s="1">
        <v>0.91319444444444453</v>
      </c>
      <c r="S25">
        <v>0</v>
      </c>
      <c r="T25" t="s">
        <v>95</v>
      </c>
      <c r="W25" t="s">
        <v>1</v>
      </c>
      <c r="AG25" t="s">
        <v>5300</v>
      </c>
      <c r="AM25" t="s">
        <v>4041</v>
      </c>
      <c r="AO25" t="s">
        <v>334</v>
      </c>
      <c r="BU25" t="s">
        <v>353</v>
      </c>
      <c r="BV25" t="str">
        <f t="shared" si="0"/>
        <v>mx6t-i58z</v>
      </c>
      <c r="BW25">
        <f t="shared" si="1"/>
        <v>2014</v>
      </c>
      <c r="BX25">
        <f t="shared" si="2"/>
        <v>2014</v>
      </c>
      <c r="BY25">
        <f t="shared" si="3"/>
        <v>3</v>
      </c>
      <c r="BZ25">
        <f t="shared" si="4"/>
        <v>0</v>
      </c>
    </row>
    <row r="26" spans="1:78" x14ac:dyDescent="0.35">
      <c r="A26" t="s">
        <v>5343</v>
      </c>
      <c r="B26" t="s">
        <v>4119</v>
      </c>
      <c r="C26" t="b">
        <v>0</v>
      </c>
      <c r="D26" t="b">
        <v>0</v>
      </c>
      <c r="F26" t="s">
        <v>323</v>
      </c>
      <c r="G26" t="s">
        <v>15</v>
      </c>
      <c r="H26" t="s">
        <v>5344</v>
      </c>
      <c r="J26">
        <v>6</v>
      </c>
      <c r="K26" t="s">
        <v>4120</v>
      </c>
      <c r="L26" t="s">
        <v>4120</v>
      </c>
      <c r="M26" s="2">
        <v>41667</v>
      </c>
      <c r="N26" s="1">
        <v>0.93680555555555556</v>
      </c>
      <c r="O26" s="2">
        <v>41667</v>
      </c>
      <c r="P26" s="1">
        <v>0.93680555555555556</v>
      </c>
      <c r="S26">
        <v>0</v>
      </c>
      <c r="T26" t="s">
        <v>95</v>
      </c>
      <c r="W26" t="s">
        <v>1</v>
      </c>
      <c r="AG26" t="s">
        <v>5345</v>
      </c>
      <c r="AM26" t="s">
        <v>4041</v>
      </c>
      <c r="AO26" t="s">
        <v>334</v>
      </c>
      <c r="BU26" t="s">
        <v>353</v>
      </c>
      <c r="BV26" t="str">
        <f t="shared" si="0"/>
        <v>nazy-rbnv</v>
      </c>
      <c r="BW26">
        <f t="shared" si="1"/>
        <v>2014</v>
      </c>
      <c r="BX26">
        <f t="shared" si="2"/>
        <v>2014</v>
      </c>
      <c r="BY26">
        <f t="shared" si="3"/>
        <v>3</v>
      </c>
      <c r="BZ26">
        <f t="shared" si="4"/>
        <v>0</v>
      </c>
    </row>
    <row r="27" spans="1:78" x14ac:dyDescent="0.35">
      <c r="A27" t="s">
        <v>1343</v>
      </c>
      <c r="B27" t="s">
        <v>1344</v>
      </c>
      <c r="C27" t="b">
        <v>0</v>
      </c>
      <c r="D27" t="b">
        <v>0</v>
      </c>
      <c r="F27" t="s">
        <v>323</v>
      </c>
      <c r="G27" t="s">
        <v>15</v>
      </c>
      <c r="H27" t="s">
        <v>1345</v>
      </c>
      <c r="J27">
        <v>2</v>
      </c>
      <c r="K27" t="s">
        <v>1346</v>
      </c>
      <c r="L27" t="s">
        <v>1346</v>
      </c>
      <c r="M27" s="2">
        <v>41958</v>
      </c>
      <c r="N27" s="1">
        <v>0.6958333333333333</v>
      </c>
      <c r="O27" s="2">
        <v>41958</v>
      </c>
      <c r="P27" s="1">
        <v>0.6958333333333333</v>
      </c>
      <c r="Q27" t="s">
        <v>328</v>
      </c>
      <c r="R27" t="s">
        <v>1347</v>
      </c>
      <c r="S27">
        <v>0</v>
      </c>
      <c r="T27" t="s">
        <v>82</v>
      </c>
      <c r="U27" t="s">
        <v>82</v>
      </c>
      <c r="W27" t="s">
        <v>1</v>
      </c>
      <c r="Z27" t="s">
        <v>27</v>
      </c>
      <c r="AG27" t="s">
        <v>1348</v>
      </c>
      <c r="AL27" t="s">
        <v>1291</v>
      </c>
      <c r="AM27" t="s">
        <v>1272</v>
      </c>
      <c r="AO27" t="s">
        <v>334</v>
      </c>
      <c r="BT27" t="s">
        <v>335</v>
      </c>
      <c r="BU27" t="s">
        <v>336</v>
      </c>
      <c r="BV27" t="str">
        <f t="shared" si="0"/>
        <v>pj4z-63k7</v>
      </c>
      <c r="BW27">
        <f t="shared" si="1"/>
        <v>2014</v>
      </c>
      <c r="BX27">
        <f t="shared" si="2"/>
        <v>2014</v>
      </c>
      <c r="BY27">
        <f t="shared" si="3"/>
        <v>4</v>
      </c>
      <c r="BZ27">
        <f t="shared" si="4"/>
        <v>4</v>
      </c>
    </row>
    <row r="28" spans="1:78" x14ac:dyDescent="0.35">
      <c r="A28" t="s">
        <v>5449</v>
      </c>
      <c r="B28" t="s">
        <v>5450</v>
      </c>
      <c r="C28" t="b">
        <v>0</v>
      </c>
      <c r="D28" t="b">
        <v>0</v>
      </c>
      <c r="F28" t="s">
        <v>323</v>
      </c>
      <c r="G28" t="s">
        <v>15</v>
      </c>
      <c r="H28" t="s">
        <v>5451</v>
      </c>
      <c r="J28">
        <v>2</v>
      </c>
      <c r="K28" t="s">
        <v>5452</v>
      </c>
      <c r="L28" t="s">
        <v>5453</v>
      </c>
      <c r="M28" s="2">
        <v>41934</v>
      </c>
      <c r="N28" s="1">
        <v>0.88263888888888886</v>
      </c>
      <c r="O28" s="2">
        <v>41934</v>
      </c>
      <c r="P28" s="1">
        <v>0.8881944444444444</v>
      </c>
      <c r="S28">
        <v>0</v>
      </c>
      <c r="T28" t="s">
        <v>121</v>
      </c>
      <c r="W28" t="s">
        <v>1</v>
      </c>
      <c r="AG28" t="s">
        <v>5454</v>
      </c>
      <c r="AM28" t="s">
        <v>518</v>
      </c>
      <c r="AO28" t="s">
        <v>334</v>
      </c>
      <c r="BU28" t="s">
        <v>336</v>
      </c>
      <c r="BV28" t="str">
        <f t="shared" si="0"/>
        <v>qqtf-fxam</v>
      </c>
      <c r="BW28">
        <f t="shared" si="1"/>
        <v>2014</v>
      </c>
      <c r="BX28">
        <f t="shared" si="2"/>
        <v>2014</v>
      </c>
      <c r="BY28">
        <f t="shared" si="3"/>
        <v>3</v>
      </c>
      <c r="BZ28">
        <f t="shared" si="4"/>
        <v>0</v>
      </c>
    </row>
    <row r="29" spans="1:78" x14ac:dyDescent="0.35">
      <c r="A29" t="s">
        <v>5528</v>
      </c>
      <c r="B29" t="s">
        <v>4353</v>
      </c>
      <c r="C29" t="b">
        <v>0</v>
      </c>
      <c r="D29" t="b">
        <v>0</v>
      </c>
      <c r="F29" t="s">
        <v>323</v>
      </c>
      <c r="G29" t="s">
        <v>15</v>
      </c>
      <c r="H29" t="s">
        <v>5529</v>
      </c>
      <c r="J29">
        <v>6</v>
      </c>
      <c r="K29" t="s">
        <v>5530</v>
      </c>
      <c r="L29" t="s">
        <v>4354</v>
      </c>
      <c r="M29" s="2">
        <v>41675</v>
      </c>
      <c r="N29" s="1">
        <v>0.7993055555555556</v>
      </c>
      <c r="O29" s="2">
        <v>41675</v>
      </c>
      <c r="P29" s="1">
        <v>0.8305555555555556</v>
      </c>
      <c r="S29">
        <v>0</v>
      </c>
      <c r="T29" t="s">
        <v>95</v>
      </c>
      <c r="W29" t="s">
        <v>1</v>
      </c>
      <c r="AG29" t="s">
        <v>5531</v>
      </c>
      <c r="AM29" t="s">
        <v>4041</v>
      </c>
      <c r="AO29" t="s">
        <v>334</v>
      </c>
      <c r="BU29" t="s">
        <v>353</v>
      </c>
      <c r="BV29" t="str">
        <f t="shared" si="0"/>
        <v>s6ki-nwiy</v>
      </c>
      <c r="BW29">
        <f t="shared" si="1"/>
        <v>2014</v>
      </c>
      <c r="BX29">
        <f t="shared" si="2"/>
        <v>2014</v>
      </c>
      <c r="BY29">
        <f t="shared" si="3"/>
        <v>3</v>
      </c>
      <c r="BZ29">
        <f t="shared" si="4"/>
        <v>0</v>
      </c>
    </row>
    <row r="30" spans="1:78" x14ac:dyDescent="0.35">
      <c r="A30" t="s">
        <v>2202</v>
      </c>
      <c r="B30" t="s">
        <v>2203</v>
      </c>
      <c r="C30" t="b">
        <v>0</v>
      </c>
      <c r="D30" t="b">
        <v>0</v>
      </c>
      <c r="F30" t="s">
        <v>323</v>
      </c>
      <c r="G30" t="s">
        <v>15</v>
      </c>
      <c r="H30" t="s">
        <v>2204</v>
      </c>
      <c r="I30" t="s">
        <v>2205</v>
      </c>
      <c r="J30">
        <v>13</v>
      </c>
      <c r="K30" t="s">
        <v>2206</v>
      </c>
      <c r="L30" t="s">
        <v>2207</v>
      </c>
      <c r="M30" s="2">
        <v>41779</v>
      </c>
      <c r="N30" s="1">
        <v>0.89513888888888893</v>
      </c>
      <c r="O30" s="2">
        <v>41779</v>
      </c>
      <c r="P30" s="1">
        <v>0.90486111111111101</v>
      </c>
      <c r="S30">
        <v>0</v>
      </c>
      <c r="T30" t="s">
        <v>147</v>
      </c>
      <c r="U30" t="s">
        <v>2134</v>
      </c>
      <c r="W30" t="s">
        <v>1</v>
      </c>
      <c r="Z30" t="s">
        <v>170</v>
      </c>
      <c r="AG30" t="s">
        <v>2208</v>
      </c>
      <c r="AI30" t="s">
        <v>2209</v>
      </c>
      <c r="AK30" t="s">
        <v>2210</v>
      </c>
      <c r="AL30" t="s">
        <v>2135</v>
      </c>
      <c r="AM30" t="s">
        <v>2136</v>
      </c>
      <c r="AO30" t="s">
        <v>334</v>
      </c>
      <c r="BT30" t="s">
        <v>335</v>
      </c>
      <c r="BU30" t="s">
        <v>353</v>
      </c>
      <c r="BV30" t="str">
        <f t="shared" si="0"/>
        <v>s7ty-bq69</v>
      </c>
      <c r="BW30">
        <f t="shared" si="1"/>
        <v>2014</v>
      </c>
      <c r="BX30">
        <f t="shared" si="2"/>
        <v>2014</v>
      </c>
      <c r="BY30">
        <f t="shared" si="3"/>
        <v>4</v>
      </c>
      <c r="BZ30">
        <f t="shared" si="4"/>
        <v>3</v>
      </c>
    </row>
    <row r="31" spans="1:78" x14ac:dyDescent="0.35">
      <c r="A31" t="s">
        <v>5547</v>
      </c>
      <c r="B31" t="s">
        <v>5432</v>
      </c>
      <c r="C31" t="b">
        <v>0</v>
      </c>
      <c r="D31" t="b">
        <v>0</v>
      </c>
      <c r="F31" t="s">
        <v>323</v>
      </c>
      <c r="G31" t="s">
        <v>15</v>
      </c>
      <c r="H31" t="s">
        <v>5548</v>
      </c>
      <c r="I31" t="s">
        <v>4179</v>
      </c>
      <c r="J31">
        <v>9</v>
      </c>
      <c r="K31" t="s">
        <v>5433</v>
      </c>
      <c r="L31" t="s">
        <v>5433</v>
      </c>
      <c r="M31" s="2">
        <v>41775</v>
      </c>
      <c r="N31" s="1">
        <v>0.81874999999999998</v>
      </c>
      <c r="O31" s="2">
        <v>41775</v>
      </c>
      <c r="P31" s="1">
        <v>0.81874999999999998</v>
      </c>
      <c r="Q31" t="s">
        <v>328</v>
      </c>
      <c r="R31" t="s">
        <v>5434</v>
      </c>
      <c r="S31">
        <v>0</v>
      </c>
      <c r="T31" t="s">
        <v>82</v>
      </c>
      <c r="W31" t="s">
        <v>1</v>
      </c>
      <c r="Z31" t="s">
        <v>231</v>
      </c>
      <c r="AG31" t="s">
        <v>5549</v>
      </c>
      <c r="AK31" t="s">
        <v>5435</v>
      </c>
      <c r="AL31" t="s">
        <v>1291</v>
      </c>
      <c r="AM31" t="s">
        <v>1272</v>
      </c>
      <c r="AO31" t="s">
        <v>334</v>
      </c>
      <c r="BU31" t="s">
        <v>353</v>
      </c>
      <c r="BV31" t="str">
        <f t="shared" si="0"/>
        <v>sjs9-q69w</v>
      </c>
      <c r="BW31">
        <f t="shared" si="1"/>
        <v>2014</v>
      </c>
      <c r="BX31">
        <f t="shared" si="2"/>
        <v>2014</v>
      </c>
      <c r="BY31">
        <f t="shared" si="3"/>
        <v>4</v>
      </c>
      <c r="BZ31">
        <f t="shared" si="4"/>
        <v>4</v>
      </c>
    </row>
    <row r="32" spans="1:78" x14ac:dyDescent="0.35">
      <c r="A32" t="s">
        <v>3103</v>
      </c>
      <c r="B32" t="s">
        <v>3098</v>
      </c>
      <c r="C32" t="b">
        <v>0</v>
      </c>
      <c r="D32" t="b">
        <v>0</v>
      </c>
      <c r="F32" t="s">
        <v>323</v>
      </c>
      <c r="G32" t="s">
        <v>15</v>
      </c>
      <c r="H32" t="s">
        <v>3104</v>
      </c>
      <c r="I32" t="s">
        <v>3099</v>
      </c>
      <c r="J32">
        <v>13</v>
      </c>
      <c r="K32" t="s">
        <v>3105</v>
      </c>
      <c r="L32" t="s">
        <v>3100</v>
      </c>
      <c r="M32" s="2">
        <v>41786</v>
      </c>
      <c r="N32" s="1">
        <v>0.875</v>
      </c>
      <c r="O32" s="2">
        <v>41803</v>
      </c>
      <c r="P32" s="1">
        <v>0.63611111111111118</v>
      </c>
      <c r="Q32" t="s">
        <v>328</v>
      </c>
      <c r="S32">
        <v>0</v>
      </c>
      <c r="T32" t="s">
        <v>187</v>
      </c>
      <c r="U32" t="s">
        <v>3101</v>
      </c>
      <c r="W32" t="s">
        <v>1</v>
      </c>
      <c r="AG32" t="s">
        <v>3106</v>
      </c>
      <c r="AM32" t="s">
        <v>3102</v>
      </c>
      <c r="AO32" t="s">
        <v>334</v>
      </c>
      <c r="BT32" t="s">
        <v>335</v>
      </c>
      <c r="BU32" t="s">
        <v>353</v>
      </c>
      <c r="BV32" t="str">
        <f t="shared" si="0"/>
        <v>txr4-tra3</v>
      </c>
      <c r="BW32">
        <f t="shared" si="1"/>
        <v>2014</v>
      </c>
      <c r="BX32">
        <f t="shared" si="2"/>
        <v>2014</v>
      </c>
      <c r="BY32">
        <f t="shared" si="3"/>
        <v>3</v>
      </c>
      <c r="BZ32">
        <f t="shared" si="4"/>
        <v>3</v>
      </c>
    </row>
    <row r="33" spans="1:78" x14ac:dyDescent="0.35">
      <c r="A33" t="s">
        <v>5696</v>
      </c>
      <c r="B33" t="s">
        <v>4912</v>
      </c>
      <c r="C33" t="b">
        <v>0</v>
      </c>
      <c r="D33" t="b">
        <v>0</v>
      </c>
      <c r="F33" t="s">
        <v>323</v>
      </c>
      <c r="G33" t="s">
        <v>15</v>
      </c>
      <c r="H33" t="s">
        <v>4913</v>
      </c>
      <c r="I33" t="s">
        <v>4914</v>
      </c>
      <c r="J33">
        <v>5</v>
      </c>
      <c r="K33" t="s">
        <v>5697</v>
      </c>
      <c r="L33" t="s">
        <v>4915</v>
      </c>
      <c r="M33" s="2">
        <v>41849</v>
      </c>
      <c r="N33" s="1">
        <v>0.66249999999999998</v>
      </c>
      <c r="O33" s="2">
        <v>41849</v>
      </c>
      <c r="P33" s="1">
        <v>0.68819444444444444</v>
      </c>
      <c r="Q33" t="s">
        <v>351</v>
      </c>
      <c r="S33">
        <v>0</v>
      </c>
      <c r="T33" t="s">
        <v>177</v>
      </c>
      <c r="W33" t="s">
        <v>1</v>
      </c>
      <c r="AG33" t="s">
        <v>5698</v>
      </c>
      <c r="AM33" t="s">
        <v>3964</v>
      </c>
      <c r="AO33" t="s">
        <v>334</v>
      </c>
      <c r="BU33" t="s">
        <v>336</v>
      </c>
      <c r="BV33" t="str">
        <f t="shared" si="0"/>
        <v>uugh-hac4</v>
      </c>
      <c r="BW33">
        <f t="shared" si="1"/>
        <v>2014</v>
      </c>
      <c r="BX33">
        <f t="shared" si="2"/>
        <v>2014</v>
      </c>
      <c r="BY33">
        <f t="shared" si="3"/>
        <v>3</v>
      </c>
      <c r="BZ33">
        <f t="shared" si="4"/>
        <v>2</v>
      </c>
    </row>
    <row r="34" spans="1:78" x14ac:dyDescent="0.35">
      <c r="A34" t="s">
        <v>5837</v>
      </c>
      <c r="B34" t="s">
        <v>5766</v>
      </c>
      <c r="C34" t="b">
        <v>0</v>
      </c>
      <c r="D34" t="b">
        <v>0</v>
      </c>
      <c r="F34" t="s">
        <v>323</v>
      </c>
      <c r="G34" t="s">
        <v>15</v>
      </c>
      <c r="H34" t="s">
        <v>5838</v>
      </c>
      <c r="J34">
        <v>8</v>
      </c>
      <c r="K34" t="s">
        <v>5839</v>
      </c>
      <c r="L34" t="s">
        <v>5767</v>
      </c>
      <c r="M34" s="2">
        <v>41876</v>
      </c>
      <c r="N34" s="1">
        <v>0.74513888888888891</v>
      </c>
      <c r="O34" s="2">
        <v>41958</v>
      </c>
      <c r="P34" s="1">
        <v>2.7083333333333334E-2</v>
      </c>
      <c r="S34">
        <v>0</v>
      </c>
      <c r="T34" t="s">
        <v>121</v>
      </c>
      <c r="W34" t="s">
        <v>1</v>
      </c>
      <c r="AG34" t="s">
        <v>5840</v>
      </c>
      <c r="AM34" t="s">
        <v>518</v>
      </c>
      <c r="AO34" t="s">
        <v>334</v>
      </c>
      <c r="BU34" t="s">
        <v>336</v>
      </c>
      <c r="BV34" t="str">
        <f t="shared" si="0"/>
        <v>xyg3-afy8</v>
      </c>
      <c r="BW34">
        <f t="shared" si="1"/>
        <v>2014</v>
      </c>
      <c r="BX34">
        <f t="shared" si="2"/>
        <v>2014</v>
      </c>
      <c r="BY34">
        <f t="shared" si="3"/>
        <v>3</v>
      </c>
      <c r="BZ34">
        <f t="shared" si="4"/>
        <v>0</v>
      </c>
    </row>
    <row r="35" spans="1:78" x14ac:dyDescent="0.35">
      <c r="A35" t="s">
        <v>5852</v>
      </c>
      <c r="B35" t="s">
        <v>4470</v>
      </c>
      <c r="C35" t="b">
        <v>0</v>
      </c>
      <c r="D35" t="b">
        <v>0</v>
      </c>
      <c r="F35" t="s">
        <v>323</v>
      </c>
      <c r="G35" t="s">
        <v>15</v>
      </c>
      <c r="H35" t="s">
        <v>5853</v>
      </c>
      <c r="J35">
        <v>31</v>
      </c>
      <c r="K35" t="s">
        <v>5854</v>
      </c>
      <c r="L35" t="s">
        <v>4471</v>
      </c>
      <c r="M35" s="2">
        <v>41682</v>
      </c>
      <c r="N35" s="1">
        <v>0.97291666666666676</v>
      </c>
      <c r="O35" s="2">
        <v>42627</v>
      </c>
      <c r="P35" s="1">
        <v>0.97569444444444453</v>
      </c>
      <c r="S35">
        <v>0</v>
      </c>
      <c r="T35" t="s">
        <v>58</v>
      </c>
      <c r="W35" t="s">
        <v>1</v>
      </c>
      <c r="Z35" t="s">
        <v>24</v>
      </c>
      <c r="AG35" t="s">
        <v>5855</v>
      </c>
      <c r="AM35" t="s">
        <v>920</v>
      </c>
      <c r="AO35" t="s">
        <v>334</v>
      </c>
      <c r="BU35" t="s">
        <v>336</v>
      </c>
      <c r="BV35" t="str">
        <f t="shared" si="0"/>
        <v>yfts-e7em</v>
      </c>
      <c r="BW35">
        <f t="shared" si="1"/>
        <v>2014</v>
      </c>
      <c r="BX35">
        <f t="shared" si="2"/>
        <v>2016</v>
      </c>
      <c r="BY35">
        <f t="shared" si="3"/>
        <v>4</v>
      </c>
      <c r="BZ35">
        <f t="shared" si="4"/>
        <v>1</v>
      </c>
    </row>
    <row r="36" spans="1:78" x14ac:dyDescent="0.35">
      <c r="A36" t="s">
        <v>3791</v>
      </c>
      <c r="B36" t="s">
        <v>3792</v>
      </c>
      <c r="C36" t="b">
        <v>0</v>
      </c>
      <c r="D36" t="b">
        <v>0</v>
      </c>
      <c r="F36" t="s">
        <v>323</v>
      </c>
      <c r="G36" t="s">
        <v>15</v>
      </c>
      <c r="H36" t="s">
        <v>3793</v>
      </c>
      <c r="J36">
        <v>10</v>
      </c>
      <c r="K36" t="s">
        <v>3794</v>
      </c>
      <c r="L36" t="s">
        <v>3794</v>
      </c>
      <c r="M36" s="2">
        <v>42145</v>
      </c>
      <c r="N36" s="1">
        <v>0.9159722222222223</v>
      </c>
      <c r="O36" s="2">
        <v>42145</v>
      </c>
      <c r="P36" s="1">
        <v>0.9159722222222223</v>
      </c>
      <c r="S36">
        <v>0</v>
      </c>
      <c r="T36" t="s">
        <v>58</v>
      </c>
      <c r="W36" t="s">
        <v>1</v>
      </c>
      <c r="AG36" t="s">
        <v>3795</v>
      </c>
      <c r="AM36" t="s">
        <v>920</v>
      </c>
      <c r="AO36" t="s">
        <v>334</v>
      </c>
      <c r="BU36" t="s">
        <v>336</v>
      </c>
      <c r="BV36" t="str">
        <f t="shared" si="0"/>
        <v>2fim-cf8g</v>
      </c>
      <c r="BW36">
        <f t="shared" si="1"/>
        <v>2015</v>
      </c>
      <c r="BX36">
        <f t="shared" si="2"/>
        <v>2015</v>
      </c>
      <c r="BY36">
        <f t="shared" si="3"/>
        <v>3</v>
      </c>
      <c r="BZ36">
        <f t="shared" si="4"/>
        <v>0</v>
      </c>
    </row>
    <row r="37" spans="1:78" x14ac:dyDescent="0.35">
      <c r="A37" t="s">
        <v>3892</v>
      </c>
      <c r="B37" t="s">
        <v>3893</v>
      </c>
      <c r="C37" t="b">
        <v>0</v>
      </c>
      <c r="D37" t="b">
        <v>0</v>
      </c>
      <c r="F37" t="s">
        <v>323</v>
      </c>
      <c r="G37" t="s">
        <v>15</v>
      </c>
      <c r="H37" t="s">
        <v>3894</v>
      </c>
      <c r="I37" t="s">
        <v>3895</v>
      </c>
      <c r="J37">
        <v>6</v>
      </c>
      <c r="K37" t="s">
        <v>3896</v>
      </c>
      <c r="L37" t="s">
        <v>3896</v>
      </c>
      <c r="M37" s="2">
        <v>42362</v>
      </c>
      <c r="N37" s="1">
        <v>0.95138888888888884</v>
      </c>
      <c r="O37" s="2">
        <v>42362</v>
      </c>
      <c r="P37" s="1">
        <v>0.95138888888888884</v>
      </c>
      <c r="Q37" t="s">
        <v>328</v>
      </c>
      <c r="R37" t="s">
        <v>3897</v>
      </c>
      <c r="S37">
        <v>0</v>
      </c>
      <c r="T37" t="s">
        <v>82</v>
      </c>
      <c r="W37" t="s">
        <v>1</v>
      </c>
      <c r="Z37" t="s">
        <v>206</v>
      </c>
      <c r="AG37" t="s">
        <v>3898</v>
      </c>
      <c r="AL37" t="s">
        <v>1291</v>
      </c>
      <c r="AM37" t="s">
        <v>1272</v>
      </c>
      <c r="AO37" t="s">
        <v>334</v>
      </c>
      <c r="BU37" t="s">
        <v>336</v>
      </c>
      <c r="BV37" t="str">
        <f t="shared" si="0"/>
        <v>3gc9-j53f</v>
      </c>
      <c r="BW37">
        <f t="shared" si="1"/>
        <v>2015</v>
      </c>
      <c r="BX37">
        <f t="shared" si="2"/>
        <v>2015</v>
      </c>
      <c r="BY37">
        <f t="shared" si="3"/>
        <v>4</v>
      </c>
      <c r="BZ37">
        <f t="shared" si="4"/>
        <v>4</v>
      </c>
    </row>
    <row r="38" spans="1:78" x14ac:dyDescent="0.35">
      <c r="A38" t="s">
        <v>3899</v>
      </c>
      <c r="B38" t="s">
        <v>3900</v>
      </c>
      <c r="C38" t="b">
        <v>0</v>
      </c>
      <c r="D38" t="b">
        <v>0</v>
      </c>
      <c r="F38" t="s">
        <v>323</v>
      </c>
      <c r="G38" t="s">
        <v>15</v>
      </c>
      <c r="H38" t="s">
        <v>3901</v>
      </c>
      <c r="J38">
        <v>4</v>
      </c>
      <c r="K38" t="s">
        <v>3902</v>
      </c>
      <c r="L38" t="s">
        <v>3902</v>
      </c>
      <c r="M38" s="2">
        <v>42337</v>
      </c>
      <c r="N38" s="1">
        <v>0.10069444444444443</v>
      </c>
      <c r="O38" s="2">
        <v>42337</v>
      </c>
      <c r="P38" s="1">
        <v>0.10069444444444443</v>
      </c>
      <c r="S38">
        <v>0</v>
      </c>
      <c r="T38" t="s">
        <v>4</v>
      </c>
      <c r="W38" t="s">
        <v>1</v>
      </c>
      <c r="AG38" t="s">
        <v>3903</v>
      </c>
      <c r="AM38" t="s">
        <v>3507</v>
      </c>
      <c r="AO38" t="s">
        <v>334</v>
      </c>
      <c r="BU38" t="s">
        <v>336</v>
      </c>
      <c r="BV38" t="str">
        <f t="shared" si="0"/>
        <v>3ig2-5cyr</v>
      </c>
      <c r="BW38">
        <f t="shared" si="1"/>
        <v>2015</v>
      </c>
      <c r="BX38">
        <f t="shared" si="2"/>
        <v>2015</v>
      </c>
      <c r="BY38">
        <f t="shared" si="3"/>
        <v>3</v>
      </c>
      <c r="BZ38">
        <f t="shared" si="4"/>
        <v>0</v>
      </c>
    </row>
    <row r="39" spans="1:78" x14ac:dyDescent="0.35">
      <c r="A39" t="s">
        <v>2141</v>
      </c>
      <c r="B39" t="s">
        <v>2142</v>
      </c>
      <c r="C39" t="b">
        <v>0</v>
      </c>
      <c r="D39" t="b">
        <v>0</v>
      </c>
      <c r="F39" t="s">
        <v>323</v>
      </c>
      <c r="G39" t="s">
        <v>15</v>
      </c>
      <c r="H39" t="s">
        <v>2143</v>
      </c>
      <c r="J39">
        <v>12</v>
      </c>
      <c r="K39" t="s">
        <v>2144</v>
      </c>
      <c r="L39" t="s">
        <v>2145</v>
      </c>
      <c r="M39" s="2">
        <v>42082</v>
      </c>
      <c r="N39" s="1">
        <v>0.84583333333333333</v>
      </c>
      <c r="O39" s="2">
        <v>42082</v>
      </c>
      <c r="P39" s="1">
        <v>0.84652777777777777</v>
      </c>
      <c r="S39">
        <v>0</v>
      </c>
      <c r="T39" t="s">
        <v>147</v>
      </c>
      <c r="U39" t="s">
        <v>2134</v>
      </c>
      <c r="W39" t="s">
        <v>1</v>
      </c>
      <c r="Z39" t="s">
        <v>2146</v>
      </c>
      <c r="AG39" t="s">
        <v>2147</v>
      </c>
      <c r="AL39" t="s">
        <v>2135</v>
      </c>
      <c r="AM39" t="s">
        <v>2136</v>
      </c>
      <c r="AO39" t="s">
        <v>334</v>
      </c>
      <c r="BT39" t="s">
        <v>335</v>
      </c>
      <c r="BU39" t="s">
        <v>336</v>
      </c>
      <c r="BV39" t="str">
        <f t="shared" si="0"/>
        <v>3k8s-jgg8</v>
      </c>
      <c r="BW39">
        <f t="shared" si="1"/>
        <v>2015</v>
      </c>
      <c r="BX39">
        <f t="shared" si="2"/>
        <v>2015</v>
      </c>
      <c r="BY39">
        <f t="shared" si="3"/>
        <v>4</v>
      </c>
      <c r="BZ39">
        <f t="shared" si="4"/>
        <v>2</v>
      </c>
    </row>
    <row r="40" spans="1:78" x14ac:dyDescent="0.35">
      <c r="A40" t="s">
        <v>3968</v>
      </c>
      <c r="B40" t="s">
        <v>3969</v>
      </c>
      <c r="C40" t="b">
        <v>0</v>
      </c>
      <c r="D40" t="b">
        <v>0</v>
      </c>
      <c r="F40" t="s">
        <v>323</v>
      </c>
      <c r="G40" t="s">
        <v>15</v>
      </c>
      <c r="H40" t="s">
        <v>3970</v>
      </c>
      <c r="J40">
        <v>5</v>
      </c>
      <c r="K40" t="s">
        <v>3971</v>
      </c>
      <c r="L40" t="s">
        <v>3971</v>
      </c>
      <c r="M40" s="2">
        <v>42339</v>
      </c>
      <c r="N40" s="1">
        <v>0.21041666666666667</v>
      </c>
      <c r="O40" s="2">
        <v>42339</v>
      </c>
      <c r="P40" s="1">
        <v>0.21041666666666667</v>
      </c>
      <c r="S40">
        <v>0</v>
      </c>
      <c r="T40" t="s">
        <v>4</v>
      </c>
      <c r="W40" t="s">
        <v>1</v>
      </c>
      <c r="AG40" t="s">
        <v>3972</v>
      </c>
      <c r="AM40" t="s">
        <v>3507</v>
      </c>
      <c r="AO40" t="s">
        <v>334</v>
      </c>
      <c r="BU40" t="s">
        <v>336</v>
      </c>
      <c r="BV40" t="str">
        <f t="shared" si="0"/>
        <v>49tz-azfr</v>
      </c>
      <c r="BW40">
        <f t="shared" si="1"/>
        <v>2015</v>
      </c>
      <c r="BX40">
        <f t="shared" si="2"/>
        <v>2015</v>
      </c>
      <c r="BY40">
        <f t="shared" si="3"/>
        <v>3</v>
      </c>
      <c r="BZ40">
        <f t="shared" si="4"/>
        <v>0</v>
      </c>
    </row>
    <row r="41" spans="1:78" x14ac:dyDescent="0.35">
      <c r="A41" t="s">
        <v>3530</v>
      </c>
      <c r="B41" t="s">
        <v>3531</v>
      </c>
      <c r="C41" t="b">
        <v>0</v>
      </c>
      <c r="D41" t="b">
        <v>0</v>
      </c>
      <c r="F41" t="s">
        <v>323</v>
      </c>
      <c r="G41" t="s">
        <v>15</v>
      </c>
      <c r="H41" t="s">
        <v>3532</v>
      </c>
      <c r="J41">
        <v>20</v>
      </c>
      <c r="K41" t="s">
        <v>3533</v>
      </c>
      <c r="L41" t="s">
        <v>3534</v>
      </c>
      <c r="M41" s="2">
        <v>42320</v>
      </c>
      <c r="N41" s="1">
        <v>9.7222222222222224E-2</v>
      </c>
      <c r="O41" s="2">
        <v>42320</v>
      </c>
      <c r="P41" s="1">
        <v>9.7916666666666666E-2</v>
      </c>
      <c r="Q41" t="s">
        <v>995</v>
      </c>
      <c r="R41" t="s">
        <v>3535</v>
      </c>
      <c r="S41">
        <v>0</v>
      </c>
      <c r="T41" t="s">
        <v>4</v>
      </c>
      <c r="U41" t="s">
        <v>3502</v>
      </c>
      <c r="V41" t="s">
        <v>7</v>
      </c>
      <c r="W41" t="s">
        <v>1</v>
      </c>
      <c r="Z41" t="s">
        <v>116</v>
      </c>
      <c r="AB41">
        <v>2012</v>
      </c>
      <c r="AG41" t="s">
        <v>3536</v>
      </c>
      <c r="AJ41" t="s">
        <v>14</v>
      </c>
      <c r="AK41" t="s">
        <v>3537</v>
      </c>
      <c r="AL41" t="s">
        <v>3506</v>
      </c>
      <c r="AM41" t="s">
        <v>3507</v>
      </c>
      <c r="AO41" t="s">
        <v>334</v>
      </c>
      <c r="BT41" t="s">
        <v>3508</v>
      </c>
      <c r="BU41" t="s">
        <v>336</v>
      </c>
      <c r="BV41" t="str">
        <f t="shared" si="0"/>
        <v>4veh-34wb</v>
      </c>
      <c r="BW41">
        <f t="shared" si="1"/>
        <v>2015</v>
      </c>
      <c r="BX41">
        <f t="shared" si="2"/>
        <v>2015</v>
      </c>
      <c r="BY41">
        <f t="shared" si="3"/>
        <v>5</v>
      </c>
      <c r="BZ41">
        <f t="shared" si="4"/>
        <v>5</v>
      </c>
    </row>
    <row r="42" spans="1:78" x14ac:dyDescent="0.35">
      <c r="A42" t="s">
        <v>3009</v>
      </c>
      <c r="B42" t="s">
        <v>3010</v>
      </c>
      <c r="C42" t="b">
        <v>0</v>
      </c>
      <c r="D42" t="b">
        <v>0</v>
      </c>
      <c r="F42" t="s">
        <v>323</v>
      </c>
      <c r="G42" t="s">
        <v>15</v>
      </c>
      <c r="H42" t="s">
        <v>3011</v>
      </c>
      <c r="I42" t="s">
        <v>3012</v>
      </c>
      <c r="J42">
        <v>12</v>
      </c>
      <c r="K42" t="s">
        <v>3013</v>
      </c>
      <c r="L42" t="s">
        <v>3014</v>
      </c>
      <c r="M42" s="2">
        <v>42096</v>
      </c>
      <c r="N42" s="1">
        <v>0.77083333333333337</v>
      </c>
      <c r="O42" s="2">
        <v>42096</v>
      </c>
      <c r="P42" s="1">
        <v>0.90763888888888899</v>
      </c>
      <c r="Q42" t="s">
        <v>328</v>
      </c>
      <c r="R42" t="s">
        <v>3015</v>
      </c>
      <c r="S42">
        <v>0</v>
      </c>
      <c r="T42" t="s">
        <v>52</v>
      </c>
      <c r="U42" t="s">
        <v>3005</v>
      </c>
      <c r="W42" t="s">
        <v>1</v>
      </c>
      <c r="Z42" t="s">
        <v>231</v>
      </c>
      <c r="AG42" t="s">
        <v>3016</v>
      </c>
      <c r="AL42" t="s">
        <v>3017</v>
      </c>
      <c r="AM42" t="s">
        <v>3006</v>
      </c>
      <c r="AO42" t="s">
        <v>334</v>
      </c>
      <c r="BT42" t="s">
        <v>335</v>
      </c>
      <c r="BU42" t="s">
        <v>336</v>
      </c>
      <c r="BV42" t="str">
        <f t="shared" si="0"/>
        <v>54uu-mahh</v>
      </c>
      <c r="BW42">
        <f t="shared" si="1"/>
        <v>2015</v>
      </c>
      <c r="BX42">
        <f t="shared" si="2"/>
        <v>2015</v>
      </c>
      <c r="BY42">
        <f t="shared" si="3"/>
        <v>4</v>
      </c>
      <c r="BZ42">
        <f t="shared" si="4"/>
        <v>5</v>
      </c>
    </row>
    <row r="43" spans="1:78" x14ac:dyDescent="0.35">
      <c r="A43" t="s">
        <v>921</v>
      </c>
      <c r="B43" t="s">
        <v>916</v>
      </c>
      <c r="C43" t="b">
        <v>0</v>
      </c>
      <c r="D43" t="b">
        <v>0</v>
      </c>
      <c r="F43" t="s">
        <v>323</v>
      </c>
      <c r="G43" t="s">
        <v>15</v>
      </c>
      <c r="H43" t="s">
        <v>922</v>
      </c>
      <c r="I43" t="s">
        <v>917</v>
      </c>
      <c r="J43">
        <v>50</v>
      </c>
      <c r="K43" t="s">
        <v>923</v>
      </c>
      <c r="L43" t="s">
        <v>918</v>
      </c>
      <c r="M43" s="2">
        <v>42033</v>
      </c>
      <c r="N43" s="1">
        <v>0.76666666666666661</v>
      </c>
      <c r="O43" s="2">
        <v>42844</v>
      </c>
      <c r="P43" s="1">
        <v>0.93333333333333324</v>
      </c>
      <c r="Q43" t="s">
        <v>328</v>
      </c>
      <c r="R43" t="s">
        <v>924</v>
      </c>
      <c r="S43">
        <v>0</v>
      </c>
      <c r="T43" t="s">
        <v>58</v>
      </c>
      <c r="U43" t="s">
        <v>919</v>
      </c>
      <c r="W43" t="s">
        <v>1</v>
      </c>
      <c r="Z43" t="s">
        <v>244</v>
      </c>
      <c r="AG43" t="s">
        <v>925</v>
      </c>
      <c r="AM43" t="s">
        <v>920</v>
      </c>
      <c r="AO43" t="s">
        <v>334</v>
      </c>
      <c r="BT43" t="s">
        <v>335</v>
      </c>
      <c r="BU43" t="s">
        <v>336</v>
      </c>
      <c r="BV43" t="str">
        <f t="shared" si="0"/>
        <v>5pxv-mthc</v>
      </c>
      <c r="BW43">
        <f t="shared" si="1"/>
        <v>2015</v>
      </c>
      <c r="BX43">
        <f t="shared" si="2"/>
        <v>2017</v>
      </c>
      <c r="BY43">
        <f t="shared" si="3"/>
        <v>4</v>
      </c>
      <c r="BZ43">
        <f t="shared" si="4"/>
        <v>5</v>
      </c>
    </row>
    <row r="44" spans="1:78" x14ac:dyDescent="0.35">
      <c r="A44" t="s">
        <v>3565</v>
      </c>
      <c r="B44" t="s">
        <v>3566</v>
      </c>
      <c r="C44" t="b">
        <v>0</v>
      </c>
      <c r="D44" t="b">
        <v>0</v>
      </c>
      <c r="F44" t="s">
        <v>323</v>
      </c>
      <c r="G44" t="s">
        <v>15</v>
      </c>
      <c r="H44" t="s">
        <v>3567</v>
      </c>
      <c r="J44">
        <v>8</v>
      </c>
      <c r="K44" t="s">
        <v>3568</v>
      </c>
      <c r="L44" t="s">
        <v>3569</v>
      </c>
      <c r="M44" s="2">
        <v>42365</v>
      </c>
      <c r="N44" s="1">
        <v>0.19097222222222221</v>
      </c>
      <c r="O44" s="2">
        <v>42365</v>
      </c>
      <c r="P44" s="1">
        <v>0.19236111111111112</v>
      </c>
      <c r="Q44" t="s">
        <v>571</v>
      </c>
      <c r="R44" t="s">
        <v>3570</v>
      </c>
      <c r="S44">
        <v>0</v>
      </c>
      <c r="T44" t="s">
        <v>4</v>
      </c>
      <c r="U44" t="s">
        <v>3502</v>
      </c>
      <c r="V44" t="s">
        <v>7</v>
      </c>
      <c r="W44" t="s">
        <v>1</v>
      </c>
      <c r="Z44" t="s">
        <v>116</v>
      </c>
      <c r="AA44" t="s">
        <v>3571</v>
      </c>
      <c r="AC44" t="s">
        <v>3572</v>
      </c>
      <c r="AG44" t="s">
        <v>3573</v>
      </c>
      <c r="AH44" t="s">
        <v>3574</v>
      </c>
      <c r="AI44" t="s">
        <v>3575</v>
      </c>
      <c r="AK44" t="s">
        <v>3576</v>
      </c>
      <c r="AL44" t="s">
        <v>3506</v>
      </c>
      <c r="AM44" t="s">
        <v>3507</v>
      </c>
      <c r="AO44" t="s">
        <v>334</v>
      </c>
      <c r="BT44" t="s">
        <v>3508</v>
      </c>
      <c r="BU44" t="s">
        <v>336</v>
      </c>
      <c r="BV44" t="str">
        <f t="shared" si="0"/>
        <v>7k57-mnik</v>
      </c>
      <c r="BW44">
        <f t="shared" si="1"/>
        <v>2015</v>
      </c>
      <c r="BX44">
        <f t="shared" si="2"/>
        <v>2015</v>
      </c>
      <c r="BY44">
        <f t="shared" si="3"/>
        <v>5</v>
      </c>
      <c r="BZ44">
        <f t="shared" si="4"/>
        <v>5</v>
      </c>
    </row>
    <row r="45" spans="1:78" x14ac:dyDescent="0.35">
      <c r="A45" t="s">
        <v>4340</v>
      </c>
      <c r="B45" t="s">
        <v>4341</v>
      </c>
      <c r="C45" t="b">
        <v>0</v>
      </c>
      <c r="D45" t="b">
        <v>0</v>
      </c>
      <c r="F45" t="s">
        <v>323</v>
      </c>
      <c r="G45" t="s">
        <v>15</v>
      </c>
      <c r="H45" t="s">
        <v>4342</v>
      </c>
      <c r="J45">
        <v>2</v>
      </c>
      <c r="K45" t="s">
        <v>4343</v>
      </c>
      <c r="L45" t="s">
        <v>4343</v>
      </c>
      <c r="M45" s="2">
        <v>42192</v>
      </c>
      <c r="N45" s="1">
        <v>0.78541666666666676</v>
      </c>
      <c r="O45" s="2">
        <v>42192</v>
      </c>
      <c r="P45" s="1">
        <v>0.78541666666666676</v>
      </c>
      <c r="S45">
        <v>0</v>
      </c>
      <c r="T45" t="s">
        <v>137</v>
      </c>
      <c r="V45" t="s">
        <v>7</v>
      </c>
      <c r="W45" t="s">
        <v>1</v>
      </c>
      <c r="AG45" t="s">
        <v>4344</v>
      </c>
      <c r="AM45" t="s">
        <v>4345</v>
      </c>
      <c r="AO45" t="s">
        <v>334</v>
      </c>
      <c r="BU45" t="s">
        <v>336</v>
      </c>
      <c r="BV45" t="str">
        <f t="shared" si="0"/>
        <v>7rnp-jezr</v>
      </c>
      <c r="BW45">
        <f t="shared" si="1"/>
        <v>2015</v>
      </c>
      <c r="BX45">
        <f t="shared" si="2"/>
        <v>2015</v>
      </c>
      <c r="BY45">
        <f t="shared" si="3"/>
        <v>4</v>
      </c>
      <c r="BZ45">
        <f t="shared" si="4"/>
        <v>1</v>
      </c>
    </row>
    <row r="46" spans="1:78" x14ac:dyDescent="0.35">
      <c r="A46" t="s">
        <v>4348</v>
      </c>
      <c r="B46" t="s">
        <v>4349</v>
      </c>
      <c r="C46" t="b">
        <v>0</v>
      </c>
      <c r="D46" t="b">
        <v>0</v>
      </c>
      <c r="F46" t="s">
        <v>323</v>
      </c>
      <c r="G46" t="s">
        <v>15</v>
      </c>
      <c r="H46" t="s">
        <v>4350</v>
      </c>
      <c r="J46">
        <v>7</v>
      </c>
      <c r="K46" t="s">
        <v>4351</v>
      </c>
      <c r="L46" t="s">
        <v>4351</v>
      </c>
      <c r="M46" s="2">
        <v>42342</v>
      </c>
      <c r="N46" s="1">
        <v>0.88402777777777775</v>
      </c>
      <c r="O46" s="2">
        <v>42342</v>
      </c>
      <c r="P46" s="1">
        <v>0.88402777777777775</v>
      </c>
      <c r="S46">
        <v>0</v>
      </c>
      <c r="T46" t="s">
        <v>4</v>
      </c>
      <c r="W46" t="s">
        <v>1</v>
      </c>
      <c r="AG46" t="s">
        <v>4352</v>
      </c>
      <c r="AM46" t="s">
        <v>3507</v>
      </c>
      <c r="AO46" t="s">
        <v>334</v>
      </c>
      <c r="BU46" t="s">
        <v>336</v>
      </c>
      <c r="BV46" t="str">
        <f t="shared" si="0"/>
        <v>7w3j-buav</v>
      </c>
      <c r="BW46">
        <f t="shared" si="1"/>
        <v>2015</v>
      </c>
      <c r="BX46">
        <f t="shared" si="2"/>
        <v>2015</v>
      </c>
      <c r="BY46">
        <f t="shared" si="3"/>
        <v>3</v>
      </c>
      <c r="BZ46">
        <f t="shared" si="4"/>
        <v>0</v>
      </c>
    </row>
    <row r="47" spans="1:78" x14ac:dyDescent="0.35">
      <c r="A47" t="s">
        <v>4385</v>
      </c>
      <c r="B47" t="s">
        <v>4386</v>
      </c>
      <c r="C47" t="b">
        <v>0</v>
      </c>
      <c r="D47" t="b">
        <v>0</v>
      </c>
      <c r="F47" t="s">
        <v>323</v>
      </c>
      <c r="G47" t="s">
        <v>15</v>
      </c>
      <c r="H47" t="s">
        <v>4387</v>
      </c>
      <c r="J47">
        <v>8</v>
      </c>
      <c r="K47" t="s">
        <v>4388</v>
      </c>
      <c r="L47" t="s">
        <v>4389</v>
      </c>
      <c r="M47" s="2">
        <v>42177</v>
      </c>
      <c r="N47" s="1">
        <v>0.77638888888888891</v>
      </c>
      <c r="O47" s="2">
        <v>42177</v>
      </c>
      <c r="P47" s="1">
        <v>0.83958333333333324</v>
      </c>
      <c r="S47">
        <v>0</v>
      </c>
      <c r="T47" t="s">
        <v>137</v>
      </c>
      <c r="W47" t="s">
        <v>1</v>
      </c>
      <c r="AG47" t="s">
        <v>4390</v>
      </c>
      <c r="AM47" t="s">
        <v>4345</v>
      </c>
      <c r="AO47" t="s">
        <v>334</v>
      </c>
      <c r="BU47" t="s">
        <v>336</v>
      </c>
      <c r="BV47" t="str">
        <f t="shared" si="0"/>
        <v>8s7j-qvw7</v>
      </c>
      <c r="BW47">
        <f t="shared" si="1"/>
        <v>2015</v>
      </c>
      <c r="BX47">
        <f t="shared" si="2"/>
        <v>2015</v>
      </c>
      <c r="BY47">
        <f t="shared" si="3"/>
        <v>3</v>
      </c>
      <c r="BZ47">
        <f t="shared" si="4"/>
        <v>0</v>
      </c>
    </row>
    <row r="48" spans="1:78" x14ac:dyDescent="0.35">
      <c r="A48" t="s">
        <v>4485</v>
      </c>
      <c r="B48" t="s">
        <v>4486</v>
      </c>
      <c r="C48" t="b">
        <v>0</v>
      </c>
      <c r="D48" t="b">
        <v>0</v>
      </c>
      <c r="F48" t="s">
        <v>323</v>
      </c>
      <c r="G48" t="s">
        <v>15</v>
      </c>
      <c r="H48" t="s">
        <v>4487</v>
      </c>
      <c r="J48">
        <v>5</v>
      </c>
      <c r="K48" t="s">
        <v>4488</v>
      </c>
      <c r="L48" t="s">
        <v>4488</v>
      </c>
      <c r="M48" s="2">
        <v>42342</v>
      </c>
      <c r="N48" s="1">
        <v>0.25138888888888888</v>
      </c>
      <c r="O48" s="2">
        <v>42342</v>
      </c>
      <c r="P48" s="1">
        <v>0.25138888888888888</v>
      </c>
      <c r="S48">
        <v>0</v>
      </c>
      <c r="T48" t="s">
        <v>4</v>
      </c>
      <c r="W48" t="s">
        <v>1</v>
      </c>
      <c r="AG48" t="s">
        <v>4489</v>
      </c>
      <c r="AM48" t="s">
        <v>3507</v>
      </c>
      <c r="AO48" t="s">
        <v>334</v>
      </c>
      <c r="BU48" t="s">
        <v>336</v>
      </c>
      <c r="BV48" t="str">
        <f t="shared" si="0"/>
        <v>9usx-sxi7</v>
      </c>
      <c r="BW48">
        <f t="shared" si="1"/>
        <v>2015</v>
      </c>
      <c r="BX48">
        <f t="shared" si="2"/>
        <v>2015</v>
      </c>
      <c r="BY48">
        <f t="shared" si="3"/>
        <v>3</v>
      </c>
      <c r="BZ48">
        <f t="shared" si="4"/>
        <v>0</v>
      </c>
    </row>
    <row r="49" spans="1:78" x14ac:dyDescent="0.35">
      <c r="A49" t="s">
        <v>4490</v>
      </c>
      <c r="B49" t="s">
        <v>4491</v>
      </c>
      <c r="C49" t="b">
        <v>0</v>
      </c>
      <c r="D49" t="b">
        <v>0</v>
      </c>
      <c r="F49" t="s">
        <v>323</v>
      </c>
      <c r="G49" t="s">
        <v>15</v>
      </c>
      <c r="H49" t="s">
        <v>4492</v>
      </c>
      <c r="J49">
        <v>3</v>
      </c>
      <c r="K49" t="s">
        <v>3826</v>
      </c>
      <c r="L49" t="s">
        <v>4493</v>
      </c>
      <c r="M49" s="2">
        <v>42080</v>
      </c>
      <c r="N49" s="1">
        <v>0.66666666666666663</v>
      </c>
      <c r="O49" s="2">
        <v>42080</v>
      </c>
      <c r="P49" s="1">
        <v>0.66736111111111107</v>
      </c>
      <c r="S49">
        <v>0</v>
      </c>
      <c r="T49" t="s">
        <v>52</v>
      </c>
      <c r="W49" t="s">
        <v>1</v>
      </c>
      <c r="AG49" t="s">
        <v>4494</v>
      </c>
      <c r="AM49" t="s">
        <v>3006</v>
      </c>
      <c r="AO49" t="s">
        <v>334</v>
      </c>
      <c r="BU49" t="s">
        <v>336</v>
      </c>
      <c r="BV49" t="str">
        <f t="shared" si="0"/>
        <v>9ywb-7w4q</v>
      </c>
      <c r="BW49">
        <f t="shared" si="1"/>
        <v>2015</v>
      </c>
      <c r="BX49">
        <f t="shared" si="2"/>
        <v>2015</v>
      </c>
      <c r="BY49">
        <f t="shared" si="3"/>
        <v>3</v>
      </c>
      <c r="BZ49">
        <f t="shared" si="4"/>
        <v>0</v>
      </c>
    </row>
    <row r="50" spans="1:78" x14ac:dyDescent="0.35">
      <c r="A50" t="s">
        <v>4503</v>
      </c>
      <c r="B50" t="s">
        <v>4504</v>
      </c>
      <c r="C50" t="b">
        <v>0</v>
      </c>
      <c r="D50" t="b">
        <v>0</v>
      </c>
      <c r="F50" t="s">
        <v>323</v>
      </c>
      <c r="G50" t="s">
        <v>15</v>
      </c>
      <c r="H50" t="s">
        <v>4505</v>
      </c>
      <c r="J50">
        <v>2</v>
      </c>
      <c r="K50" t="s">
        <v>4506</v>
      </c>
      <c r="L50" t="s">
        <v>4506</v>
      </c>
      <c r="M50" s="2">
        <v>42080</v>
      </c>
      <c r="N50" s="1">
        <v>0.66388888888888886</v>
      </c>
      <c r="O50" s="2">
        <v>42080</v>
      </c>
      <c r="P50" s="1">
        <v>0.66388888888888886</v>
      </c>
      <c r="S50">
        <v>0</v>
      </c>
      <c r="T50" t="s">
        <v>52</v>
      </c>
      <c r="W50" t="s">
        <v>1</v>
      </c>
      <c r="AG50" t="s">
        <v>4507</v>
      </c>
      <c r="AM50" t="s">
        <v>3006</v>
      </c>
      <c r="AO50" t="s">
        <v>334</v>
      </c>
      <c r="BU50" t="s">
        <v>336</v>
      </c>
      <c r="BV50" t="str">
        <f t="shared" si="0"/>
        <v>a52r-q8bf</v>
      </c>
      <c r="BW50">
        <f t="shared" si="1"/>
        <v>2015</v>
      </c>
      <c r="BX50">
        <f t="shared" si="2"/>
        <v>2015</v>
      </c>
      <c r="BY50">
        <f t="shared" si="3"/>
        <v>3</v>
      </c>
      <c r="BZ50">
        <f t="shared" si="4"/>
        <v>0</v>
      </c>
    </row>
    <row r="51" spans="1:78" x14ac:dyDescent="0.35">
      <c r="A51" t="s">
        <v>4515</v>
      </c>
      <c r="B51" t="s">
        <v>4516</v>
      </c>
      <c r="C51" t="b">
        <v>0</v>
      </c>
      <c r="D51" t="b">
        <v>0</v>
      </c>
      <c r="F51" t="s">
        <v>323</v>
      </c>
      <c r="G51" t="s">
        <v>15</v>
      </c>
      <c r="H51" t="s">
        <v>4517</v>
      </c>
      <c r="J51">
        <v>9</v>
      </c>
      <c r="K51" t="s">
        <v>4518</v>
      </c>
      <c r="L51" t="s">
        <v>4518</v>
      </c>
      <c r="M51" s="2">
        <v>42339</v>
      </c>
      <c r="N51" s="1">
        <v>0.21458333333333335</v>
      </c>
      <c r="O51" s="2">
        <v>42339</v>
      </c>
      <c r="P51" s="1">
        <v>0.21458333333333335</v>
      </c>
      <c r="S51">
        <v>0</v>
      </c>
      <c r="T51" t="s">
        <v>4</v>
      </c>
      <c r="W51" t="s">
        <v>1</v>
      </c>
      <c r="AG51" t="s">
        <v>4519</v>
      </c>
      <c r="AM51" t="s">
        <v>3507</v>
      </c>
      <c r="AO51" t="s">
        <v>334</v>
      </c>
      <c r="BU51" t="s">
        <v>336</v>
      </c>
      <c r="BV51" t="str">
        <f t="shared" si="0"/>
        <v>aarr-hxpx</v>
      </c>
      <c r="BW51">
        <f t="shared" si="1"/>
        <v>2015</v>
      </c>
      <c r="BX51">
        <f t="shared" si="2"/>
        <v>2015</v>
      </c>
      <c r="BY51">
        <f t="shared" si="3"/>
        <v>3</v>
      </c>
      <c r="BZ51">
        <f t="shared" si="4"/>
        <v>0</v>
      </c>
    </row>
    <row r="52" spans="1:78" x14ac:dyDescent="0.35">
      <c r="A52" t="s">
        <v>4605</v>
      </c>
      <c r="B52" t="s">
        <v>3825</v>
      </c>
      <c r="C52" t="b">
        <v>0</v>
      </c>
      <c r="D52" t="b">
        <v>0</v>
      </c>
      <c r="F52" t="s">
        <v>323</v>
      </c>
      <c r="G52" t="s">
        <v>15</v>
      </c>
      <c r="H52" t="s">
        <v>4606</v>
      </c>
      <c r="J52">
        <v>5</v>
      </c>
      <c r="K52" t="s">
        <v>4607</v>
      </c>
      <c r="L52" t="s">
        <v>3827</v>
      </c>
      <c r="M52" s="2">
        <v>42080</v>
      </c>
      <c r="N52" s="1">
        <v>0.6645833333333333</v>
      </c>
      <c r="O52" s="2">
        <v>42080</v>
      </c>
      <c r="P52" s="1">
        <v>0.66527777777777775</v>
      </c>
      <c r="S52">
        <v>0</v>
      </c>
      <c r="T52" t="s">
        <v>52</v>
      </c>
      <c r="W52" t="s">
        <v>1</v>
      </c>
      <c r="AG52" t="s">
        <v>4608</v>
      </c>
      <c r="AM52" t="s">
        <v>3006</v>
      </c>
      <c r="AO52" t="s">
        <v>334</v>
      </c>
      <c r="BU52" t="s">
        <v>336</v>
      </c>
      <c r="BV52" t="str">
        <f t="shared" si="0"/>
        <v>braw-q475</v>
      </c>
      <c r="BW52">
        <f t="shared" si="1"/>
        <v>2015</v>
      </c>
      <c r="BX52">
        <f t="shared" si="2"/>
        <v>2015</v>
      </c>
      <c r="BY52">
        <f t="shared" si="3"/>
        <v>3</v>
      </c>
      <c r="BZ52">
        <f t="shared" si="4"/>
        <v>0</v>
      </c>
    </row>
    <row r="53" spans="1:78" x14ac:dyDescent="0.35">
      <c r="A53" t="s">
        <v>4633</v>
      </c>
      <c r="B53" t="s">
        <v>4634</v>
      </c>
      <c r="C53" t="b">
        <v>0</v>
      </c>
      <c r="D53" t="b">
        <v>0</v>
      </c>
      <c r="F53" t="s">
        <v>323</v>
      </c>
      <c r="G53" t="s">
        <v>15</v>
      </c>
      <c r="H53" t="s">
        <v>4635</v>
      </c>
      <c r="J53">
        <v>3</v>
      </c>
      <c r="K53" t="s">
        <v>4636</v>
      </c>
      <c r="L53" t="s">
        <v>4636</v>
      </c>
      <c r="M53" s="2">
        <v>42080</v>
      </c>
      <c r="N53" s="1">
        <v>0.69513888888888886</v>
      </c>
      <c r="O53" s="2">
        <v>42080</v>
      </c>
      <c r="P53" s="1">
        <v>0.69513888888888886</v>
      </c>
      <c r="S53">
        <v>0</v>
      </c>
      <c r="T53" t="s">
        <v>52</v>
      </c>
      <c r="W53" t="s">
        <v>1</v>
      </c>
      <c r="AG53" t="s">
        <v>4637</v>
      </c>
      <c r="AM53" t="s">
        <v>3006</v>
      </c>
      <c r="AO53" t="s">
        <v>334</v>
      </c>
      <c r="BU53" t="s">
        <v>336</v>
      </c>
      <c r="BV53" t="str">
        <f t="shared" si="0"/>
        <v>cgyu-miem</v>
      </c>
      <c r="BW53">
        <f t="shared" si="1"/>
        <v>2015</v>
      </c>
      <c r="BX53">
        <f t="shared" si="2"/>
        <v>2015</v>
      </c>
      <c r="BY53">
        <f t="shared" si="3"/>
        <v>3</v>
      </c>
      <c r="BZ53">
        <f t="shared" si="4"/>
        <v>0</v>
      </c>
    </row>
    <row r="54" spans="1:78" x14ac:dyDescent="0.35">
      <c r="A54" t="s">
        <v>4652</v>
      </c>
      <c r="B54" t="s">
        <v>4653</v>
      </c>
      <c r="C54" t="b">
        <v>0</v>
      </c>
      <c r="D54" t="b">
        <v>0</v>
      </c>
      <c r="F54" t="s">
        <v>323</v>
      </c>
      <c r="G54" t="s">
        <v>15</v>
      </c>
      <c r="H54" t="s">
        <v>4654</v>
      </c>
      <c r="I54" t="s">
        <v>4655</v>
      </c>
      <c r="J54">
        <v>4</v>
      </c>
      <c r="K54" t="s">
        <v>4656</v>
      </c>
      <c r="L54" t="s">
        <v>4656</v>
      </c>
      <c r="M54" s="2">
        <v>42263</v>
      </c>
      <c r="N54" s="1">
        <v>0.7895833333333333</v>
      </c>
      <c r="O54" s="2">
        <v>42263</v>
      </c>
      <c r="P54" s="1">
        <v>0.7895833333333333</v>
      </c>
      <c r="R54" t="s">
        <v>4657</v>
      </c>
      <c r="S54">
        <v>0</v>
      </c>
      <c r="T54" t="s">
        <v>115</v>
      </c>
      <c r="W54" t="s">
        <v>1</v>
      </c>
      <c r="Z54" t="s">
        <v>54</v>
      </c>
      <c r="AG54" t="s">
        <v>4658</v>
      </c>
      <c r="AM54" t="s">
        <v>1569</v>
      </c>
      <c r="AO54" t="s">
        <v>334</v>
      </c>
      <c r="BU54" t="s">
        <v>336</v>
      </c>
      <c r="BV54" t="str">
        <f t="shared" si="0"/>
        <v>d5hv-t46a</v>
      </c>
      <c r="BW54">
        <f t="shared" si="1"/>
        <v>2015</v>
      </c>
      <c r="BX54">
        <f t="shared" si="2"/>
        <v>2015</v>
      </c>
      <c r="BY54">
        <f t="shared" si="3"/>
        <v>4</v>
      </c>
      <c r="BZ54">
        <f t="shared" si="4"/>
        <v>3</v>
      </c>
    </row>
    <row r="55" spans="1:78" x14ac:dyDescent="0.35">
      <c r="A55" t="s">
        <v>2080</v>
      </c>
      <c r="B55" t="s">
        <v>2081</v>
      </c>
      <c r="C55" t="b">
        <v>0</v>
      </c>
      <c r="D55" t="b">
        <v>0</v>
      </c>
      <c r="F55" t="s">
        <v>323</v>
      </c>
      <c r="G55" t="s">
        <v>15</v>
      </c>
      <c r="H55" t="s">
        <v>2082</v>
      </c>
      <c r="J55">
        <v>51</v>
      </c>
      <c r="K55" t="s">
        <v>2083</v>
      </c>
      <c r="L55" t="s">
        <v>2084</v>
      </c>
      <c r="M55" s="2">
        <v>42229</v>
      </c>
      <c r="N55" s="1">
        <v>0.94861111111111107</v>
      </c>
      <c r="O55" s="2">
        <v>43631</v>
      </c>
      <c r="P55" s="1">
        <v>0.36249999999999999</v>
      </c>
      <c r="R55" t="s">
        <v>2085</v>
      </c>
      <c r="S55">
        <v>0</v>
      </c>
      <c r="T55" t="s">
        <v>210</v>
      </c>
      <c r="U55" t="s">
        <v>2086</v>
      </c>
      <c r="W55" t="s">
        <v>1</v>
      </c>
      <c r="AG55" t="s">
        <v>2087</v>
      </c>
      <c r="AM55" t="s">
        <v>591</v>
      </c>
      <c r="AO55" t="s">
        <v>334</v>
      </c>
      <c r="BT55" t="s">
        <v>592</v>
      </c>
      <c r="BU55" t="s">
        <v>336</v>
      </c>
      <c r="BV55" t="str">
        <f t="shared" si="0"/>
        <v>dcg8-4tss</v>
      </c>
      <c r="BW55">
        <f t="shared" si="1"/>
        <v>2015</v>
      </c>
      <c r="BX55">
        <f t="shared" si="2"/>
        <v>2019</v>
      </c>
      <c r="BY55">
        <f t="shared" si="3"/>
        <v>3</v>
      </c>
      <c r="BZ55">
        <f t="shared" si="4"/>
        <v>2</v>
      </c>
    </row>
    <row r="56" spans="1:78" x14ac:dyDescent="0.35">
      <c r="A56" t="s">
        <v>1318</v>
      </c>
      <c r="B56" t="s">
        <v>1268</v>
      </c>
      <c r="C56" t="b">
        <v>0</v>
      </c>
      <c r="D56" t="b">
        <v>0</v>
      </c>
      <c r="F56" t="s">
        <v>323</v>
      </c>
      <c r="G56" t="s">
        <v>15</v>
      </c>
      <c r="H56" t="s">
        <v>1319</v>
      </c>
      <c r="I56" t="s">
        <v>1269</v>
      </c>
      <c r="J56">
        <v>3</v>
      </c>
      <c r="K56" t="s">
        <v>1270</v>
      </c>
      <c r="L56" t="s">
        <v>1270</v>
      </c>
      <c r="M56" s="2">
        <v>42327</v>
      </c>
      <c r="N56" s="1">
        <v>0.91666666666666663</v>
      </c>
      <c r="O56" s="2">
        <v>42327</v>
      </c>
      <c r="P56" s="1">
        <v>0.91666666666666663</v>
      </c>
      <c r="Q56" t="s">
        <v>328</v>
      </c>
      <c r="R56" t="s">
        <v>1271</v>
      </c>
      <c r="S56">
        <v>0</v>
      </c>
      <c r="T56" t="s">
        <v>82</v>
      </c>
      <c r="U56" t="s">
        <v>82</v>
      </c>
      <c r="W56" t="s">
        <v>1</v>
      </c>
      <c r="Z56" t="s">
        <v>24</v>
      </c>
      <c r="AG56" t="s">
        <v>1320</v>
      </c>
      <c r="AM56" t="s">
        <v>1272</v>
      </c>
      <c r="AO56" t="s">
        <v>334</v>
      </c>
      <c r="BT56" t="s">
        <v>335</v>
      </c>
      <c r="BU56" t="s">
        <v>336</v>
      </c>
      <c r="BV56" t="str">
        <f t="shared" si="0"/>
        <v>e6ka-4u42</v>
      </c>
      <c r="BW56">
        <f t="shared" si="1"/>
        <v>2015</v>
      </c>
      <c r="BX56">
        <f t="shared" si="2"/>
        <v>2015</v>
      </c>
      <c r="BY56">
        <f t="shared" si="3"/>
        <v>4</v>
      </c>
      <c r="BZ56">
        <f t="shared" si="4"/>
        <v>5</v>
      </c>
    </row>
    <row r="57" spans="1:78" x14ac:dyDescent="0.35">
      <c r="A57" t="s">
        <v>3018</v>
      </c>
      <c r="B57" t="s">
        <v>3019</v>
      </c>
      <c r="C57" t="b">
        <v>0</v>
      </c>
      <c r="D57" t="b">
        <v>0</v>
      </c>
      <c r="F57" t="s">
        <v>323</v>
      </c>
      <c r="G57" t="s">
        <v>15</v>
      </c>
      <c r="H57" t="s">
        <v>3020</v>
      </c>
      <c r="I57" t="s">
        <v>3012</v>
      </c>
      <c r="J57">
        <v>5</v>
      </c>
      <c r="K57" t="s">
        <v>3021</v>
      </c>
      <c r="L57" t="s">
        <v>3022</v>
      </c>
      <c r="M57" s="2">
        <v>42096</v>
      </c>
      <c r="N57" s="1">
        <v>0.83472222222222225</v>
      </c>
      <c r="O57" s="2">
        <v>42096</v>
      </c>
      <c r="P57" s="1">
        <v>0.83958333333333324</v>
      </c>
      <c r="Q57" t="s">
        <v>328</v>
      </c>
      <c r="R57" t="s">
        <v>3023</v>
      </c>
      <c r="S57">
        <v>0</v>
      </c>
      <c r="T57" t="s">
        <v>52</v>
      </c>
      <c r="U57" t="s">
        <v>3005</v>
      </c>
      <c r="W57" t="s">
        <v>1</v>
      </c>
      <c r="Z57" t="s">
        <v>231</v>
      </c>
      <c r="AG57" t="s">
        <v>3024</v>
      </c>
      <c r="AL57" t="s">
        <v>3017</v>
      </c>
      <c r="AM57" t="s">
        <v>3006</v>
      </c>
      <c r="AO57" t="s">
        <v>334</v>
      </c>
      <c r="BT57" t="s">
        <v>335</v>
      </c>
      <c r="BU57" t="s">
        <v>336</v>
      </c>
      <c r="BV57" t="str">
        <f t="shared" si="0"/>
        <v>egfy-h6vk</v>
      </c>
      <c r="BW57">
        <f t="shared" si="1"/>
        <v>2015</v>
      </c>
      <c r="BX57">
        <f t="shared" si="2"/>
        <v>2015</v>
      </c>
      <c r="BY57">
        <f t="shared" si="3"/>
        <v>4</v>
      </c>
      <c r="BZ57">
        <f t="shared" si="4"/>
        <v>5</v>
      </c>
    </row>
    <row r="58" spans="1:78" x14ac:dyDescent="0.35">
      <c r="A58" t="s">
        <v>4811</v>
      </c>
      <c r="B58" t="s">
        <v>3032</v>
      </c>
      <c r="C58" t="b">
        <v>0</v>
      </c>
      <c r="D58" t="b">
        <v>0</v>
      </c>
      <c r="F58" t="s">
        <v>323</v>
      </c>
      <c r="G58" t="s">
        <v>15</v>
      </c>
      <c r="H58" t="s">
        <v>4812</v>
      </c>
      <c r="J58">
        <v>10</v>
      </c>
      <c r="K58" t="s">
        <v>4813</v>
      </c>
      <c r="L58" t="s">
        <v>3033</v>
      </c>
      <c r="M58" s="2">
        <v>42089</v>
      </c>
      <c r="N58" s="1">
        <v>3.472222222222222E-3</v>
      </c>
      <c r="O58" s="2">
        <v>42089</v>
      </c>
      <c r="P58" s="1">
        <v>0.65208333333333335</v>
      </c>
      <c r="S58">
        <v>0</v>
      </c>
      <c r="T58" t="s">
        <v>52</v>
      </c>
      <c r="W58" t="s">
        <v>1</v>
      </c>
      <c r="Z58" t="s">
        <v>231</v>
      </c>
      <c r="AG58" t="s">
        <v>4814</v>
      </c>
      <c r="AL58" t="s">
        <v>3017</v>
      </c>
      <c r="AM58" t="s">
        <v>3006</v>
      </c>
      <c r="AO58" t="s">
        <v>334</v>
      </c>
      <c r="BU58" t="s">
        <v>336</v>
      </c>
      <c r="BV58" t="str">
        <f t="shared" si="0"/>
        <v>eiss-ghr9</v>
      </c>
      <c r="BW58">
        <f t="shared" si="1"/>
        <v>2015</v>
      </c>
      <c r="BX58">
        <f t="shared" si="2"/>
        <v>2015</v>
      </c>
      <c r="BY58">
        <f t="shared" si="3"/>
        <v>4</v>
      </c>
      <c r="BZ58">
        <f t="shared" si="4"/>
        <v>1</v>
      </c>
    </row>
    <row r="59" spans="1:78" x14ac:dyDescent="0.35">
      <c r="A59" t="s">
        <v>4831</v>
      </c>
      <c r="B59" t="s">
        <v>4832</v>
      </c>
      <c r="C59" t="b">
        <v>0</v>
      </c>
      <c r="D59" t="b">
        <v>0</v>
      </c>
      <c r="F59" t="s">
        <v>323</v>
      </c>
      <c r="G59" t="s">
        <v>15</v>
      </c>
      <c r="H59" t="s">
        <v>4833</v>
      </c>
      <c r="J59">
        <v>15</v>
      </c>
      <c r="K59" t="s">
        <v>4834</v>
      </c>
      <c r="L59" t="s">
        <v>4835</v>
      </c>
      <c r="M59" s="2">
        <v>42320</v>
      </c>
      <c r="N59" s="1">
        <v>0.10972222222222222</v>
      </c>
      <c r="O59" s="2">
        <v>42320</v>
      </c>
      <c r="P59" s="1">
        <v>0.11041666666666666</v>
      </c>
      <c r="S59">
        <v>0</v>
      </c>
      <c r="T59" t="s">
        <v>4</v>
      </c>
      <c r="W59" t="s">
        <v>1</v>
      </c>
      <c r="AG59" t="s">
        <v>4836</v>
      </c>
      <c r="AM59" t="s">
        <v>3507</v>
      </c>
      <c r="AO59" t="s">
        <v>334</v>
      </c>
      <c r="BU59" t="s">
        <v>336</v>
      </c>
      <c r="BV59" t="str">
        <f t="shared" si="0"/>
        <v>ev9b-h3nr</v>
      </c>
      <c r="BW59">
        <f t="shared" si="1"/>
        <v>2015</v>
      </c>
      <c r="BX59">
        <f t="shared" si="2"/>
        <v>2015</v>
      </c>
      <c r="BY59">
        <f t="shared" si="3"/>
        <v>3</v>
      </c>
      <c r="BZ59">
        <f t="shared" si="4"/>
        <v>0</v>
      </c>
    </row>
    <row r="60" spans="1:78" x14ac:dyDescent="0.35">
      <c r="A60" t="s">
        <v>4854</v>
      </c>
      <c r="B60" t="s">
        <v>4855</v>
      </c>
      <c r="C60" t="b">
        <v>0</v>
      </c>
      <c r="D60" t="b">
        <v>0</v>
      </c>
      <c r="F60" t="s">
        <v>323</v>
      </c>
      <c r="G60" t="s">
        <v>15</v>
      </c>
      <c r="H60" t="s">
        <v>4856</v>
      </c>
      <c r="J60">
        <v>4</v>
      </c>
      <c r="K60" t="s">
        <v>4857</v>
      </c>
      <c r="L60" t="s">
        <v>4857</v>
      </c>
      <c r="M60" s="2">
        <v>42080</v>
      </c>
      <c r="N60" s="1">
        <v>0.66180555555555554</v>
      </c>
      <c r="O60" s="2">
        <v>42080</v>
      </c>
      <c r="P60" s="1">
        <v>0.66180555555555554</v>
      </c>
      <c r="S60">
        <v>0</v>
      </c>
      <c r="T60" t="s">
        <v>52</v>
      </c>
      <c r="W60" t="s">
        <v>1</v>
      </c>
      <c r="AG60" t="s">
        <v>4858</v>
      </c>
      <c r="AM60" t="s">
        <v>3006</v>
      </c>
      <c r="AO60" t="s">
        <v>334</v>
      </c>
      <c r="BU60" t="s">
        <v>336</v>
      </c>
      <c r="BV60" t="str">
        <f t="shared" si="0"/>
        <v>f4a9-b2hi</v>
      </c>
      <c r="BW60">
        <f t="shared" si="1"/>
        <v>2015</v>
      </c>
      <c r="BX60">
        <f t="shared" si="2"/>
        <v>2015</v>
      </c>
      <c r="BY60">
        <f t="shared" si="3"/>
        <v>3</v>
      </c>
      <c r="BZ60">
        <f t="shared" si="4"/>
        <v>0</v>
      </c>
    </row>
    <row r="61" spans="1:78" x14ac:dyDescent="0.35">
      <c r="A61" t="s">
        <v>4867</v>
      </c>
      <c r="B61" t="s">
        <v>1314</v>
      </c>
      <c r="C61" t="b">
        <v>0</v>
      </c>
      <c r="D61" t="b">
        <v>0</v>
      </c>
      <c r="F61" t="s">
        <v>323</v>
      </c>
      <c r="G61" t="s">
        <v>15</v>
      </c>
      <c r="H61" t="s">
        <v>4868</v>
      </c>
      <c r="I61" t="s">
        <v>1315</v>
      </c>
      <c r="J61">
        <v>2</v>
      </c>
      <c r="K61" t="s">
        <v>1316</v>
      </c>
      <c r="L61" t="s">
        <v>1316</v>
      </c>
      <c r="M61" s="2">
        <v>42317</v>
      </c>
      <c r="N61" s="1">
        <v>0.87916666666666676</v>
      </c>
      <c r="O61" s="2">
        <v>42317</v>
      </c>
      <c r="P61" s="1">
        <v>0.87916666666666676</v>
      </c>
      <c r="Q61" t="s">
        <v>1130</v>
      </c>
      <c r="R61" t="s">
        <v>1317</v>
      </c>
      <c r="S61">
        <v>0</v>
      </c>
      <c r="T61" t="s">
        <v>82</v>
      </c>
      <c r="W61" t="s">
        <v>1</v>
      </c>
      <c r="Z61" t="s">
        <v>219</v>
      </c>
      <c r="AG61" t="s">
        <v>4869</v>
      </c>
      <c r="AL61" t="s">
        <v>1291</v>
      </c>
      <c r="AM61" t="s">
        <v>1272</v>
      </c>
      <c r="AO61" t="s">
        <v>334</v>
      </c>
      <c r="BU61" t="s">
        <v>336</v>
      </c>
      <c r="BV61" t="str">
        <f t="shared" si="0"/>
        <v>fn6e-4szt</v>
      </c>
      <c r="BW61">
        <f t="shared" si="1"/>
        <v>2015</v>
      </c>
      <c r="BX61">
        <f t="shared" si="2"/>
        <v>2015</v>
      </c>
      <c r="BY61">
        <f t="shared" si="3"/>
        <v>4</v>
      </c>
      <c r="BZ61">
        <f t="shared" si="4"/>
        <v>4</v>
      </c>
    </row>
    <row r="62" spans="1:78" x14ac:dyDescent="0.35">
      <c r="A62" t="s">
        <v>1560</v>
      </c>
      <c r="B62" t="s">
        <v>1561</v>
      </c>
      <c r="C62" t="b">
        <v>0</v>
      </c>
      <c r="D62" t="b">
        <v>0</v>
      </c>
      <c r="F62" t="s">
        <v>323</v>
      </c>
      <c r="G62" t="s">
        <v>15</v>
      </c>
      <c r="H62" t="s">
        <v>1562</v>
      </c>
      <c r="I62" t="s">
        <v>1563</v>
      </c>
      <c r="J62">
        <v>6</v>
      </c>
      <c r="K62" t="s">
        <v>1564</v>
      </c>
      <c r="L62" t="s">
        <v>1564</v>
      </c>
      <c r="M62" s="2">
        <v>42263</v>
      </c>
      <c r="N62" s="1">
        <v>0.77847222222222223</v>
      </c>
      <c r="O62" s="2">
        <v>42263</v>
      </c>
      <c r="P62" s="1">
        <v>0.77847222222222223</v>
      </c>
      <c r="R62" t="s">
        <v>1565</v>
      </c>
      <c r="S62">
        <v>0</v>
      </c>
      <c r="T62" t="s">
        <v>115</v>
      </c>
      <c r="U62" t="s">
        <v>1566</v>
      </c>
      <c r="V62" t="s">
        <v>7</v>
      </c>
      <c r="W62" t="s">
        <v>1</v>
      </c>
      <c r="Z62" t="s">
        <v>54</v>
      </c>
      <c r="AG62" t="s">
        <v>1567</v>
      </c>
      <c r="AL62" t="s">
        <v>1568</v>
      </c>
      <c r="AM62" t="s">
        <v>1569</v>
      </c>
      <c r="AO62" t="s">
        <v>334</v>
      </c>
      <c r="BT62" t="s">
        <v>368</v>
      </c>
      <c r="BU62" t="s">
        <v>336</v>
      </c>
      <c r="BV62" t="str">
        <f t="shared" si="0"/>
        <v>g7wf-vj9j</v>
      </c>
      <c r="BW62">
        <f t="shared" si="1"/>
        <v>2015</v>
      </c>
      <c r="BX62">
        <f t="shared" si="2"/>
        <v>2015</v>
      </c>
      <c r="BY62">
        <f t="shared" si="3"/>
        <v>5</v>
      </c>
      <c r="BZ62">
        <f t="shared" si="4"/>
        <v>5</v>
      </c>
    </row>
    <row r="63" spans="1:78" x14ac:dyDescent="0.35">
      <c r="A63" t="s">
        <v>1011</v>
      </c>
      <c r="B63" t="s">
        <v>1012</v>
      </c>
      <c r="C63" t="b">
        <v>0</v>
      </c>
      <c r="D63" t="b">
        <v>0</v>
      </c>
      <c r="F63" t="s">
        <v>323</v>
      </c>
      <c r="G63" t="s">
        <v>15</v>
      </c>
      <c r="H63" t="s">
        <v>1013</v>
      </c>
      <c r="I63" t="s">
        <v>1014</v>
      </c>
      <c r="J63">
        <v>3</v>
      </c>
      <c r="K63" t="s">
        <v>1015</v>
      </c>
      <c r="L63" t="s">
        <v>1015</v>
      </c>
      <c r="M63" s="2">
        <v>42086</v>
      </c>
      <c r="N63" s="1">
        <v>0.95138888888888884</v>
      </c>
      <c r="O63" s="2">
        <v>42086</v>
      </c>
      <c r="P63" s="1">
        <v>0.95138888888888884</v>
      </c>
      <c r="Q63" t="s">
        <v>328</v>
      </c>
      <c r="R63" t="s">
        <v>1016</v>
      </c>
      <c r="S63">
        <v>0</v>
      </c>
      <c r="T63" t="s">
        <v>55</v>
      </c>
      <c r="U63" t="s">
        <v>1017</v>
      </c>
      <c r="V63" t="s">
        <v>7</v>
      </c>
      <c r="W63" t="s">
        <v>1</v>
      </c>
      <c r="Z63" t="s">
        <v>192</v>
      </c>
      <c r="AG63" t="s">
        <v>1018</v>
      </c>
      <c r="AL63" t="s">
        <v>1019</v>
      </c>
      <c r="AM63" t="s">
        <v>1020</v>
      </c>
      <c r="AO63" t="s">
        <v>334</v>
      </c>
      <c r="BT63" t="s">
        <v>335</v>
      </c>
      <c r="BU63" t="s">
        <v>336</v>
      </c>
      <c r="BV63" t="str">
        <f t="shared" si="0"/>
        <v>geg7-qybq</v>
      </c>
      <c r="BW63">
        <f t="shared" si="1"/>
        <v>2015</v>
      </c>
      <c r="BX63">
        <f t="shared" si="2"/>
        <v>2015</v>
      </c>
      <c r="BY63">
        <f t="shared" si="3"/>
        <v>5</v>
      </c>
      <c r="BZ63">
        <f t="shared" si="4"/>
        <v>6</v>
      </c>
    </row>
    <row r="64" spans="1:78" x14ac:dyDescent="0.35">
      <c r="A64" t="s">
        <v>4977</v>
      </c>
      <c r="B64" t="s">
        <v>4978</v>
      </c>
      <c r="C64" t="b">
        <v>0</v>
      </c>
      <c r="D64" t="b">
        <v>0</v>
      </c>
      <c r="F64" t="s">
        <v>323</v>
      </c>
      <c r="G64" t="s">
        <v>15</v>
      </c>
      <c r="H64" t="s">
        <v>4979</v>
      </c>
      <c r="J64">
        <v>4</v>
      </c>
      <c r="K64" t="s">
        <v>4980</v>
      </c>
      <c r="L64" t="s">
        <v>4980</v>
      </c>
      <c r="M64" s="2">
        <v>42339</v>
      </c>
      <c r="N64" s="1">
        <v>0.20416666666666669</v>
      </c>
      <c r="O64" s="2">
        <v>42339</v>
      </c>
      <c r="P64" s="1">
        <v>0.20416666666666669</v>
      </c>
      <c r="S64">
        <v>0</v>
      </c>
      <c r="T64" t="s">
        <v>4</v>
      </c>
      <c r="W64" t="s">
        <v>1</v>
      </c>
      <c r="AG64" t="s">
        <v>4981</v>
      </c>
      <c r="AM64" t="s">
        <v>3507</v>
      </c>
      <c r="AO64" t="s">
        <v>334</v>
      </c>
      <c r="BU64" t="s">
        <v>336</v>
      </c>
      <c r="BV64" t="str">
        <f t="shared" si="0"/>
        <v>hbzb-dbcn</v>
      </c>
      <c r="BW64">
        <f t="shared" si="1"/>
        <v>2015</v>
      </c>
      <c r="BX64">
        <f t="shared" si="2"/>
        <v>2015</v>
      </c>
      <c r="BY64">
        <f t="shared" si="3"/>
        <v>3</v>
      </c>
      <c r="BZ64">
        <f t="shared" si="4"/>
        <v>0</v>
      </c>
    </row>
    <row r="65" spans="1:78" x14ac:dyDescent="0.35">
      <c r="A65" t="s">
        <v>5021</v>
      </c>
      <c r="B65" t="s">
        <v>5022</v>
      </c>
      <c r="C65" t="b">
        <v>0</v>
      </c>
      <c r="D65" t="b">
        <v>0</v>
      </c>
      <c r="F65" t="s">
        <v>323</v>
      </c>
      <c r="G65" t="s">
        <v>15</v>
      </c>
      <c r="H65" t="s">
        <v>5023</v>
      </c>
      <c r="J65">
        <v>5</v>
      </c>
      <c r="K65" t="s">
        <v>5024</v>
      </c>
      <c r="L65" t="s">
        <v>5025</v>
      </c>
      <c r="M65" s="2">
        <v>42177</v>
      </c>
      <c r="N65" s="1">
        <v>0.76458333333333339</v>
      </c>
      <c r="O65" s="2">
        <v>42177</v>
      </c>
      <c r="P65" s="1">
        <v>0.76527777777777783</v>
      </c>
      <c r="S65">
        <v>0</v>
      </c>
      <c r="T65" t="s">
        <v>137</v>
      </c>
      <c r="W65" t="s">
        <v>1</v>
      </c>
      <c r="AG65" t="s">
        <v>5026</v>
      </c>
      <c r="AM65" t="s">
        <v>4345</v>
      </c>
      <c r="AO65" t="s">
        <v>334</v>
      </c>
      <c r="BU65" t="s">
        <v>336</v>
      </c>
      <c r="BV65" t="str">
        <f t="shared" si="0"/>
        <v>hz47-b5g9</v>
      </c>
      <c r="BW65">
        <f t="shared" si="1"/>
        <v>2015</v>
      </c>
      <c r="BX65">
        <f t="shared" si="2"/>
        <v>2015</v>
      </c>
      <c r="BY65">
        <f t="shared" si="3"/>
        <v>3</v>
      </c>
      <c r="BZ65">
        <f t="shared" si="4"/>
        <v>0</v>
      </c>
    </row>
    <row r="66" spans="1:78" x14ac:dyDescent="0.35">
      <c r="A66" t="s">
        <v>3025</v>
      </c>
      <c r="B66" t="s">
        <v>3026</v>
      </c>
      <c r="C66" t="b">
        <v>0</v>
      </c>
      <c r="D66" t="b">
        <v>0</v>
      </c>
      <c r="F66" t="s">
        <v>323</v>
      </c>
      <c r="G66" t="s">
        <v>15</v>
      </c>
      <c r="H66" t="s">
        <v>3027</v>
      </c>
      <c r="I66" t="s">
        <v>3012</v>
      </c>
      <c r="J66">
        <v>3</v>
      </c>
      <c r="K66" t="s">
        <v>3028</v>
      </c>
      <c r="L66" t="s">
        <v>3029</v>
      </c>
      <c r="M66" s="2">
        <v>42096</v>
      </c>
      <c r="N66" s="1">
        <v>0.77500000000000002</v>
      </c>
      <c r="O66" s="2">
        <v>42096</v>
      </c>
      <c r="P66" s="1">
        <v>0.78125</v>
      </c>
      <c r="Q66" t="s">
        <v>328</v>
      </c>
      <c r="R66" t="s">
        <v>3030</v>
      </c>
      <c r="S66">
        <v>0</v>
      </c>
      <c r="T66" t="s">
        <v>52</v>
      </c>
      <c r="U66" t="s">
        <v>3005</v>
      </c>
      <c r="W66" t="s">
        <v>1</v>
      </c>
      <c r="Z66" t="s">
        <v>231</v>
      </c>
      <c r="AG66" t="s">
        <v>3031</v>
      </c>
      <c r="AL66" t="s">
        <v>3017</v>
      </c>
      <c r="AM66" t="s">
        <v>3006</v>
      </c>
      <c r="AO66" t="s">
        <v>334</v>
      </c>
      <c r="BT66" t="s">
        <v>335</v>
      </c>
      <c r="BU66" t="s">
        <v>336</v>
      </c>
      <c r="BV66" t="str">
        <f t="shared" ref="BV66:BV129" si="5">IF(E66="",B66,E66)</f>
        <v>iyhw-cfx7</v>
      </c>
      <c r="BW66">
        <f t="shared" ref="BW66:BW129" si="6">YEAR(M66)</f>
        <v>2015</v>
      </c>
      <c r="BX66">
        <f t="shared" ref="BX66:BX129" si="7">YEAR(O66)</f>
        <v>2015</v>
      </c>
      <c r="BY66">
        <f t="shared" ref="BY66:BY129" si="8">COUNTA(K66,L66,T66,V66,Z66)</f>
        <v>4</v>
      </c>
      <c r="BZ66">
        <f t="shared" ref="BZ66:BZ129" si="9">COUNTA(I66,Q66,R66,U66,V66,Z66)</f>
        <v>5</v>
      </c>
    </row>
    <row r="67" spans="1:78" x14ac:dyDescent="0.35">
      <c r="A67" t="s">
        <v>5118</v>
      </c>
      <c r="B67" t="s">
        <v>4930</v>
      </c>
      <c r="C67" t="b">
        <v>0</v>
      </c>
      <c r="D67" t="b">
        <v>0</v>
      </c>
      <c r="F67" t="s">
        <v>323</v>
      </c>
      <c r="G67" t="s">
        <v>15</v>
      </c>
      <c r="H67" t="s">
        <v>5119</v>
      </c>
      <c r="J67">
        <v>14</v>
      </c>
      <c r="K67" t="s">
        <v>5120</v>
      </c>
      <c r="L67" t="s">
        <v>4931</v>
      </c>
      <c r="M67" s="2">
        <v>42307</v>
      </c>
      <c r="N67" s="1">
        <v>0.7944444444444444</v>
      </c>
      <c r="O67" s="2">
        <v>42307</v>
      </c>
      <c r="P67" s="1">
        <v>0.87152777777777779</v>
      </c>
      <c r="S67">
        <v>0</v>
      </c>
      <c r="T67" t="s">
        <v>121</v>
      </c>
      <c r="W67" t="s">
        <v>1</v>
      </c>
      <c r="AG67" t="s">
        <v>5121</v>
      </c>
      <c r="AM67" t="s">
        <v>518</v>
      </c>
      <c r="AO67" t="s">
        <v>334</v>
      </c>
      <c r="BU67" t="s">
        <v>336</v>
      </c>
      <c r="BV67" t="str">
        <f t="shared" si="5"/>
        <v>jg8i-imiv</v>
      </c>
      <c r="BW67">
        <f t="shared" si="6"/>
        <v>2015</v>
      </c>
      <c r="BX67">
        <f t="shared" si="7"/>
        <v>2015</v>
      </c>
      <c r="BY67">
        <f t="shared" si="8"/>
        <v>3</v>
      </c>
      <c r="BZ67">
        <f t="shared" si="9"/>
        <v>0</v>
      </c>
    </row>
    <row r="68" spans="1:78" x14ac:dyDescent="0.35">
      <c r="A68" t="s">
        <v>2199</v>
      </c>
      <c r="B68" t="s">
        <v>2163</v>
      </c>
      <c r="C68" t="b">
        <v>0</v>
      </c>
      <c r="D68" t="b">
        <v>0</v>
      </c>
      <c r="F68" t="s">
        <v>323</v>
      </c>
      <c r="G68" t="s">
        <v>15</v>
      </c>
      <c r="H68" t="s">
        <v>2200</v>
      </c>
      <c r="J68">
        <v>6</v>
      </c>
      <c r="K68" t="s">
        <v>2164</v>
      </c>
      <c r="L68" t="s">
        <v>2164</v>
      </c>
      <c r="M68" s="2">
        <v>42143</v>
      </c>
      <c r="N68" s="1">
        <v>0.90347222222222223</v>
      </c>
      <c r="O68" s="2">
        <v>42143</v>
      </c>
      <c r="P68" s="1">
        <v>0.90347222222222223</v>
      </c>
      <c r="S68">
        <v>0</v>
      </c>
      <c r="T68" t="s">
        <v>147</v>
      </c>
      <c r="U68" t="s">
        <v>2134</v>
      </c>
      <c r="W68" t="s">
        <v>1</v>
      </c>
      <c r="Z68" t="s">
        <v>170</v>
      </c>
      <c r="AG68" t="s">
        <v>2201</v>
      </c>
      <c r="AL68" t="s">
        <v>2135</v>
      </c>
      <c r="AM68" t="s">
        <v>2136</v>
      </c>
      <c r="AO68" t="s">
        <v>334</v>
      </c>
      <c r="BT68" t="s">
        <v>335</v>
      </c>
      <c r="BU68" t="s">
        <v>336</v>
      </c>
      <c r="BV68" t="str">
        <f t="shared" si="5"/>
        <v>pph6-iymj</v>
      </c>
      <c r="BW68">
        <f t="shared" si="6"/>
        <v>2015</v>
      </c>
      <c r="BX68">
        <f t="shared" si="7"/>
        <v>2015</v>
      </c>
      <c r="BY68">
        <f t="shared" si="8"/>
        <v>4</v>
      </c>
      <c r="BZ68">
        <f t="shared" si="9"/>
        <v>2</v>
      </c>
    </row>
    <row r="69" spans="1:78" x14ac:dyDescent="0.35">
      <c r="A69" t="s">
        <v>5422</v>
      </c>
      <c r="B69" t="s">
        <v>4594</v>
      </c>
      <c r="C69" t="b">
        <v>0</v>
      </c>
      <c r="D69" t="b">
        <v>0</v>
      </c>
      <c r="F69" t="s">
        <v>323</v>
      </c>
      <c r="G69" t="s">
        <v>15</v>
      </c>
      <c r="H69" t="s">
        <v>5423</v>
      </c>
      <c r="J69">
        <v>2</v>
      </c>
      <c r="K69" t="s">
        <v>4595</v>
      </c>
      <c r="L69" t="s">
        <v>4595</v>
      </c>
      <c r="M69" s="2">
        <v>42143</v>
      </c>
      <c r="N69" s="1">
        <v>0.8618055555555556</v>
      </c>
      <c r="O69" s="2">
        <v>42143</v>
      </c>
      <c r="P69" s="1">
        <v>0.8618055555555556</v>
      </c>
      <c r="S69">
        <v>0</v>
      </c>
      <c r="T69" t="s">
        <v>147</v>
      </c>
      <c r="W69" t="s">
        <v>1</v>
      </c>
      <c r="AG69" t="s">
        <v>5424</v>
      </c>
      <c r="AM69" t="s">
        <v>2136</v>
      </c>
      <c r="AO69" t="s">
        <v>334</v>
      </c>
      <c r="BU69" t="s">
        <v>336</v>
      </c>
      <c r="BV69" t="str">
        <f t="shared" si="5"/>
        <v>q5vc-gyws</v>
      </c>
      <c r="BW69">
        <f t="shared" si="6"/>
        <v>2015</v>
      </c>
      <c r="BX69">
        <f t="shared" si="7"/>
        <v>2015</v>
      </c>
      <c r="BY69">
        <f t="shared" si="8"/>
        <v>3</v>
      </c>
      <c r="BZ69">
        <f t="shared" si="9"/>
        <v>0</v>
      </c>
    </row>
    <row r="70" spans="1:78" x14ac:dyDescent="0.35">
      <c r="A70" t="s">
        <v>5472</v>
      </c>
      <c r="B70" t="s">
        <v>3692</v>
      </c>
      <c r="C70" t="b">
        <v>0</v>
      </c>
      <c r="D70" t="b">
        <v>0</v>
      </c>
      <c r="F70" t="s">
        <v>323</v>
      </c>
      <c r="G70" t="s">
        <v>15</v>
      </c>
      <c r="H70" t="s">
        <v>3693</v>
      </c>
      <c r="J70">
        <v>5</v>
      </c>
      <c r="K70" t="s">
        <v>3694</v>
      </c>
      <c r="L70" t="s">
        <v>3694</v>
      </c>
      <c r="M70" s="2">
        <v>42337</v>
      </c>
      <c r="N70" s="1">
        <v>0.14652777777777778</v>
      </c>
      <c r="O70" s="2">
        <v>42337</v>
      </c>
      <c r="P70" s="1">
        <v>0.14652777777777778</v>
      </c>
      <c r="S70">
        <v>0</v>
      </c>
      <c r="T70" t="s">
        <v>4</v>
      </c>
      <c r="V70" t="s">
        <v>7</v>
      </c>
      <c r="W70" t="s">
        <v>1</v>
      </c>
      <c r="AG70" t="s">
        <v>5473</v>
      </c>
      <c r="AM70" t="s">
        <v>3507</v>
      </c>
      <c r="AO70" t="s">
        <v>334</v>
      </c>
      <c r="BU70" t="s">
        <v>336</v>
      </c>
      <c r="BV70" t="str">
        <f t="shared" si="5"/>
        <v>r5aq-kmki</v>
      </c>
      <c r="BW70">
        <f t="shared" si="6"/>
        <v>2015</v>
      </c>
      <c r="BX70">
        <f t="shared" si="7"/>
        <v>2015</v>
      </c>
      <c r="BY70">
        <f t="shared" si="8"/>
        <v>4</v>
      </c>
      <c r="BZ70">
        <f t="shared" si="9"/>
        <v>1</v>
      </c>
    </row>
    <row r="71" spans="1:78" x14ac:dyDescent="0.35">
      <c r="A71" t="s">
        <v>5486</v>
      </c>
      <c r="B71" t="s">
        <v>5487</v>
      </c>
      <c r="C71" t="b">
        <v>0</v>
      </c>
      <c r="D71" t="b">
        <v>0</v>
      </c>
      <c r="F71" t="s">
        <v>323</v>
      </c>
      <c r="G71" t="s">
        <v>15</v>
      </c>
      <c r="H71" t="s">
        <v>5488</v>
      </c>
      <c r="J71">
        <v>3</v>
      </c>
      <c r="K71" t="s">
        <v>5489</v>
      </c>
      <c r="L71" t="s">
        <v>5489</v>
      </c>
      <c r="M71" s="2">
        <v>42080</v>
      </c>
      <c r="N71" s="1">
        <v>0.69652777777777775</v>
      </c>
      <c r="O71" s="2">
        <v>42080</v>
      </c>
      <c r="P71" s="1">
        <v>0.69652777777777775</v>
      </c>
      <c r="S71">
        <v>0</v>
      </c>
      <c r="T71" t="s">
        <v>52</v>
      </c>
      <c r="W71" t="s">
        <v>1</v>
      </c>
      <c r="AG71" t="s">
        <v>5490</v>
      </c>
      <c r="AM71" t="s">
        <v>3006</v>
      </c>
      <c r="AO71" t="s">
        <v>334</v>
      </c>
      <c r="BU71" t="s">
        <v>336</v>
      </c>
      <c r="BV71" t="str">
        <f t="shared" si="5"/>
        <v>rc8q-67ty</v>
      </c>
      <c r="BW71">
        <f t="shared" si="6"/>
        <v>2015</v>
      </c>
      <c r="BX71">
        <f t="shared" si="7"/>
        <v>2015</v>
      </c>
      <c r="BY71">
        <f t="shared" si="8"/>
        <v>3</v>
      </c>
      <c r="BZ71">
        <f t="shared" si="9"/>
        <v>0</v>
      </c>
    </row>
    <row r="72" spans="1:78" x14ac:dyDescent="0.35">
      <c r="A72" t="s">
        <v>5515</v>
      </c>
      <c r="B72" t="s">
        <v>4411</v>
      </c>
      <c r="C72" t="b">
        <v>0</v>
      </c>
      <c r="D72" t="b">
        <v>0</v>
      </c>
      <c r="F72" t="s">
        <v>323</v>
      </c>
      <c r="G72" t="s">
        <v>15</v>
      </c>
      <c r="H72" t="s">
        <v>5516</v>
      </c>
      <c r="J72">
        <v>13</v>
      </c>
      <c r="K72" t="s">
        <v>5517</v>
      </c>
      <c r="L72" t="s">
        <v>4412</v>
      </c>
      <c r="M72" s="2">
        <v>42178</v>
      </c>
      <c r="N72" s="1">
        <v>0.69097222222222221</v>
      </c>
      <c r="O72" s="2">
        <v>42178</v>
      </c>
      <c r="P72" s="1">
        <v>0.71319444444444446</v>
      </c>
      <c r="S72">
        <v>0</v>
      </c>
      <c r="T72" t="s">
        <v>137</v>
      </c>
      <c r="W72" t="s">
        <v>1</v>
      </c>
      <c r="AG72" t="s">
        <v>5518</v>
      </c>
      <c r="AM72" t="s">
        <v>4345</v>
      </c>
      <c r="AO72" t="s">
        <v>334</v>
      </c>
      <c r="BU72" t="s">
        <v>336</v>
      </c>
      <c r="BV72" t="str">
        <f t="shared" si="5"/>
        <v>rz4q-x2ug</v>
      </c>
      <c r="BW72">
        <f t="shared" si="6"/>
        <v>2015</v>
      </c>
      <c r="BX72">
        <f t="shared" si="7"/>
        <v>2015</v>
      </c>
      <c r="BY72">
        <f t="shared" si="8"/>
        <v>3</v>
      </c>
      <c r="BZ72">
        <f t="shared" si="9"/>
        <v>0</v>
      </c>
    </row>
    <row r="73" spans="1:78" x14ac:dyDescent="0.35">
      <c r="A73" t="s">
        <v>5523</v>
      </c>
      <c r="B73" t="s">
        <v>5524</v>
      </c>
      <c r="C73" t="b">
        <v>0</v>
      </c>
      <c r="D73" t="b">
        <v>0</v>
      </c>
      <c r="F73" t="s">
        <v>323</v>
      </c>
      <c r="G73" t="s">
        <v>15</v>
      </c>
      <c r="H73" t="s">
        <v>4487</v>
      </c>
      <c r="J73">
        <v>5</v>
      </c>
      <c r="K73" t="s">
        <v>5525</v>
      </c>
      <c r="L73" t="s">
        <v>5526</v>
      </c>
      <c r="M73" s="2">
        <v>42342</v>
      </c>
      <c r="N73" s="1">
        <v>0.25347222222222221</v>
      </c>
      <c r="O73" s="2">
        <v>42342</v>
      </c>
      <c r="P73" s="1">
        <v>0.25416666666666665</v>
      </c>
      <c r="S73">
        <v>0</v>
      </c>
      <c r="T73" t="s">
        <v>4</v>
      </c>
      <c r="W73" t="s">
        <v>1</v>
      </c>
      <c r="AG73" t="s">
        <v>5527</v>
      </c>
      <c r="AM73" t="s">
        <v>3507</v>
      </c>
      <c r="AO73" t="s">
        <v>334</v>
      </c>
      <c r="BU73" t="s">
        <v>336</v>
      </c>
      <c r="BV73" t="str">
        <f t="shared" si="5"/>
        <v>s4p6-tucu</v>
      </c>
      <c r="BW73">
        <f t="shared" si="6"/>
        <v>2015</v>
      </c>
      <c r="BX73">
        <f t="shared" si="7"/>
        <v>2015</v>
      </c>
      <c r="BY73">
        <f t="shared" si="8"/>
        <v>3</v>
      </c>
      <c r="BZ73">
        <f t="shared" si="9"/>
        <v>0</v>
      </c>
    </row>
    <row r="74" spans="1:78" x14ac:dyDescent="0.35">
      <c r="A74" t="s">
        <v>5560</v>
      </c>
      <c r="B74" t="s">
        <v>5561</v>
      </c>
      <c r="C74" t="b">
        <v>0</v>
      </c>
      <c r="D74" t="b">
        <v>0</v>
      </c>
      <c r="F74" t="s">
        <v>323</v>
      </c>
      <c r="G74" t="s">
        <v>15</v>
      </c>
      <c r="H74" t="s">
        <v>5562</v>
      </c>
      <c r="J74">
        <v>3</v>
      </c>
      <c r="K74" t="s">
        <v>5563</v>
      </c>
      <c r="L74" t="s">
        <v>5564</v>
      </c>
      <c r="M74" s="2">
        <v>42194</v>
      </c>
      <c r="N74" s="1">
        <v>0.21041666666666667</v>
      </c>
      <c r="O74" s="2">
        <v>42194</v>
      </c>
      <c r="P74" s="1">
        <v>0.21666666666666667</v>
      </c>
      <c r="S74">
        <v>0</v>
      </c>
      <c r="T74" t="s">
        <v>121</v>
      </c>
      <c r="W74" t="s">
        <v>1</v>
      </c>
      <c r="AG74" t="s">
        <v>5565</v>
      </c>
      <c r="AM74" t="s">
        <v>518</v>
      </c>
      <c r="AO74" t="s">
        <v>334</v>
      </c>
      <c r="BU74" t="s">
        <v>336</v>
      </c>
      <c r="BV74" t="str">
        <f t="shared" si="5"/>
        <v>sunu-hxb2</v>
      </c>
      <c r="BW74">
        <f t="shared" si="6"/>
        <v>2015</v>
      </c>
      <c r="BX74">
        <f t="shared" si="7"/>
        <v>2015</v>
      </c>
      <c r="BY74">
        <f t="shared" si="8"/>
        <v>3</v>
      </c>
      <c r="BZ74">
        <f t="shared" si="9"/>
        <v>0</v>
      </c>
    </row>
    <row r="75" spans="1:78" x14ac:dyDescent="0.35">
      <c r="A75" t="s">
        <v>5572</v>
      </c>
      <c r="B75" t="s">
        <v>5573</v>
      </c>
      <c r="C75" t="b">
        <v>0</v>
      </c>
      <c r="D75" t="b">
        <v>0</v>
      </c>
      <c r="F75" t="s">
        <v>323</v>
      </c>
      <c r="G75" t="s">
        <v>15</v>
      </c>
      <c r="H75" t="s">
        <v>3965</v>
      </c>
      <c r="J75">
        <v>3</v>
      </c>
      <c r="K75" t="s">
        <v>5574</v>
      </c>
      <c r="L75" t="s">
        <v>5574</v>
      </c>
      <c r="M75" s="2">
        <v>42337</v>
      </c>
      <c r="N75" s="1">
        <v>0.12361111111111112</v>
      </c>
      <c r="O75" s="2">
        <v>42337</v>
      </c>
      <c r="P75" s="1">
        <v>0.12361111111111112</v>
      </c>
      <c r="S75">
        <v>0</v>
      </c>
      <c r="T75" t="s">
        <v>4</v>
      </c>
      <c r="W75" t="s">
        <v>1</v>
      </c>
      <c r="AG75" t="s">
        <v>5575</v>
      </c>
      <c r="AM75" t="s">
        <v>3507</v>
      </c>
      <c r="AO75" t="s">
        <v>334</v>
      </c>
      <c r="BU75" t="s">
        <v>336</v>
      </c>
      <c r="BV75" t="str">
        <f t="shared" si="5"/>
        <v>t38g-39s6</v>
      </c>
      <c r="BW75">
        <f t="shared" si="6"/>
        <v>2015</v>
      </c>
      <c r="BX75">
        <f t="shared" si="7"/>
        <v>2015</v>
      </c>
      <c r="BY75">
        <f t="shared" si="8"/>
        <v>3</v>
      </c>
      <c r="BZ75">
        <f t="shared" si="9"/>
        <v>0</v>
      </c>
    </row>
    <row r="76" spans="1:78" x14ac:dyDescent="0.35">
      <c r="A76" t="s">
        <v>3695</v>
      </c>
      <c r="B76" t="s">
        <v>3545</v>
      </c>
      <c r="C76" t="b">
        <v>0</v>
      </c>
      <c r="D76" t="b">
        <v>0</v>
      </c>
      <c r="F76" t="s">
        <v>323</v>
      </c>
      <c r="G76" t="s">
        <v>15</v>
      </c>
      <c r="H76" t="s">
        <v>3546</v>
      </c>
      <c r="J76">
        <v>10</v>
      </c>
      <c r="K76" t="s">
        <v>3696</v>
      </c>
      <c r="L76" t="s">
        <v>3547</v>
      </c>
      <c r="M76" s="2">
        <v>42337</v>
      </c>
      <c r="N76" s="1">
        <v>0.13055555555555556</v>
      </c>
      <c r="O76" s="2">
        <v>42337</v>
      </c>
      <c r="P76" s="1">
        <v>0.13125000000000001</v>
      </c>
      <c r="Q76" t="s">
        <v>995</v>
      </c>
      <c r="R76" t="s">
        <v>3548</v>
      </c>
      <c r="S76">
        <v>0</v>
      </c>
      <c r="T76" t="s">
        <v>4</v>
      </c>
      <c r="U76" t="s">
        <v>3502</v>
      </c>
      <c r="V76" t="s">
        <v>7</v>
      </c>
      <c r="W76" t="s">
        <v>1</v>
      </c>
      <c r="Z76" t="s">
        <v>116</v>
      </c>
      <c r="AG76" t="s">
        <v>3697</v>
      </c>
      <c r="AI76" t="s">
        <v>3549</v>
      </c>
      <c r="AK76" t="s">
        <v>3550</v>
      </c>
      <c r="AL76" t="s">
        <v>3506</v>
      </c>
      <c r="AM76" t="s">
        <v>3507</v>
      </c>
      <c r="AO76" t="s">
        <v>334</v>
      </c>
      <c r="BT76" t="s">
        <v>3508</v>
      </c>
      <c r="BU76" t="s">
        <v>336</v>
      </c>
      <c r="BV76" t="str">
        <f t="shared" si="5"/>
        <v>ugmw-3xnw</v>
      </c>
      <c r="BW76">
        <f t="shared" si="6"/>
        <v>2015</v>
      </c>
      <c r="BX76">
        <f t="shared" si="7"/>
        <v>2015</v>
      </c>
      <c r="BY76">
        <f t="shared" si="8"/>
        <v>5</v>
      </c>
      <c r="BZ76">
        <f t="shared" si="9"/>
        <v>5</v>
      </c>
    </row>
    <row r="77" spans="1:78" x14ac:dyDescent="0.35">
      <c r="A77" t="s">
        <v>5691</v>
      </c>
      <c r="B77" t="s">
        <v>5692</v>
      </c>
      <c r="C77" t="b">
        <v>0</v>
      </c>
      <c r="D77" t="b">
        <v>0</v>
      </c>
      <c r="F77" t="s">
        <v>323</v>
      </c>
      <c r="G77" t="s">
        <v>15</v>
      </c>
      <c r="H77" t="s">
        <v>5693</v>
      </c>
      <c r="J77">
        <v>25</v>
      </c>
      <c r="K77" t="s">
        <v>5694</v>
      </c>
      <c r="L77" t="s">
        <v>5694</v>
      </c>
      <c r="M77" s="2">
        <v>42309</v>
      </c>
      <c r="N77" s="1">
        <v>0.97638888888888886</v>
      </c>
      <c r="O77" s="2">
        <v>42309</v>
      </c>
      <c r="P77" s="1">
        <v>0.97638888888888886</v>
      </c>
      <c r="S77">
        <v>0</v>
      </c>
      <c r="T77" t="s">
        <v>4</v>
      </c>
      <c r="W77" t="s">
        <v>1</v>
      </c>
      <c r="Z77" t="s">
        <v>142</v>
      </c>
      <c r="AG77" t="s">
        <v>5695</v>
      </c>
      <c r="AM77" t="s">
        <v>3507</v>
      </c>
      <c r="AO77" t="s">
        <v>334</v>
      </c>
      <c r="BU77" t="s">
        <v>336</v>
      </c>
      <c r="BV77" t="str">
        <f t="shared" si="5"/>
        <v>uru7-h4e2</v>
      </c>
      <c r="BW77">
        <f t="shared" si="6"/>
        <v>2015</v>
      </c>
      <c r="BX77">
        <f t="shared" si="7"/>
        <v>2015</v>
      </c>
      <c r="BY77">
        <f t="shared" si="8"/>
        <v>4</v>
      </c>
      <c r="BZ77">
        <f t="shared" si="9"/>
        <v>1</v>
      </c>
    </row>
    <row r="78" spans="1:78" x14ac:dyDescent="0.35">
      <c r="A78" t="s">
        <v>5729</v>
      </c>
      <c r="B78" t="s">
        <v>5730</v>
      </c>
      <c r="C78" t="b">
        <v>0</v>
      </c>
      <c r="D78" t="b">
        <v>0</v>
      </c>
      <c r="F78" t="s">
        <v>323</v>
      </c>
      <c r="G78" t="s">
        <v>15</v>
      </c>
      <c r="H78" t="s">
        <v>5731</v>
      </c>
      <c r="J78">
        <v>4</v>
      </c>
      <c r="K78" t="s">
        <v>5732</v>
      </c>
      <c r="L78" t="s">
        <v>5733</v>
      </c>
      <c r="M78" s="2">
        <v>42337</v>
      </c>
      <c r="N78" s="1">
        <v>9.1666666666666674E-2</v>
      </c>
      <c r="O78" s="2">
        <v>42337</v>
      </c>
      <c r="P78" s="1">
        <v>9.2361111111111116E-2</v>
      </c>
      <c r="S78">
        <v>0</v>
      </c>
      <c r="T78" t="s">
        <v>4</v>
      </c>
      <c r="W78" t="s">
        <v>1</v>
      </c>
      <c r="AG78" t="s">
        <v>5734</v>
      </c>
      <c r="AM78" t="s">
        <v>3507</v>
      </c>
      <c r="AO78" t="s">
        <v>334</v>
      </c>
      <c r="BU78" t="s">
        <v>336</v>
      </c>
      <c r="BV78" t="str">
        <f t="shared" si="5"/>
        <v>vh4x-w6qn</v>
      </c>
      <c r="BW78">
        <f t="shared" si="6"/>
        <v>2015</v>
      </c>
      <c r="BX78">
        <f t="shared" si="7"/>
        <v>2015</v>
      </c>
      <c r="BY78">
        <f t="shared" si="8"/>
        <v>3</v>
      </c>
      <c r="BZ78">
        <f t="shared" si="9"/>
        <v>0</v>
      </c>
    </row>
    <row r="79" spans="1:78" x14ac:dyDescent="0.35">
      <c r="A79" t="s">
        <v>347</v>
      </c>
      <c r="B79" t="s">
        <v>337</v>
      </c>
      <c r="C79" t="b">
        <v>0</v>
      </c>
      <c r="D79" t="b">
        <v>0</v>
      </c>
      <c r="F79" t="s">
        <v>323</v>
      </c>
      <c r="G79" t="s">
        <v>15</v>
      </c>
      <c r="H79" t="s">
        <v>348</v>
      </c>
      <c r="I79" t="s">
        <v>338</v>
      </c>
      <c r="J79">
        <v>7</v>
      </c>
      <c r="K79" t="s">
        <v>349</v>
      </c>
      <c r="L79" t="s">
        <v>339</v>
      </c>
      <c r="M79" s="2">
        <v>42299</v>
      </c>
      <c r="N79" s="1">
        <v>0.83680555555555547</v>
      </c>
      <c r="O79" s="2">
        <v>42300</v>
      </c>
      <c r="P79" s="1">
        <v>0.57708333333333328</v>
      </c>
      <c r="Q79" t="s">
        <v>328</v>
      </c>
      <c r="R79" t="s">
        <v>340</v>
      </c>
      <c r="S79">
        <v>0</v>
      </c>
      <c r="T79" t="s">
        <v>103</v>
      </c>
      <c r="U79" t="s">
        <v>330</v>
      </c>
      <c r="V79" t="s">
        <v>7</v>
      </c>
      <c r="W79" t="s">
        <v>1</v>
      </c>
      <c r="Z79" t="s">
        <v>24</v>
      </c>
      <c r="AG79" t="s">
        <v>350</v>
      </c>
      <c r="AL79" t="s">
        <v>341</v>
      </c>
      <c r="AM79" t="s">
        <v>333</v>
      </c>
      <c r="AO79" t="s">
        <v>334</v>
      </c>
      <c r="BT79" t="s">
        <v>335</v>
      </c>
      <c r="BU79" t="s">
        <v>336</v>
      </c>
      <c r="BV79" t="str">
        <f t="shared" si="5"/>
        <v>wvrf-jdmh</v>
      </c>
      <c r="BW79">
        <f t="shared" si="6"/>
        <v>2015</v>
      </c>
      <c r="BX79">
        <f t="shared" si="7"/>
        <v>2015</v>
      </c>
      <c r="BY79">
        <f t="shared" si="8"/>
        <v>5</v>
      </c>
      <c r="BZ79">
        <f t="shared" si="9"/>
        <v>6</v>
      </c>
    </row>
    <row r="80" spans="1:78" x14ac:dyDescent="0.35">
      <c r="A80" t="s">
        <v>5803</v>
      </c>
      <c r="B80" t="s">
        <v>5804</v>
      </c>
      <c r="C80" t="b">
        <v>0</v>
      </c>
      <c r="D80" t="b">
        <v>0</v>
      </c>
      <c r="F80" t="s">
        <v>323</v>
      </c>
      <c r="G80" t="s">
        <v>15</v>
      </c>
      <c r="H80" t="s">
        <v>5805</v>
      </c>
      <c r="J80">
        <v>4</v>
      </c>
      <c r="K80" t="s">
        <v>5806</v>
      </c>
      <c r="L80" t="s">
        <v>5807</v>
      </c>
      <c r="M80" s="2">
        <v>42321</v>
      </c>
      <c r="N80" s="1">
        <v>0.30486111111111108</v>
      </c>
      <c r="O80" s="2">
        <v>42321</v>
      </c>
      <c r="P80" s="1">
        <v>0.30555555555555552</v>
      </c>
      <c r="S80">
        <v>0</v>
      </c>
      <c r="T80" t="s">
        <v>4</v>
      </c>
      <c r="W80" t="s">
        <v>1</v>
      </c>
      <c r="AG80" t="s">
        <v>5808</v>
      </c>
      <c r="AM80" t="s">
        <v>3507</v>
      </c>
      <c r="AO80" t="s">
        <v>334</v>
      </c>
      <c r="BU80" t="s">
        <v>336</v>
      </c>
      <c r="BV80" t="str">
        <f t="shared" si="5"/>
        <v>xahd-7h86</v>
      </c>
      <c r="BW80">
        <f t="shared" si="6"/>
        <v>2015</v>
      </c>
      <c r="BX80">
        <f t="shared" si="7"/>
        <v>2015</v>
      </c>
      <c r="BY80">
        <f t="shared" si="8"/>
        <v>3</v>
      </c>
      <c r="BZ80">
        <f t="shared" si="9"/>
        <v>0</v>
      </c>
    </row>
    <row r="81" spans="1:78" x14ac:dyDescent="0.35">
      <c r="A81" t="s">
        <v>5819</v>
      </c>
      <c r="B81" t="s">
        <v>5820</v>
      </c>
      <c r="C81" t="b">
        <v>0</v>
      </c>
      <c r="D81" t="b">
        <v>0</v>
      </c>
      <c r="F81" t="s">
        <v>323</v>
      </c>
      <c r="G81" t="s">
        <v>15</v>
      </c>
      <c r="H81" t="s">
        <v>5821</v>
      </c>
      <c r="J81">
        <v>2</v>
      </c>
      <c r="K81" t="s">
        <v>5822</v>
      </c>
      <c r="L81" t="s">
        <v>5822</v>
      </c>
      <c r="M81" s="2">
        <v>42342</v>
      </c>
      <c r="N81" s="1">
        <v>0.24722222222222223</v>
      </c>
      <c r="O81" s="2">
        <v>42342</v>
      </c>
      <c r="P81" s="1">
        <v>0.24722222222222223</v>
      </c>
      <c r="S81">
        <v>0</v>
      </c>
      <c r="T81" t="s">
        <v>4</v>
      </c>
      <c r="W81" t="s">
        <v>1</v>
      </c>
      <c r="AG81" t="s">
        <v>5823</v>
      </c>
      <c r="AM81" t="s">
        <v>3507</v>
      </c>
      <c r="AO81" t="s">
        <v>334</v>
      </c>
      <c r="BU81" t="s">
        <v>336</v>
      </c>
      <c r="BV81" t="str">
        <f t="shared" si="5"/>
        <v>xrz3-kgh6</v>
      </c>
      <c r="BW81">
        <f t="shared" si="6"/>
        <v>2015</v>
      </c>
      <c r="BX81">
        <f t="shared" si="7"/>
        <v>2015</v>
      </c>
      <c r="BY81">
        <f t="shared" si="8"/>
        <v>3</v>
      </c>
      <c r="BZ81">
        <f t="shared" si="9"/>
        <v>0</v>
      </c>
    </row>
    <row r="82" spans="1:78" x14ac:dyDescent="0.35">
      <c r="A82" t="s">
        <v>5875</v>
      </c>
      <c r="B82" t="s">
        <v>4805</v>
      </c>
      <c r="C82" t="b">
        <v>0</v>
      </c>
      <c r="D82" t="b">
        <v>0</v>
      </c>
      <c r="F82" t="s">
        <v>323</v>
      </c>
      <c r="G82" t="s">
        <v>15</v>
      </c>
      <c r="H82" t="s">
        <v>5876</v>
      </c>
      <c r="J82">
        <v>2</v>
      </c>
      <c r="K82" t="s">
        <v>4806</v>
      </c>
      <c r="L82" t="s">
        <v>4806</v>
      </c>
      <c r="M82" s="2">
        <v>42192</v>
      </c>
      <c r="N82" s="1">
        <v>0.78194444444444444</v>
      </c>
      <c r="O82" s="2">
        <v>42192</v>
      </c>
      <c r="P82" s="1">
        <v>0.78194444444444444</v>
      </c>
      <c r="S82">
        <v>0</v>
      </c>
      <c r="T82" t="s">
        <v>137</v>
      </c>
      <c r="V82" t="s">
        <v>7</v>
      </c>
      <c r="W82" t="s">
        <v>1</v>
      </c>
      <c r="AG82" t="s">
        <v>5877</v>
      </c>
      <c r="AM82" t="s">
        <v>4345</v>
      </c>
      <c r="AO82" t="s">
        <v>334</v>
      </c>
      <c r="BU82" t="s">
        <v>336</v>
      </c>
      <c r="BV82" t="str">
        <f t="shared" si="5"/>
        <v>yuxe-t2rf</v>
      </c>
      <c r="BW82">
        <f t="shared" si="6"/>
        <v>2015</v>
      </c>
      <c r="BX82">
        <f t="shared" si="7"/>
        <v>2015</v>
      </c>
      <c r="BY82">
        <f t="shared" si="8"/>
        <v>4</v>
      </c>
      <c r="BZ82">
        <f t="shared" si="9"/>
        <v>1</v>
      </c>
    </row>
    <row r="83" spans="1:78" x14ac:dyDescent="0.35">
      <c r="A83" t="s">
        <v>3809</v>
      </c>
      <c r="B83" t="s">
        <v>3810</v>
      </c>
      <c r="C83" t="b">
        <v>0</v>
      </c>
      <c r="D83" t="b">
        <v>0</v>
      </c>
      <c r="F83" t="s">
        <v>323</v>
      </c>
      <c r="G83" t="s">
        <v>15</v>
      </c>
      <c r="H83" t="s">
        <v>3811</v>
      </c>
      <c r="I83" t="s">
        <v>3812</v>
      </c>
      <c r="J83">
        <v>4</v>
      </c>
      <c r="K83" t="s">
        <v>3813</v>
      </c>
      <c r="L83" t="s">
        <v>3814</v>
      </c>
      <c r="M83" s="2">
        <v>42693</v>
      </c>
      <c r="N83" s="1">
        <v>0.8027777777777777</v>
      </c>
      <c r="O83" s="2">
        <v>42801</v>
      </c>
      <c r="P83" s="1">
        <v>0.82361111111111107</v>
      </c>
      <c r="R83" t="s">
        <v>3815</v>
      </c>
      <c r="S83">
        <v>0</v>
      </c>
      <c r="T83" t="s">
        <v>164</v>
      </c>
      <c r="W83" t="s">
        <v>1</v>
      </c>
      <c r="Z83" t="s">
        <v>182</v>
      </c>
      <c r="AB83" t="s">
        <v>949</v>
      </c>
      <c r="AG83" t="s">
        <v>3816</v>
      </c>
      <c r="AJ83" t="s">
        <v>49</v>
      </c>
      <c r="AM83" t="s">
        <v>572</v>
      </c>
      <c r="AO83" t="s">
        <v>334</v>
      </c>
      <c r="BU83" t="s">
        <v>336</v>
      </c>
      <c r="BV83" t="str">
        <f t="shared" si="5"/>
        <v>2h3r-j8tu</v>
      </c>
      <c r="BW83">
        <f t="shared" si="6"/>
        <v>2016</v>
      </c>
      <c r="BX83">
        <f t="shared" si="7"/>
        <v>2017</v>
      </c>
      <c r="BY83">
        <f t="shared" si="8"/>
        <v>4</v>
      </c>
      <c r="BZ83">
        <f t="shared" si="9"/>
        <v>3</v>
      </c>
    </row>
    <row r="84" spans="1:78" x14ac:dyDescent="0.35">
      <c r="A84" t="s">
        <v>3913</v>
      </c>
      <c r="B84" t="s">
        <v>3914</v>
      </c>
      <c r="C84" t="b">
        <v>0</v>
      </c>
      <c r="D84" t="b">
        <v>0</v>
      </c>
      <c r="F84" t="s">
        <v>323</v>
      </c>
      <c r="G84" t="s">
        <v>15</v>
      </c>
      <c r="H84" t="s">
        <v>3915</v>
      </c>
      <c r="I84" t="s">
        <v>3916</v>
      </c>
      <c r="J84">
        <v>30</v>
      </c>
      <c r="K84" t="s">
        <v>3917</v>
      </c>
      <c r="L84" t="s">
        <v>3918</v>
      </c>
      <c r="M84" s="2">
        <v>42432</v>
      </c>
      <c r="N84" s="1">
        <v>0.91180555555555554</v>
      </c>
      <c r="O84" s="2">
        <v>42521</v>
      </c>
      <c r="P84" s="1">
        <v>0.93263888888888891</v>
      </c>
      <c r="Q84" t="s">
        <v>881</v>
      </c>
      <c r="R84" t="s">
        <v>2001</v>
      </c>
      <c r="S84">
        <v>0</v>
      </c>
      <c r="T84" t="s">
        <v>164</v>
      </c>
      <c r="W84" t="s">
        <v>1</v>
      </c>
      <c r="AB84">
        <v>2016</v>
      </c>
      <c r="AG84" t="s">
        <v>3919</v>
      </c>
      <c r="AJ84" t="s">
        <v>40</v>
      </c>
      <c r="AM84" t="s">
        <v>572</v>
      </c>
      <c r="AO84" t="s">
        <v>334</v>
      </c>
      <c r="BU84" t="s">
        <v>336</v>
      </c>
      <c r="BV84" t="str">
        <f t="shared" si="5"/>
        <v>3jpd-ym33</v>
      </c>
      <c r="BW84">
        <f t="shared" si="6"/>
        <v>2016</v>
      </c>
      <c r="BX84">
        <f t="shared" si="7"/>
        <v>2016</v>
      </c>
      <c r="BY84">
        <f t="shared" si="8"/>
        <v>3</v>
      </c>
      <c r="BZ84">
        <f t="shared" si="9"/>
        <v>3</v>
      </c>
    </row>
    <row r="85" spans="1:78" x14ac:dyDescent="0.35">
      <c r="A85" t="s">
        <v>3981</v>
      </c>
      <c r="B85" t="s">
        <v>3982</v>
      </c>
      <c r="C85" t="b">
        <v>0</v>
      </c>
      <c r="D85" t="b">
        <v>0</v>
      </c>
      <c r="F85" t="s">
        <v>323</v>
      </c>
      <c r="G85" t="s">
        <v>15</v>
      </c>
      <c r="H85" t="s">
        <v>3983</v>
      </c>
      <c r="J85">
        <v>2</v>
      </c>
      <c r="K85" t="s">
        <v>3984</v>
      </c>
      <c r="L85" t="s">
        <v>3984</v>
      </c>
      <c r="M85" s="2">
        <v>42605</v>
      </c>
      <c r="N85" s="1">
        <v>0.92986111111111114</v>
      </c>
      <c r="O85" s="2">
        <v>42605</v>
      </c>
      <c r="P85" s="1">
        <v>0.92986111111111114</v>
      </c>
      <c r="S85">
        <v>0</v>
      </c>
      <c r="T85" t="s">
        <v>29</v>
      </c>
      <c r="W85" t="s">
        <v>1</v>
      </c>
      <c r="AG85" t="s">
        <v>3985</v>
      </c>
      <c r="AM85" t="s">
        <v>3986</v>
      </c>
      <c r="AO85" t="s">
        <v>334</v>
      </c>
      <c r="BU85" t="s">
        <v>336</v>
      </c>
      <c r="BV85" t="str">
        <f t="shared" si="5"/>
        <v>4fgd-hjys</v>
      </c>
      <c r="BW85">
        <f t="shared" si="6"/>
        <v>2016</v>
      </c>
      <c r="BX85">
        <f t="shared" si="7"/>
        <v>2016</v>
      </c>
      <c r="BY85">
        <f t="shared" si="8"/>
        <v>3</v>
      </c>
      <c r="BZ85">
        <f t="shared" si="9"/>
        <v>0</v>
      </c>
    </row>
    <row r="86" spans="1:78" x14ac:dyDescent="0.35">
      <c r="A86" t="s">
        <v>4422</v>
      </c>
      <c r="B86" t="s">
        <v>4423</v>
      </c>
      <c r="C86" t="b">
        <v>0</v>
      </c>
      <c r="D86" t="b">
        <v>0</v>
      </c>
      <c r="F86" t="s">
        <v>323</v>
      </c>
      <c r="G86" t="s">
        <v>15</v>
      </c>
      <c r="H86" t="s">
        <v>4424</v>
      </c>
      <c r="I86" t="s">
        <v>4425</v>
      </c>
      <c r="J86">
        <v>17</v>
      </c>
      <c r="K86" t="s">
        <v>4426</v>
      </c>
      <c r="L86" t="s">
        <v>4427</v>
      </c>
      <c r="M86" s="2">
        <v>42632</v>
      </c>
      <c r="N86" s="1">
        <v>0.86458333333333337</v>
      </c>
      <c r="O86" s="2">
        <v>42633</v>
      </c>
      <c r="P86" s="1">
        <v>0.71250000000000002</v>
      </c>
      <c r="Q86" t="s">
        <v>881</v>
      </c>
      <c r="R86" t="s">
        <v>4428</v>
      </c>
      <c r="S86">
        <v>0</v>
      </c>
      <c r="T86" t="s">
        <v>205</v>
      </c>
      <c r="W86" t="s">
        <v>1</v>
      </c>
      <c r="Z86" t="s">
        <v>230</v>
      </c>
      <c r="AG86" t="s">
        <v>4429</v>
      </c>
      <c r="AL86" t="s">
        <v>4430</v>
      </c>
      <c r="AM86" t="s">
        <v>4431</v>
      </c>
      <c r="AO86" t="s">
        <v>334</v>
      </c>
      <c r="BU86" t="s">
        <v>336</v>
      </c>
      <c r="BV86" t="str">
        <f t="shared" si="5"/>
        <v>9c8d-fgzh</v>
      </c>
      <c r="BW86">
        <f t="shared" si="6"/>
        <v>2016</v>
      </c>
      <c r="BX86">
        <f t="shared" si="7"/>
        <v>2016</v>
      </c>
      <c r="BY86">
        <f t="shared" si="8"/>
        <v>4</v>
      </c>
      <c r="BZ86">
        <f t="shared" si="9"/>
        <v>4</v>
      </c>
    </row>
    <row r="87" spans="1:78" x14ac:dyDescent="0.35">
      <c r="A87" t="s">
        <v>4481</v>
      </c>
      <c r="B87" t="s">
        <v>3857</v>
      </c>
      <c r="C87" t="b">
        <v>0</v>
      </c>
      <c r="D87" t="b">
        <v>0</v>
      </c>
      <c r="F87" t="s">
        <v>323</v>
      </c>
      <c r="G87" t="s">
        <v>15</v>
      </c>
      <c r="H87" t="s">
        <v>4482</v>
      </c>
      <c r="J87">
        <v>5</v>
      </c>
      <c r="K87" t="s">
        <v>4483</v>
      </c>
      <c r="L87" t="s">
        <v>3858</v>
      </c>
      <c r="M87" s="2">
        <v>42523</v>
      </c>
      <c r="N87" s="1">
        <v>0.95763888888888893</v>
      </c>
      <c r="O87" s="2">
        <v>42523</v>
      </c>
      <c r="P87" s="1">
        <v>0.95972222222222225</v>
      </c>
      <c r="S87">
        <v>0</v>
      </c>
      <c r="T87" t="s">
        <v>35</v>
      </c>
      <c r="W87" t="s">
        <v>1</v>
      </c>
      <c r="AG87" t="s">
        <v>4484</v>
      </c>
      <c r="AM87" t="s">
        <v>3149</v>
      </c>
      <c r="AO87" t="s">
        <v>334</v>
      </c>
      <c r="BU87" t="s">
        <v>336</v>
      </c>
      <c r="BV87" t="str">
        <f t="shared" si="5"/>
        <v>9taj-mc45</v>
      </c>
      <c r="BW87">
        <f t="shared" si="6"/>
        <v>2016</v>
      </c>
      <c r="BX87">
        <f t="shared" si="7"/>
        <v>2016</v>
      </c>
      <c r="BY87">
        <f t="shared" si="8"/>
        <v>3</v>
      </c>
      <c r="BZ87">
        <f t="shared" si="9"/>
        <v>0</v>
      </c>
    </row>
    <row r="88" spans="1:78" x14ac:dyDescent="0.35">
      <c r="A88" t="s">
        <v>4530</v>
      </c>
      <c r="B88" t="s">
        <v>4531</v>
      </c>
      <c r="C88" t="b">
        <v>0</v>
      </c>
      <c r="D88" t="b">
        <v>0</v>
      </c>
      <c r="F88" t="s">
        <v>323</v>
      </c>
      <c r="G88" t="s">
        <v>15</v>
      </c>
      <c r="H88" t="s">
        <v>4532</v>
      </c>
      <c r="J88">
        <v>5</v>
      </c>
      <c r="K88" t="s">
        <v>4533</v>
      </c>
      <c r="L88" t="s">
        <v>4534</v>
      </c>
      <c r="M88" s="2">
        <v>42605</v>
      </c>
      <c r="N88" s="1">
        <v>0.93472222222222223</v>
      </c>
      <c r="O88" s="2">
        <v>42605</v>
      </c>
      <c r="P88" s="1">
        <v>0.93541666666666667</v>
      </c>
      <c r="S88">
        <v>0</v>
      </c>
      <c r="T88" t="s">
        <v>29</v>
      </c>
      <c r="W88" t="s">
        <v>1</v>
      </c>
      <c r="AG88" t="s">
        <v>4535</v>
      </c>
      <c r="AM88" t="s">
        <v>3986</v>
      </c>
      <c r="AO88" t="s">
        <v>334</v>
      </c>
      <c r="BU88" t="s">
        <v>336</v>
      </c>
      <c r="BV88" t="str">
        <f t="shared" si="5"/>
        <v>aihj-mv5f</v>
      </c>
      <c r="BW88">
        <f t="shared" si="6"/>
        <v>2016</v>
      </c>
      <c r="BX88">
        <f t="shared" si="7"/>
        <v>2016</v>
      </c>
      <c r="BY88">
        <f t="shared" si="8"/>
        <v>3</v>
      </c>
      <c r="BZ88">
        <f t="shared" si="9"/>
        <v>0</v>
      </c>
    </row>
    <row r="89" spans="1:78" x14ac:dyDescent="0.35">
      <c r="A89" t="s">
        <v>4588</v>
      </c>
      <c r="B89" t="s">
        <v>4589</v>
      </c>
      <c r="C89" t="b">
        <v>0</v>
      </c>
      <c r="D89" t="b">
        <v>0</v>
      </c>
      <c r="F89" t="s">
        <v>323</v>
      </c>
      <c r="G89" t="s">
        <v>15</v>
      </c>
      <c r="H89" t="s">
        <v>4590</v>
      </c>
      <c r="J89">
        <v>13</v>
      </c>
      <c r="K89" t="s">
        <v>4591</v>
      </c>
      <c r="L89" t="s">
        <v>4592</v>
      </c>
      <c r="M89" s="2">
        <v>42564</v>
      </c>
      <c r="N89" s="1">
        <v>0.8256944444444444</v>
      </c>
      <c r="O89" s="2">
        <v>42605</v>
      </c>
      <c r="P89" s="1">
        <v>0.9194444444444444</v>
      </c>
      <c r="S89">
        <v>0</v>
      </c>
      <c r="T89" t="s">
        <v>29</v>
      </c>
      <c r="W89" t="s">
        <v>1</v>
      </c>
      <c r="AG89" t="s">
        <v>4593</v>
      </c>
      <c r="AM89" t="s">
        <v>3986</v>
      </c>
      <c r="AO89" t="s">
        <v>334</v>
      </c>
      <c r="BU89" t="s">
        <v>336</v>
      </c>
      <c r="BV89" t="str">
        <f t="shared" si="5"/>
        <v>baip-4dam</v>
      </c>
      <c r="BW89">
        <f t="shared" si="6"/>
        <v>2016</v>
      </c>
      <c r="BX89">
        <f t="shared" si="7"/>
        <v>2016</v>
      </c>
      <c r="BY89">
        <f t="shared" si="8"/>
        <v>3</v>
      </c>
      <c r="BZ89">
        <f t="shared" si="9"/>
        <v>0</v>
      </c>
    </row>
    <row r="90" spans="1:78" x14ac:dyDescent="0.35">
      <c r="A90" t="s">
        <v>1311</v>
      </c>
      <c r="B90" t="s">
        <v>1296</v>
      </c>
      <c r="C90" t="b">
        <v>0</v>
      </c>
      <c r="D90" t="b">
        <v>0</v>
      </c>
      <c r="F90" t="s">
        <v>323</v>
      </c>
      <c r="G90" t="s">
        <v>15</v>
      </c>
      <c r="H90" t="s">
        <v>1312</v>
      </c>
      <c r="I90" t="s">
        <v>1297</v>
      </c>
      <c r="J90">
        <v>5</v>
      </c>
      <c r="K90" t="s">
        <v>1298</v>
      </c>
      <c r="L90" t="s">
        <v>1298</v>
      </c>
      <c r="M90" s="2">
        <v>42395</v>
      </c>
      <c r="N90" s="1">
        <v>0.74513888888888891</v>
      </c>
      <c r="O90" s="2">
        <v>42395</v>
      </c>
      <c r="P90" s="1">
        <v>0.74513888888888891</v>
      </c>
      <c r="R90" t="s">
        <v>1299</v>
      </c>
      <c r="S90">
        <v>0</v>
      </c>
      <c r="T90" t="s">
        <v>82</v>
      </c>
      <c r="U90" t="s">
        <v>82</v>
      </c>
      <c r="W90" t="s">
        <v>1</v>
      </c>
      <c r="Z90" t="s">
        <v>24</v>
      </c>
      <c r="AB90" t="s">
        <v>1300</v>
      </c>
      <c r="AG90" t="s">
        <v>1313</v>
      </c>
      <c r="AL90" t="s">
        <v>1301</v>
      </c>
      <c r="AM90" t="s">
        <v>1272</v>
      </c>
      <c r="AO90" t="s">
        <v>334</v>
      </c>
      <c r="BT90" t="s">
        <v>335</v>
      </c>
      <c r="BU90" t="s">
        <v>336</v>
      </c>
      <c r="BV90" t="str">
        <f t="shared" si="5"/>
        <v>cqkd-w8f2</v>
      </c>
      <c r="BW90">
        <f t="shared" si="6"/>
        <v>2016</v>
      </c>
      <c r="BX90">
        <f t="shared" si="7"/>
        <v>2016</v>
      </c>
      <c r="BY90">
        <f t="shared" si="8"/>
        <v>4</v>
      </c>
      <c r="BZ90">
        <f t="shared" si="9"/>
        <v>4</v>
      </c>
    </row>
    <row r="91" spans="1:78" x14ac:dyDescent="0.35">
      <c r="A91" t="s">
        <v>781</v>
      </c>
      <c r="B91" t="s">
        <v>782</v>
      </c>
      <c r="C91" t="b">
        <v>0</v>
      </c>
      <c r="D91" t="b">
        <v>0</v>
      </c>
      <c r="F91" t="s">
        <v>323</v>
      </c>
      <c r="G91" t="s">
        <v>15</v>
      </c>
      <c r="H91" t="s">
        <v>783</v>
      </c>
      <c r="I91" t="s">
        <v>784</v>
      </c>
      <c r="J91">
        <v>14</v>
      </c>
      <c r="K91" t="s">
        <v>785</v>
      </c>
      <c r="L91" t="s">
        <v>786</v>
      </c>
      <c r="M91" s="2">
        <v>42510</v>
      </c>
      <c r="N91" s="1">
        <v>0.7284722222222223</v>
      </c>
      <c r="O91" s="2">
        <v>42523</v>
      </c>
      <c r="P91" s="1">
        <v>4.8611111111111112E-3</v>
      </c>
      <c r="Q91" t="s">
        <v>571</v>
      </c>
      <c r="R91" t="s">
        <v>787</v>
      </c>
      <c r="S91">
        <v>0</v>
      </c>
      <c r="T91" t="s">
        <v>155</v>
      </c>
      <c r="U91" t="s">
        <v>769</v>
      </c>
      <c r="W91" t="s">
        <v>1</v>
      </c>
      <c r="Z91" t="s">
        <v>13</v>
      </c>
      <c r="AB91">
        <v>2015</v>
      </c>
      <c r="AG91" t="s">
        <v>788</v>
      </c>
      <c r="AJ91" t="s">
        <v>51</v>
      </c>
      <c r="AM91" t="s">
        <v>772</v>
      </c>
      <c r="AO91" t="s">
        <v>334</v>
      </c>
      <c r="BT91" t="s">
        <v>773</v>
      </c>
      <c r="BU91" t="s">
        <v>336</v>
      </c>
      <c r="BV91" t="str">
        <f t="shared" si="5"/>
        <v>d4ty-5qew</v>
      </c>
      <c r="BW91">
        <f t="shared" si="6"/>
        <v>2016</v>
      </c>
      <c r="BX91">
        <f t="shared" si="7"/>
        <v>2016</v>
      </c>
      <c r="BY91">
        <f t="shared" si="8"/>
        <v>4</v>
      </c>
      <c r="BZ91">
        <f t="shared" si="9"/>
        <v>5</v>
      </c>
    </row>
    <row r="92" spans="1:78" x14ac:dyDescent="0.35">
      <c r="A92" t="s">
        <v>4748</v>
      </c>
      <c r="B92" t="s">
        <v>4212</v>
      </c>
      <c r="C92" t="b">
        <v>0</v>
      </c>
      <c r="D92" t="b">
        <v>0</v>
      </c>
      <c r="F92" t="s">
        <v>323</v>
      </c>
      <c r="G92" t="s">
        <v>15</v>
      </c>
      <c r="H92" t="s">
        <v>4749</v>
      </c>
      <c r="J92">
        <v>5</v>
      </c>
      <c r="K92" t="s">
        <v>4750</v>
      </c>
      <c r="L92" t="s">
        <v>4213</v>
      </c>
      <c r="M92" s="2">
        <v>42580</v>
      </c>
      <c r="N92" s="1">
        <v>0.8666666666666667</v>
      </c>
      <c r="O92" s="2">
        <v>42580</v>
      </c>
      <c r="P92" s="1">
        <v>0.86736111111111114</v>
      </c>
      <c r="Q92" t="s">
        <v>328</v>
      </c>
      <c r="S92">
        <v>0</v>
      </c>
      <c r="T92" t="s">
        <v>147</v>
      </c>
      <c r="W92" t="s">
        <v>1</v>
      </c>
      <c r="Z92" t="s">
        <v>102</v>
      </c>
      <c r="AG92" t="s">
        <v>4751</v>
      </c>
      <c r="AL92" t="s">
        <v>2175</v>
      </c>
      <c r="AM92" t="s">
        <v>2136</v>
      </c>
      <c r="AO92" t="s">
        <v>334</v>
      </c>
      <c r="BU92" t="s">
        <v>336</v>
      </c>
      <c r="BV92" t="str">
        <f t="shared" si="5"/>
        <v>dybp-n2zw</v>
      </c>
      <c r="BW92">
        <f t="shared" si="6"/>
        <v>2016</v>
      </c>
      <c r="BX92">
        <f t="shared" si="7"/>
        <v>2016</v>
      </c>
      <c r="BY92">
        <f t="shared" si="8"/>
        <v>4</v>
      </c>
      <c r="BZ92">
        <f t="shared" si="9"/>
        <v>2</v>
      </c>
    </row>
    <row r="93" spans="1:78" x14ac:dyDescent="0.35">
      <c r="A93" t="s">
        <v>3150</v>
      </c>
      <c r="B93" t="s">
        <v>3142</v>
      </c>
      <c r="C93" t="b">
        <v>0</v>
      </c>
      <c r="D93" t="b">
        <v>0</v>
      </c>
      <c r="F93" t="s">
        <v>323</v>
      </c>
      <c r="G93" t="s">
        <v>15</v>
      </c>
      <c r="H93" t="s">
        <v>3143</v>
      </c>
      <c r="I93" t="s">
        <v>3144</v>
      </c>
      <c r="J93">
        <v>54</v>
      </c>
      <c r="K93" t="s">
        <v>3151</v>
      </c>
      <c r="L93" t="s">
        <v>3145</v>
      </c>
      <c r="M93" s="2">
        <v>42550</v>
      </c>
      <c r="N93" s="1">
        <v>0.82777777777777783</v>
      </c>
      <c r="O93" s="2">
        <v>42735</v>
      </c>
      <c r="P93" s="1">
        <v>0.29166666666666669</v>
      </c>
      <c r="Q93" t="s">
        <v>328</v>
      </c>
      <c r="R93" t="s">
        <v>3146</v>
      </c>
      <c r="S93">
        <v>0</v>
      </c>
      <c r="T93" t="s">
        <v>35</v>
      </c>
      <c r="U93" t="s">
        <v>3147</v>
      </c>
      <c r="W93" t="s">
        <v>1</v>
      </c>
      <c r="AB93" t="s">
        <v>3148</v>
      </c>
      <c r="AG93" t="s">
        <v>3152</v>
      </c>
      <c r="AJ93" t="s">
        <v>1310</v>
      </c>
      <c r="AM93" t="s">
        <v>3149</v>
      </c>
      <c r="AO93" t="s">
        <v>334</v>
      </c>
      <c r="BT93" t="s">
        <v>335</v>
      </c>
      <c r="BU93" t="s">
        <v>336</v>
      </c>
      <c r="BV93" t="str">
        <f t="shared" si="5"/>
        <v>fajs-iphz</v>
      </c>
      <c r="BW93">
        <f t="shared" si="6"/>
        <v>2016</v>
      </c>
      <c r="BX93">
        <f t="shared" si="7"/>
        <v>2016</v>
      </c>
      <c r="BY93">
        <f t="shared" si="8"/>
        <v>3</v>
      </c>
      <c r="BZ93">
        <f t="shared" si="9"/>
        <v>4</v>
      </c>
    </row>
    <row r="94" spans="1:78" x14ac:dyDescent="0.35">
      <c r="A94" t="s">
        <v>4971</v>
      </c>
      <c r="B94" t="s">
        <v>4972</v>
      </c>
      <c r="C94" t="b">
        <v>0</v>
      </c>
      <c r="D94" t="b">
        <v>0</v>
      </c>
      <c r="F94" t="s">
        <v>323</v>
      </c>
      <c r="G94" t="s">
        <v>15</v>
      </c>
      <c r="H94" t="s">
        <v>4973</v>
      </c>
      <c r="J94">
        <v>6</v>
      </c>
      <c r="K94" t="s">
        <v>4974</v>
      </c>
      <c r="L94" t="s">
        <v>4975</v>
      </c>
      <c r="M94" s="2">
        <v>42514</v>
      </c>
      <c r="N94" s="1">
        <v>0.8965277777777777</v>
      </c>
      <c r="O94" s="2">
        <v>42514</v>
      </c>
      <c r="P94" s="1">
        <v>0.89722222222222225</v>
      </c>
      <c r="S94">
        <v>0</v>
      </c>
      <c r="T94" t="s">
        <v>117</v>
      </c>
      <c r="W94" t="s">
        <v>1</v>
      </c>
      <c r="AG94" t="s">
        <v>4976</v>
      </c>
      <c r="AM94" t="s">
        <v>815</v>
      </c>
      <c r="AO94" t="s">
        <v>334</v>
      </c>
      <c r="BU94" t="s">
        <v>336</v>
      </c>
      <c r="BV94" t="str">
        <f t="shared" si="5"/>
        <v>hb7h-vaxf</v>
      </c>
      <c r="BW94">
        <f t="shared" si="6"/>
        <v>2016</v>
      </c>
      <c r="BX94">
        <f t="shared" si="7"/>
        <v>2016</v>
      </c>
      <c r="BY94">
        <f t="shared" si="8"/>
        <v>3</v>
      </c>
      <c r="BZ94">
        <f t="shared" si="9"/>
        <v>0</v>
      </c>
    </row>
    <row r="95" spans="1:78" x14ac:dyDescent="0.35">
      <c r="A95" t="s">
        <v>5034</v>
      </c>
      <c r="B95" t="s">
        <v>5035</v>
      </c>
      <c r="C95" t="b">
        <v>0</v>
      </c>
      <c r="D95" t="b">
        <v>0</v>
      </c>
      <c r="F95" t="s">
        <v>323</v>
      </c>
      <c r="G95" t="s">
        <v>15</v>
      </c>
      <c r="H95" t="s">
        <v>5036</v>
      </c>
      <c r="J95">
        <v>3</v>
      </c>
      <c r="K95" t="s">
        <v>5037</v>
      </c>
      <c r="L95" t="s">
        <v>5037</v>
      </c>
      <c r="M95" s="2">
        <v>42605</v>
      </c>
      <c r="N95" s="1">
        <v>0.92083333333333339</v>
      </c>
      <c r="O95" s="2">
        <v>42605</v>
      </c>
      <c r="P95" s="1">
        <v>0.92083333333333339</v>
      </c>
      <c r="S95">
        <v>0</v>
      </c>
      <c r="T95" t="s">
        <v>29</v>
      </c>
      <c r="W95" t="s">
        <v>1</v>
      </c>
      <c r="AG95" t="s">
        <v>5038</v>
      </c>
      <c r="AM95" t="s">
        <v>3986</v>
      </c>
      <c r="AO95" t="s">
        <v>334</v>
      </c>
      <c r="BU95" t="s">
        <v>336</v>
      </c>
      <c r="BV95" t="str">
        <f t="shared" si="5"/>
        <v>i3p8-xyd2</v>
      </c>
      <c r="BW95">
        <f t="shared" si="6"/>
        <v>2016</v>
      </c>
      <c r="BX95">
        <f t="shared" si="7"/>
        <v>2016</v>
      </c>
      <c r="BY95">
        <f t="shared" si="8"/>
        <v>3</v>
      </c>
      <c r="BZ95">
        <f t="shared" si="9"/>
        <v>0</v>
      </c>
    </row>
    <row r="96" spans="1:78" x14ac:dyDescent="0.35">
      <c r="A96" t="s">
        <v>5059</v>
      </c>
      <c r="B96" t="s">
        <v>5060</v>
      </c>
      <c r="C96" t="b">
        <v>0</v>
      </c>
      <c r="D96" t="b">
        <v>0</v>
      </c>
      <c r="F96" t="s">
        <v>323</v>
      </c>
      <c r="G96" t="s">
        <v>15</v>
      </c>
      <c r="H96" t="s">
        <v>261</v>
      </c>
      <c r="J96">
        <v>6</v>
      </c>
      <c r="K96" t="s">
        <v>5061</v>
      </c>
      <c r="L96" t="s">
        <v>5062</v>
      </c>
      <c r="M96" s="2">
        <v>42494</v>
      </c>
      <c r="N96" s="1">
        <v>1.3888888888888889E-3</v>
      </c>
      <c r="O96" s="2">
        <v>42494</v>
      </c>
      <c r="P96" s="1">
        <v>7.6388888888888886E-3</v>
      </c>
      <c r="S96">
        <v>0</v>
      </c>
      <c r="T96" t="s">
        <v>130</v>
      </c>
      <c r="W96" t="s">
        <v>1</v>
      </c>
      <c r="AG96" t="s">
        <v>5063</v>
      </c>
      <c r="AM96" t="s">
        <v>1665</v>
      </c>
      <c r="AO96" t="s">
        <v>334</v>
      </c>
      <c r="BU96" t="s">
        <v>336</v>
      </c>
      <c r="BV96" t="str">
        <f t="shared" si="5"/>
        <v>ii57-3we8</v>
      </c>
      <c r="BW96">
        <f t="shared" si="6"/>
        <v>2016</v>
      </c>
      <c r="BX96">
        <f t="shared" si="7"/>
        <v>2016</v>
      </c>
      <c r="BY96">
        <f t="shared" si="8"/>
        <v>3</v>
      </c>
      <c r="BZ96">
        <f t="shared" si="9"/>
        <v>0</v>
      </c>
    </row>
    <row r="97" spans="1:78" x14ac:dyDescent="0.35">
      <c r="A97" t="s">
        <v>5229</v>
      </c>
      <c r="B97" t="s">
        <v>5230</v>
      </c>
      <c r="C97" t="b">
        <v>0</v>
      </c>
      <c r="D97" t="b">
        <v>0</v>
      </c>
      <c r="F97" t="s">
        <v>323</v>
      </c>
      <c r="G97" t="s">
        <v>15</v>
      </c>
      <c r="H97" t="s">
        <v>5231</v>
      </c>
      <c r="J97">
        <v>3</v>
      </c>
      <c r="K97" t="s">
        <v>5232</v>
      </c>
      <c r="L97" t="s">
        <v>5232</v>
      </c>
      <c r="M97" s="2">
        <v>42605</v>
      </c>
      <c r="N97" s="1">
        <v>0.92291666666666661</v>
      </c>
      <c r="O97" s="2">
        <v>42605</v>
      </c>
      <c r="P97" s="1">
        <v>0.92291666666666661</v>
      </c>
      <c r="S97">
        <v>0</v>
      </c>
      <c r="T97" t="s">
        <v>29</v>
      </c>
      <c r="W97" t="s">
        <v>1</v>
      </c>
      <c r="AG97" t="s">
        <v>5233</v>
      </c>
      <c r="AM97" t="s">
        <v>3986</v>
      </c>
      <c r="AO97" t="s">
        <v>334</v>
      </c>
      <c r="BU97" t="s">
        <v>336</v>
      </c>
      <c r="BV97" t="str">
        <f t="shared" si="5"/>
        <v>m3th-e73f</v>
      </c>
      <c r="BW97">
        <f t="shared" si="6"/>
        <v>2016</v>
      </c>
      <c r="BX97">
        <f t="shared" si="7"/>
        <v>2016</v>
      </c>
      <c r="BY97">
        <f t="shared" si="8"/>
        <v>3</v>
      </c>
      <c r="BZ97">
        <f t="shared" si="9"/>
        <v>0</v>
      </c>
    </row>
    <row r="98" spans="1:78" x14ac:dyDescent="0.35">
      <c r="A98" t="s">
        <v>5287</v>
      </c>
      <c r="B98" t="s">
        <v>5288</v>
      </c>
      <c r="C98" t="b">
        <v>0</v>
      </c>
      <c r="D98" t="b">
        <v>0</v>
      </c>
      <c r="F98" t="s">
        <v>323</v>
      </c>
      <c r="G98" t="s">
        <v>15</v>
      </c>
      <c r="H98" t="s">
        <v>5289</v>
      </c>
      <c r="I98" t="s">
        <v>5290</v>
      </c>
      <c r="J98">
        <v>7</v>
      </c>
      <c r="K98" t="s">
        <v>5291</v>
      </c>
      <c r="L98" t="s">
        <v>5292</v>
      </c>
      <c r="M98" s="2">
        <v>42473</v>
      </c>
      <c r="N98" s="1">
        <v>0.65833333333333333</v>
      </c>
      <c r="O98" s="2">
        <v>42473</v>
      </c>
      <c r="P98" s="1">
        <v>0.65972222222222221</v>
      </c>
      <c r="Q98" t="s">
        <v>328</v>
      </c>
      <c r="S98">
        <v>0</v>
      </c>
      <c r="T98" t="s">
        <v>97</v>
      </c>
      <c r="V98" t="s">
        <v>11</v>
      </c>
      <c r="W98" t="s">
        <v>1</v>
      </c>
      <c r="Z98" t="s">
        <v>231</v>
      </c>
      <c r="AG98" t="s">
        <v>5293</v>
      </c>
      <c r="AJ98" t="s">
        <v>72</v>
      </c>
      <c r="AL98" t="s">
        <v>5294</v>
      </c>
      <c r="AM98" t="s">
        <v>1608</v>
      </c>
      <c r="AO98" t="s">
        <v>334</v>
      </c>
      <c r="BU98" t="s">
        <v>336</v>
      </c>
      <c r="BV98" t="str">
        <f t="shared" si="5"/>
        <v>mspb-eju2</v>
      </c>
      <c r="BW98">
        <f t="shared" si="6"/>
        <v>2016</v>
      </c>
      <c r="BX98">
        <f t="shared" si="7"/>
        <v>2016</v>
      </c>
      <c r="BY98">
        <f t="shared" si="8"/>
        <v>5</v>
      </c>
      <c r="BZ98">
        <f t="shared" si="9"/>
        <v>4</v>
      </c>
    </row>
    <row r="99" spans="1:78" x14ac:dyDescent="0.35">
      <c r="A99" t="s">
        <v>5301</v>
      </c>
      <c r="B99" t="s">
        <v>5302</v>
      </c>
      <c r="C99" t="b">
        <v>0</v>
      </c>
      <c r="D99" t="b">
        <v>0</v>
      </c>
      <c r="F99" t="s">
        <v>323</v>
      </c>
      <c r="G99" t="s">
        <v>15</v>
      </c>
      <c r="H99" t="s">
        <v>5303</v>
      </c>
      <c r="I99" t="s">
        <v>5304</v>
      </c>
      <c r="J99">
        <v>15</v>
      </c>
      <c r="K99" t="s">
        <v>5305</v>
      </c>
      <c r="L99" t="s">
        <v>5305</v>
      </c>
      <c r="M99" s="2">
        <v>42625</v>
      </c>
      <c r="N99" s="1">
        <v>0.68611111111111101</v>
      </c>
      <c r="O99" s="2">
        <v>42625</v>
      </c>
      <c r="P99" s="1">
        <v>0.68611111111111101</v>
      </c>
      <c r="Q99" t="s">
        <v>881</v>
      </c>
      <c r="R99" t="s">
        <v>5306</v>
      </c>
      <c r="S99">
        <v>0</v>
      </c>
      <c r="T99" t="s">
        <v>205</v>
      </c>
      <c r="W99" t="s">
        <v>1</v>
      </c>
      <c r="Z99" t="s">
        <v>230</v>
      </c>
      <c r="AG99" t="s">
        <v>5307</v>
      </c>
      <c r="AL99" t="s">
        <v>4430</v>
      </c>
      <c r="AM99" t="s">
        <v>4431</v>
      </c>
      <c r="AO99" t="s">
        <v>334</v>
      </c>
      <c r="BU99" t="s">
        <v>336</v>
      </c>
      <c r="BV99" t="str">
        <f t="shared" si="5"/>
        <v>my99-fbfp</v>
      </c>
      <c r="BW99">
        <f t="shared" si="6"/>
        <v>2016</v>
      </c>
      <c r="BX99">
        <f t="shared" si="7"/>
        <v>2016</v>
      </c>
      <c r="BY99">
        <f t="shared" si="8"/>
        <v>4</v>
      </c>
      <c r="BZ99">
        <f t="shared" si="9"/>
        <v>4</v>
      </c>
    </row>
    <row r="100" spans="1:78" x14ac:dyDescent="0.35">
      <c r="A100" t="s">
        <v>5311</v>
      </c>
      <c r="B100" t="s">
        <v>5312</v>
      </c>
      <c r="C100" t="b">
        <v>0</v>
      </c>
      <c r="D100" t="b">
        <v>0</v>
      </c>
      <c r="F100" t="s">
        <v>323</v>
      </c>
      <c r="G100" t="s">
        <v>15</v>
      </c>
      <c r="H100" t="s">
        <v>5313</v>
      </c>
      <c r="I100" t="s">
        <v>5314</v>
      </c>
      <c r="J100">
        <v>6</v>
      </c>
      <c r="K100" t="s">
        <v>5315</v>
      </c>
      <c r="L100" t="s">
        <v>1735</v>
      </c>
      <c r="M100" s="2">
        <v>42593</v>
      </c>
      <c r="N100" s="1">
        <v>0.63194444444444442</v>
      </c>
      <c r="O100" s="2">
        <v>43454</v>
      </c>
      <c r="P100" s="1">
        <v>1.3888888888888889E-3</v>
      </c>
      <c r="R100" t="s">
        <v>4140</v>
      </c>
      <c r="S100">
        <v>0</v>
      </c>
      <c r="T100" t="s">
        <v>164</v>
      </c>
      <c r="W100" t="s">
        <v>1</v>
      </c>
      <c r="AB100" t="s">
        <v>949</v>
      </c>
      <c r="AG100" t="s">
        <v>5316</v>
      </c>
      <c r="AJ100" t="s">
        <v>66</v>
      </c>
      <c r="AM100" t="s">
        <v>572</v>
      </c>
      <c r="AO100" t="s">
        <v>334</v>
      </c>
      <c r="BU100" t="s">
        <v>336</v>
      </c>
      <c r="BV100" t="str">
        <f t="shared" si="5"/>
        <v>n2kg-j4zw</v>
      </c>
      <c r="BW100">
        <f t="shared" si="6"/>
        <v>2016</v>
      </c>
      <c r="BX100">
        <f t="shared" si="7"/>
        <v>2018</v>
      </c>
      <c r="BY100">
        <f t="shared" si="8"/>
        <v>3</v>
      </c>
      <c r="BZ100">
        <f t="shared" si="9"/>
        <v>2</v>
      </c>
    </row>
    <row r="101" spans="1:78" x14ac:dyDescent="0.35">
      <c r="A101" t="s">
        <v>5352</v>
      </c>
      <c r="B101" t="s">
        <v>5353</v>
      </c>
      <c r="C101" t="b">
        <v>0</v>
      </c>
      <c r="D101" t="b">
        <v>0</v>
      </c>
      <c r="F101" t="s">
        <v>323</v>
      </c>
      <c r="G101" t="s">
        <v>15</v>
      </c>
      <c r="H101" t="s">
        <v>5354</v>
      </c>
      <c r="I101" t="s">
        <v>5355</v>
      </c>
      <c r="J101">
        <v>11</v>
      </c>
      <c r="K101" t="s">
        <v>5356</v>
      </c>
      <c r="L101" t="s">
        <v>5356</v>
      </c>
      <c r="M101" s="2">
        <v>42523</v>
      </c>
      <c r="N101" s="1">
        <v>6.2499999999999995E-3</v>
      </c>
      <c r="O101" s="2">
        <v>42523</v>
      </c>
      <c r="P101" s="1">
        <v>6.2499999999999995E-3</v>
      </c>
      <c r="R101" t="s">
        <v>5357</v>
      </c>
      <c r="S101">
        <v>0</v>
      </c>
      <c r="T101" t="s">
        <v>164</v>
      </c>
      <c r="V101" t="s">
        <v>7</v>
      </c>
      <c r="W101" t="s">
        <v>1</v>
      </c>
      <c r="AB101" t="s">
        <v>949</v>
      </c>
      <c r="AG101" t="s">
        <v>5358</v>
      </c>
      <c r="AJ101" t="s">
        <v>51</v>
      </c>
      <c r="AM101" t="s">
        <v>572</v>
      </c>
      <c r="AO101" t="s">
        <v>334</v>
      </c>
      <c r="BU101" t="s">
        <v>336</v>
      </c>
      <c r="BV101" t="str">
        <f t="shared" si="5"/>
        <v>nhc8-xu67</v>
      </c>
      <c r="BW101">
        <f t="shared" si="6"/>
        <v>2016</v>
      </c>
      <c r="BX101">
        <f t="shared" si="7"/>
        <v>2016</v>
      </c>
      <c r="BY101">
        <f t="shared" si="8"/>
        <v>4</v>
      </c>
      <c r="BZ101">
        <f t="shared" si="9"/>
        <v>3</v>
      </c>
    </row>
    <row r="102" spans="1:78" x14ac:dyDescent="0.35">
      <c r="A102" t="s">
        <v>5444</v>
      </c>
      <c r="B102" t="s">
        <v>5445</v>
      </c>
      <c r="C102" t="b">
        <v>0</v>
      </c>
      <c r="D102" t="b">
        <v>0</v>
      </c>
      <c r="F102" t="s">
        <v>323</v>
      </c>
      <c r="G102" t="s">
        <v>15</v>
      </c>
      <c r="H102" t="s">
        <v>5446</v>
      </c>
      <c r="J102">
        <v>2</v>
      </c>
      <c r="K102" t="s">
        <v>5447</v>
      </c>
      <c r="L102" t="s">
        <v>5447</v>
      </c>
      <c r="M102" s="2">
        <v>42605</v>
      </c>
      <c r="N102" s="1">
        <v>0.92499999999999993</v>
      </c>
      <c r="O102" s="2">
        <v>42605</v>
      </c>
      <c r="P102" s="1">
        <v>0.92499999999999993</v>
      </c>
      <c r="S102">
        <v>0</v>
      </c>
      <c r="T102" t="s">
        <v>29</v>
      </c>
      <c r="W102" t="s">
        <v>1</v>
      </c>
      <c r="AG102" t="s">
        <v>5448</v>
      </c>
      <c r="AM102" t="s">
        <v>3986</v>
      </c>
      <c r="AO102" t="s">
        <v>334</v>
      </c>
      <c r="BU102" t="s">
        <v>336</v>
      </c>
      <c r="BV102" t="str">
        <f t="shared" si="5"/>
        <v>qjp3-a68a</v>
      </c>
      <c r="BW102">
        <f t="shared" si="6"/>
        <v>2016</v>
      </c>
      <c r="BX102">
        <f t="shared" si="7"/>
        <v>2016</v>
      </c>
      <c r="BY102">
        <f t="shared" si="8"/>
        <v>3</v>
      </c>
      <c r="BZ102">
        <f t="shared" si="9"/>
        <v>0</v>
      </c>
    </row>
    <row r="103" spans="1:78" x14ac:dyDescent="0.35">
      <c r="A103" t="s">
        <v>5665</v>
      </c>
      <c r="B103" t="s">
        <v>5666</v>
      </c>
      <c r="C103" t="b">
        <v>0</v>
      </c>
      <c r="D103" t="b">
        <v>0</v>
      </c>
      <c r="F103" t="s">
        <v>323</v>
      </c>
      <c r="G103" t="s">
        <v>15</v>
      </c>
      <c r="H103" t="s">
        <v>5667</v>
      </c>
      <c r="I103" t="s">
        <v>5668</v>
      </c>
      <c r="J103">
        <v>23</v>
      </c>
      <c r="K103" t="s">
        <v>5669</v>
      </c>
      <c r="L103" t="s">
        <v>5670</v>
      </c>
      <c r="M103" s="2">
        <v>42621</v>
      </c>
      <c r="N103" s="1">
        <v>0.76736111111111116</v>
      </c>
      <c r="O103" s="2">
        <v>42621</v>
      </c>
      <c r="P103" s="1">
        <v>0.77638888888888891</v>
      </c>
      <c r="Q103" t="s">
        <v>881</v>
      </c>
      <c r="R103" t="s">
        <v>5671</v>
      </c>
      <c r="S103">
        <v>0</v>
      </c>
      <c r="T103" t="s">
        <v>205</v>
      </c>
      <c r="W103" t="s">
        <v>1</v>
      </c>
      <c r="Z103" t="s">
        <v>230</v>
      </c>
      <c r="AA103" t="s">
        <v>5672</v>
      </c>
      <c r="AC103" t="s">
        <v>5673</v>
      </c>
      <c r="AG103" t="s">
        <v>5674</v>
      </c>
      <c r="AI103" t="s">
        <v>5675</v>
      </c>
      <c r="AK103" t="s">
        <v>5676</v>
      </c>
      <c r="AL103" t="s">
        <v>4430</v>
      </c>
      <c r="AM103" t="s">
        <v>4431</v>
      </c>
      <c r="AO103" t="s">
        <v>334</v>
      </c>
      <c r="BU103" t="s">
        <v>336</v>
      </c>
      <c r="BV103" t="str">
        <f t="shared" si="5"/>
        <v>udcn-bqap</v>
      </c>
      <c r="BW103">
        <f t="shared" si="6"/>
        <v>2016</v>
      </c>
      <c r="BX103">
        <f t="shared" si="7"/>
        <v>2016</v>
      </c>
      <c r="BY103">
        <f t="shared" si="8"/>
        <v>4</v>
      </c>
      <c r="BZ103">
        <f t="shared" si="9"/>
        <v>4</v>
      </c>
    </row>
    <row r="104" spans="1:78" x14ac:dyDescent="0.35">
      <c r="A104" t="s">
        <v>5740</v>
      </c>
      <c r="B104" t="s">
        <v>5712</v>
      </c>
      <c r="C104" t="b">
        <v>0</v>
      </c>
      <c r="D104" t="b">
        <v>0</v>
      </c>
      <c r="F104" t="s">
        <v>323</v>
      </c>
      <c r="G104" t="s">
        <v>15</v>
      </c>
      <c r="H104" t="s">
        <v>5741</v>
      </c>
      <c r="I104" t="s">
        <v>5742</v>
      </c>
      <c r="J104">
        <v>60</v>
      </c>
      <c r="K104" t="s">
        <v>5743</v>
      </c>
      <c r="L104" t="s">
        <v>5713</v>
      </c>
      <c r="M104" s="2">
        <v>42528</v>
      </c>
      <c r="N104" s="1">
        <v>0.85486111111111107</v>
      </c>
      <c r="O104" s="2">
        <v>43123</v>
      </c>
      <c r="P104" s="1">
        <v>0.77916666666666667</v>
      </c>
      <c r="Q104" t="s">
        <v>2002</v>
      </c>
      <c r="R104" t="s">
        <v>5744</v>
      </c>
      <c r="S104">
        <v>0</v>
      </c>
      <c r="T104" t="s">
        <v>222</v>
      </c>
      <c r="W104" t="s">
        <v>1</v>
      </c>
      <c r="AG104" t="s">
        <v>5745</v>
      </c>
      <c r="AM104" t="s">
        <v>3116</v>
      </c>
      <c r="AO104" t="s">
        <v>334</v>
      </c>
      <c r="BU104" t="s">
        <v>336</v>
      </c>
      <c r="BV104" t="str">
        <f t="shared" si="5"/>
        <v>vz5p-qvth</v>
      </c>
      <c r="BW104">
        <f t="shared" si="6"/>
        <v>2016</v>
      </c>
      <c r="BX104">
        <f t="shared" si="7"/>
        <v>2018</v>
      </c>
      <c r="BY104">
        <f t="shared" si="8"/>
        <v>3</v>
      </c>
      <c r="BZ104">
        <f t="shared" si="9"/>
        <v>3</v>
      </c>
    </row>
    <row r="105" spans="1:78" x14ac:dyDescent="0.35">
      <c r="A105" t="s">
        <v>5865</v>
      </c>
      <c r="B105" t="s">
        <v>5086</v>
      </c>
      <c r="C105" t="b">
        <v>0</v>
      </c>
      <c r="D105" t="b">
        <v>0</v>
      </c>
      <c r="F105" t="s">
        <v>323</v>
      </c>
      <c r="G105" t="s">
        <v>15</v>
      </c>
      <c r="H105" t="s">
        <v>5866</v>
      </c>
      <c r="I105" t="s">
        <v>5087</v>
      </c>
      <c r="J105">
        <v>5</v>
      </c>
      <c r="K105" t="s">
        <v>5088</v>
      </c>
      <c r="L105" t="s">
        <v>5088</v>
      </c>
      <c r="M105" s="2">
        <v>42625</v>
      </c>
      <c r="N105" s="1">
        <v>0.91249999999999998</v>
      </c>
      <c r="O105" s="2">
        <v>42625</v>
      </c>
      <c r="P105" s="1">
        <v>0.91249999999999998</v>
      </c>
      <c r="Q105" t="s">
        <v>1005</v>
      </c>
      <c r="R105" t="s">
        <v>5089</v>
      </c>
      <c r="S105">
        <v>0</v>
      </c>
      <c r="T105" t="s">
        <v>164</v>
      </c>
      <c r="W105" t="s">
        <v>1</v>
      </c>
      <c r="Z105" t="s">
        <v>251</v>
      </c>
      <c r="AB105">
        <v>2016</v>
      </c>
      <c r="AG105" t="s">
        <v>5867</v>
      </c>
      <c r="AJ105" t="s">
        <v>2891</v>
      </c>
      <c r="AM105" t="s">
        <v>572</v>
      </c>
      <c r="AO105" t="s">
        <v>334</v>
      </c>
      <c r="BU105" t="s">
        <v>336</v>
      </c>
      <c r="BV105" t="str">
        <f t="shared" si="5"/>
        <v>ynbr-8ixa</v>
      </c>
      <c r="BW105">
        <f t="shared" si="6"/>
        <v>2016</v>
      </c>
      <c r="BX105">
        <f t="shared" si="7"/>
        <v>2016</v>
      </c>
      <c r="BY105">
        <f t="shared" si="8"/>
        <v>4</v>
      </c>
      <c r="BZ105">
        <f t="shared" si="9"/>
        <v>4</v>
      </c>
    </row>
    <row r="106" spans="1:78" x14ac:dyDescent="0.35">
      <c r="A106" t="s">
        <v>836</v>
      </c>
      <c r="B106" t="s">
        <v>837</v>
      </c>
      <c r="C106" t="b">
        <v>0</v>
      </c>
      <c r="D106" t="b">
        <v>0</v>
      </c>
      <c r="F106" t="s">
        <v>323</v>
      </c>
      <c r="G106" t="s">
        <v>15</v>
      </c>
      <c r="H106" t="s">
        <v>838</v>
      </c>
      <c r="J106">
        <v>17</v>
      </c>
      <c r="K106" t="s">
        <v>839</v>
      </c>
      <c r="L106" t="s">
        <v>840</v>
      </c>
      <c r="M106" s="2">
        <v>42996</v>
      </c>
      <c r="N106" s="1">
        <v>0.93125000000000002</v>
      </c>
      <c r="O106" s="2">
        <v>42996</v>
      </c>
      <c r="P106" s="1">
        <v>0.94027777777777777</v>
      </c>
      <c r="Q106" t="s">
        <v>359</v>
      </c>
      <c r="R106" t="s">
        <v>841</v>
      </c>
      <c r="S106">
        <v>0</v>
      </c>
      <c r="T106" t="s">
        <v>216</v>
      </c>
      <c r="U106" t="s">
        <v>842</v>
      </c>
      <c r="W106" t="s">
        <v>1</v>
      </c>
      <c r="AB106" t="s">
        <v>843</v>
      </c>
      <c r="AG106" t="s">
        <v>844</v>
      </c>
      <c r="AJ106" t="s">
        <v>80</v>
      </c>
      <c r="AM106" t="s">
        <v>701</v>
      </c>
      <c r="AO106" t="s">
        <v>334</v>
      </c>
      <c r="BT106" t="s">
        <v>702</v>
      </c>
      <c r="BU106" t="s">
        <v>336</v>
      </c>
      <c r="BV106" t="str">
        <f t="shared" si="5"/>
        <v>223u-d4ip</v>
      </c>
      <c r="BW106">
        <f t="shared" si="6"/>
        <v>2017</v>
      </c>
      <c r="BX106">
        <f t="shared" si="7"/>
        <v>2017</v>
      </c>
      <c r="BY106">
        <f t="shared" si="8"/>
        <v>3</v>
      </c>
      <c r="BZ106">
        <f t="shared" si="9"/>
        <v>3</v>
      </c>
    </row>
    <row r="107" spans="1:78" x14ac:dyDescent="0.35">
      <c r="A107" t="s">
        <v>3772</v>
      </c>
      <c r="B107" t="s">
        <v>3773</v>
      </c>
      <c r="C107" t="b">
        <v>0</v>
      </c>
      <c r="D107" t="b">
        <v>0</v>
      </c>
      <c r="F107" t="s">
        <v>323</v>
      </c>
      <c r="G107" t="s">
        <v>15</v>
      </c>
      <c r="H107" t="s">
        <v>3774</v>
      </c>
      <c r="I107" t="s">
        <v>3775</v>
      </c>
      <c r="J107">
        <v>2</v>
      </c>
      <c r="K107" t="s">
        <v>3776</v>
      </c>
      <c r="L107" t="s">
        <v>3776</v>
      </c>
      <c r="M107" s="2">
        <v>42864</v>
      </c>
      <c r="N107" s="1">
        <v>0.71458333333333324</v>
      </c>
      <c r="O107" s="2">
        <v>42864</v>
      </c>
      <c r="P107" s="1">
        <v>0.71458333333333324</v>
      </c>
      <c r="Q107" t="s">
        <v>328</v>
      </c>
      <c r="R107" t="s">
        <v>3777</v>
      </c>
      <c r="S107">
        <v>0</v>
      </c>
      <c r="T107" t="s">
        <v>50</v>
      </c>
      <c r="W107" t="s">
        <v>1</v>
      </c>
      <c r="Z107" t="s">
        <v>206</v>
      </c>
      <c r="AG107" t="s">
        <v>3778</v>
      </c>
      <c r="AL107" t="s">
        <v>1019</v>
      </c>
      <c r="AM107" t="s">
        <v>3779</v>
      </c>
      <c r="AO107" t="s">
        <v>334</v>
      </c>
      <c r="BU107" t="s">
        <v>336</v>
      </c>
      <c r="BV107" t="str">
        <f t="shared" si="5"/>
        <v>29zh-34j2</v>
      </c>
      <c r="BW107">
        <f t="shared" si="6"/>
        <v>2017</v>
      </c>
      <c r="BX107">
        <f t="shared" si="7"/>
        <v>2017</v>
      </c>
      <c r="BY107">
        <f t="shared" si="8"/>
        <v>4</v>
      </c>
      <c r="BZ107">
        <f t="shared" si="9"/>
        <v>4</v>
      </c>
    </row>
    <row r="108" spans="1:78" x14ac:dyDescent="0.35">
      <c r="A108" t="s">
        <v>693</v>
      </c>
      <c r="B108" t="s">
        <v>694</v>
      </c>
      <c r="C108" t="b">
        <v>0</v>
      </c>
      <c r="D108" t="b">
        <v>0</v>
      </c>
      <c r="F108" t="s">
        <v>323</v>
      </c>
      <c r="G108" t="s">
        <v>15</v>
      </c>
      <c r="H108" t="s">
        <v>695</v>
      </c>
      <c r="I108" t="s">
        <v>696</v>
      </c>
      <c r="J108">
        <v>76</v>
      </c>
      <c r="K108" t="s">
        <v>697</v>
      </c>
      <c r="L108" t="s">
        <v>698</v>
      </c>
      <c r="M108" s="2">
        <v>43028</v>
      </c>
      <c r="N108" s="1">
        <v>0.76041666666666663</v>
      </c>
      <c r="O108" s="2">
        <v>43034</v>
      </c>
      <c r="P108" s="1">
        <v>0.77361111111111114</v>
      </c>
      <c r="S108">
        <v>0</v>
      </c>
      <c r="T108" t="s">
        <v>216</v>
      </c>
      <c r="U108" t="s">
        <v>699</v>
      </c>
      <c r="W108" t="s">
        <v>1</v>
      </c>
      <c r="AG108" t="s">
        <v>700</v>
      </c>
      <c r="AM108" t="s">
        <v>701</v>
      </c>
      <c r="AO108" t="s">
        <v>334</v>
      </c>
      <c r="BT108" t="s">
        <v>702</v>
      </c>
      <c r="BU108" t="s">
        <v>336</v>
      </c>
      <c r="BV108" t="str">
        <f t="shared" si="5"/>
        <v>9x2h-r8wc</v>
      </c>
      <c r="BW108">
        <f t="shared" si="6"/>
        <v>2017</v>
      </c>
      <c r="BX108">
        <f t="shared" si="7"/>
        <v>2017</v>
      </c>
      <c r="BY108">
        <f t="shared" si="8"/>
        <v>3</v>
      </c>
      <c r="BZ108">
        <f t="shared" si="9"/>
        <v>2</v>
      </c>
    </row>
    <row r="109" spans="1:78" x14ac:dyDescent="0.35">
      <c r="A109" t="s">
        <v>4495</v>
      </c>
      <c r="B109" t="s">
        <v>4496</v>
      </c>
      <c r="C109" t="b">
        <v>0</v>
      </c>
      <c r="D109" t="b">
        <v>0</v>
      </c>
      <c r="F109" t="s">
        <v>323</v>
      </c>
      <c r="G109" t="s">
        <v>15</v>
      </c>
      <c r="H109" t="s">
        <v>4497</v>
      </c>
      <c r="J109">
        <v>3</v>
      </c>
      <c r="K109" t="s">
        <v>4498</v>
      </c>
      <c r="L109" t="s">
        <v>4499</v>
      </c>
      <c r="M109" s="2">
        <v>42837</v>
      </c>
      <c r="N109" s="1">
        <v>0.7909722222222223</v>
      </c>
      <c r="O109" s="2">
        <v>42837</v>
      </c>
      <c r="P109" s="1">
        <v>0.79166666666666663</v>
      </c>
      <c r="S109">
        <v>0</v>
      </c>
      <c r="T109" t="s">
        <v>121</v>
      </c>
      <c r="W109" t="s">
        <v>1</v>
      </c>
      <c r="AG109" t="s">
        <v>4500</v>
      </c>
      <c r="AM109" t="s">
        <v>518</v>
      </c>
      <c r="AO109" t="s">
        <v>334</v>
      </c>
      <c r="BU109" t="s">
        <v>336</v>
      </c>
      <c r="BV109" t="str">
        <f t="shared" si="5"/>
        <v>a3et-79r9</v>
      </c>
      <c r="BW109">
        <f t="shared" si="6"/>
        <v>2017</v>
      </c>
      <c r="BX109">
        <f t="shared" si="7"/>
        <v>2017</v>
      </c>
      <c r="BY109">
        <f t="shared" si="8"/>
        <v>3</v>
      </c>
      <c r="BZ109">
        <f t="shared" si="9"/>
        <v>0</v>
      </c>
    </row>
    <row r="110" spans="1:78" x14ac:dyDescent="0.35">
      <c r="A110" t="s">
        <v>862</v>
      </c>
      <c r="B110" t="s">
        <v>863</v>
      </c>
      <c r="C110" t="b">
        <v>0</v>
      </c>
      <c r="D110" t="b">
        <v>0</v>
      </c>
      <c r="F110" t="s">
        <v>323</v>
      </c>
      <c r="G110" t="s">
        <v>15</v>
      </c>
      <c r="H110" t="s">
        <v>864</v>
      </c>
      <c r="I110" t="s">
        <v>865</v>
      </c>
      <c r="J110">
        <v>48</v>
      </c>
      <c r="K110" t="s">
        <v>866</v>
      </c>
      <c r="L110" t="s">
        <v>867</v>
      </c>
      <c r="M110" s="2">
        <v>42993</v>
      </c>
      <c r="N110" s="1">
        <v>0.9375</v>
      </c>
      <c r="O110" s="2">
        <v>42995</v>
      </c>
      <c r="P110" s="1">
        <v>0.94930555555555562</v>
      </c>
      <c r="Q110" t="s">
        <v>359</v>
      </c>
      <c r="R110" t="s">
        <v>841</v>
      </c>
      <c r="S110">
        <v>0</v>
      </c>
      <c r="T110" t="s">
        <v>216</v>
      </c>
      <c r="U110" t="s">
        <v>842</v>
      </c>
      <c r="W110" t="s">
        <v>1</v>
      </c>
      <c r="Z110" t="s">
        <v>243</v>
      </c>
      <c r="AB110" t="s">
        <v>843</v>
      </c>
      <c r="AG110" t="s">
        <v>868</v>
      </c>
      <c r="AI110" t="s">
        <v>869</v>
      </c>
      <c r="AJ110" t="s">
        <v>80</v>
      </c>
      <c r="AK110" t="s">
        <v>870</v>
      </c>
      <c r="AM110" t="s">
        <v>701</v>
      </c>
      <c r="AO110" t="s">
        <v>334</v>
      </c>
      <c r="BT110" t="s">
        <v>702</v>
      </c>
      <c r="BU110" t="s">
        <v>336</v>
      </c>
      <c r="BV110" t="str">
        <f t="shared" si="5"/>
        <v>cqwd-f6xy</v>
      </c>
      <c r="BW110">
        <f t="shared" si="6"/>
        <v>2017</v>
      </c>
      <c r="BX110">
        <f t="shared" si="7"/>
        <v>2017</v>
      </c>
      <c r="BY110">
        <f t="shared" si="8"/>
        <v>4</v>
      </c>
      <c r="BZ110">
        <f t="shared" si="9"/>
        <v>5</v>
      </c>
    </row>
    <row r="111" spans="1:78" x14ac:dyDescent="0.35">
      <c r="A111" t="s">
        <v>871</v>
      </c>
      <c r="B111" t="s">
        <v>872</v>
      </c>
      <c r="C111" t="b">
        <v>0</v>
      </c>
      <c r="D111" t="b">
        <v>0</v>
      </c>
      <c r="F111" t="s">
        <v>323</v>
      </c>
      <c r="G111" t="s">
        <v>15</v>
      </c>
      <c r="H111" t="s">
        <v>873</v>
      </c>
      <c r="J111">
        <v>54</v>
      </c>
      <c r="K111" t="s">
        <v>874</v>
      </c>
      <c r="L111" t="s">
        <v>875</v>
      </c>
      <c r="M111" s="2">
        <v>42998</v>
      </c>
      <c r="N111" s="1">
        <v>0.95277777777777783</v>
      </c>
      <c r="O111" s="2">
        <v>42998</v>
      </c>
      <c r="P111" s="1">
        <v>0.97083333333333333</v>
      </c>
      <c r="Q111" t="s">
        <v>359</v>
      </c>
      <c r="R111" t="s">
        <v>876</v>
      </c>
      <c r="S111">
        <v>0</v>
      </c>
      <c r="T111" t="s">
        <v>216</v>
      </c>
      <c r="U111" t="s">
        <v>842</v>
      </c>
      <c r="W111" t="s">
        <v>1</v>
      </c>
      <c r="Z111" t="s">
        <v>216</v>
      </c>
      <c r="AG111" t="s">
        <v>877</v>
      </c>
      <c r="AM111" t="s">
        <v>701</v>
      </c>
      <c r="AO111" t="s">
        <v>334</v>
      </c>
      <c r="BT111" t="s">
        <v>702</v>
      </c>
      <c r="BU111" t="s">
        <v>336</v>
      </c>
      <c r="BV111" t="str">
        <f t="shared" si="5"/>
        <v>cv3j-ra48</v>
      </c>
      <c r="BW111">
        <f t="shared" si="6"/>
        <v>2017</v>
      </c>
      <c r="BX111">
        <f t="shared" si="7"/>
        <v>2017</v>
      </c>
      <c r="BY111">
        <f t="shared" si="8"/>
        <v>4</v>
      </c>
      <c r="BZ111">
        <f t="shared" si="9"/>
        <v>4</v>
      </c>
    </row>
    <row r="112" spans="1:78" x14ac:dyDescent="0.35">
      <c r="A112" t="s">
        <v>4783</v>
      </c>
      <c r="B112" t="s">
        <v>4784</v>
      </c>
      <c r="C112" t="b">
        <v>0</v>
      </c>
      <c r="D112" t="b">
        <v>0</v>
      </c>
      <c r="F112" t="s">
        <v>323</v>
      </c>
      <c r="G112" t="s">
        <v>15</v>
      </c>
      <c r="H112" t="s">
        <v>4785</v>
      </c>
      <c r="I112" t="s">
        <v>3775</v>
      </c>
      <c r="J112">
        <v>2</v>
      </c>
      <c r="K112" t="s">
        <v>4786</v>
      </c>
      <c r="L112" t="s">
        <v>4786</v>
      </c>
      <c r="M112" s="2">
        <v>42864</v>
      </c>
      <c r="N112" s="1">
        <v>0.68472222222222223</v>
      </c>
      <c r="O112" s="2">
        <v>42864</v>
      </c>
      <c r="P112" s="1">
        <v>0.68472222222222223</v>
      </c>
      <c r="Q112" t="s">
        <v>328</v>
      </c>
      <c r="R112" t="s">
        <v>3777</v>
      </c>
      <c r="S112">
        <v>0</v>
      </c>
      <c r="T112" t="s">
        <v>50</v>
      </c>
      <c r="W112" t="s">
        <v>1</v>
      </c>
      <c r="Z112" t="s">
        <v>206</v>
      </c>
      <c r="AG112" t="s">
        <v>4787</v>
      </c>
      <c r="AL112" t="s">
        <v>1019</v>
      </c>
      <c r="AM112" t="s">
        <v>3779</v>
      </c>
      <c r="AO112" t="s">
        <v>334</v>
      </c>
      <c r="BU112" t="s">
        <v>336</v>
      </c>
      <c r="BV112" t="str">
        <f t="shared" si="5"/>
        <v>e9ue-njm2</v>
      </c>
      <c r="BW112">
        <f t="shared" si="6"/>
        <v>2017</v>
      </c>
      <c r="BX112">
        <f t="shared" si="7"/>
        <v>2017</v>
      </c>
      <c r="BY112">
        <f t="shared" si="8"/>
        <v>4</v>
      </c>
      <c r="BZ112">
        <f t="shared" si="9"/>
        <v>4</v>
      </c>
    </row>
    <row r="113" spans="1:78" x14ac:dyDescent="0.35">
      <c r="A113" t="s">
        <v>1176</v>
      </c>
      <c r="B113" t="s">
        <v>1173</v>
      </c>
      <c r="C113" t="b">
        <v>0</v>
      </c>
      <c r="D113" t="b">
        <v>0</v>
      </c>
      <c r="F113" t="s">
        <v>323</v>
      </c>
      <c r="G113" t="s">
        <v>15</v>
      </c>
      <c r="H113" t="s">
        <v>1177</v>
      </c>
      <c r="J113">
        <v>17</v>
      </c>
      <c r="K113" t="s">
        <v>1178</v>
      </c>
      <c r="L113" t="s">
        <v>1174</v>
      </c>
      <c r="M113" s="2">
        <v>43074</v>
      </c>
      <c r="N113" s="1">
        <v>0.82430555555555562</v>
      </c>
      <c r="O113" s="2">
        <v>43074</v>
      </c>
      <c r="P113" s="1">
        <v>0.8534722222222223</v>
      </c>
      <c r="Q113" t="s">
        <v>359</v>
      </c>
      <c r="R113" t="s">
        <v>1175</v>
      </c>
      <c r="S113">
        <v>0</v>
      </c>
      <c r="T113" t="s">
        <v>216</v>
      </c>
      <c r="U113" t="s">
        <v>1172</v>
      </c>
      <c r="W113" t="s">
        <v>1</v>
      </c>
      <c r="AG113" t="s">
        <v>1179</v>
      </c>
      <c r="AM113" t="s">
        <v>701</v>
      </c>
      <c r="AO113" t="s">
        <v>334</v>
      </c>
      <c r="BT113" t="s">
        <v>702</v>
      </c>
      <c r="BU113" t="s">
        <v>336</v>
      </c>
      <c r="BV113" t="str">
        <f t="shared" si="5"/>
        <v>evh8-93c5</v>
      </c>
      <c r="BW113">
        <f t="shared" si="6"/>
        <v>2017</v>
      </c>
      <c r="BX113">
        <f t="shared" si="7"/>
        <v>2017</v>
      </c>
      <c r="BY113">
        <f t="shared" si="8"/>
        <v>3</v>
      </c>
      <c r="BZ113">
        <f t="shared" si="9"/>
        <v>3</v>
      </c>
    </row>
    <row r="114" spans="1:78" x14ac:dyDescent="0.35">
      <c r="A114" t="s">
        <v>5102</v>
      </c>
      <c r="B114" t="s">
        <v>4277</v>
      </c>
      <c r="C114" t="b">
        <v>0</v>
      </c>
      <c r="D114" t="b">
        <v>0</v>
      </c>
      <c r="F114" t="s">
        <v>323</v>
      </c>
      <c r="G114" t="s">
        <v>15</v>
      </c>
      <c r="H114" t="s">
        <v>5103</v>
      </c>
      <c r="I114" t="s">
        <v>5104</v>
      </c>
      <c r="J114">
        <v>4</v>
      </c>
      <c r="K114" t="s">
        <v>4278</v>
      </c>
      <c r="L114" t="s">
        <v>4278</v>
      </c>
      <c r="M114" s="2">
        <v>43097</v>
      </c>
      <c r="N114" s="1">
        <v>0.7104166666666667</v>
      </c>
      <c r="O114" s="2">
        <v>43097</v>
      </c>
      <c r="P114" s="1">
        <v>0.7104166666666667</v>
      </c>
      <c r="Q114" t="s">
        <v>328</v>
      </c>
      <c r="R114" t="s">
        <v>4279</v>
      </c>
      <c r="S114">
        <v>0</v>
      </c>
      <c r="T114" t="s">
        <v>103</v>
      </c>
      <c r="V114" t="s">
        <v>7</v>
      </c>
      <c r="W114" t="s">
        <v>1</v>
      </c>
      <c r="Z114" t="s">
        <v>24</v>
      </c>
      <c r="AG114" t="s">
        <v>5105</v>
      </c>
      <c r="AM114" t="s">
        <v>333</v>
      </c>
      <c r="AO114" t="s">
        <v>334</v>
      </c>
      <c r="BU114" t="s">
        <v>336</v>
      </c>
      <c r="BV114" t="str">
        <f t="shared" si="5"/>
        <v>jan4-np6f</v>
      </c>
      <c r="BW114">
        <f t="shared" si="6"/>
        <v>2017</v>
      </c>
      <c r="BX114">
        <f t="shared" si="7"/>
        <v>2017</v>
      </c>
      <c r="BY114">
        <f t="shared" si="8"/>
        <v>5</v>
      </c>
      <c r="BZ114">
        <f t="shared" si="9"/>
        <v>5</v>
      </c>
    </row>
    <row r="115" spans="1:78" x14ac:dyDescent="0.35">
      <c r="A115" t="s">
        <v>5425</v>
      </c>
      <c r="B115" t="s">
        <v>5365</v>
      </c>
      <c r="C115" t="b">
        <v>0</v>
      </c>
      <c r="D115" t="b">
        <v>0</v>
      </c>
      <c r="F115" t="s">
        <v>323</v>
      </c>
      <c r="G115" t="s">
        <v>15</v>
      </c>
      <c r="H115" t="s">
        <v>5426</v>
      </c>
      <c r="I115" t="s">
        <v>3775</v>
      </c>
      <c r="J115">
        <v>2</v>
      </c>
      <c r="K115" t="s">
        <v>5366</v>
      </c>
      <c r="L115" t="s">
        <v>5366</v>
      </c>
      <c r="M115" s="2">
        <v>42864</v>
      </c>
      <c r="N115" s="1">
        <v>0.69444444444444453</v>
      </c>
      <c r="O115" s="2">
        <v>42864</v>
      </c>
      <c r="P115" s="1">
        <v>0.69444444444444453</v>
      </c>
      <c r="Q115" t="s">
        <v>328</v>
      </c>
      <c r="R115" t="s">
        <v>3777</v>
      </c>
      <c r="S115">
        <v>0</v>
      </c>
      <c r="T115" t="s">
        <v>50</v>
      </c>
      <c r="W115" t="s">
        <v>1</v>
      </c>
      <c r="Z115" t="s">
        <v>206</v>
      </c>
      <c r="AG115" t="s">
        <v>5427</v>
      </c>
      <c r="AL115" t="s">
        <v>1019</v>
      </c>
      <c r="AM115" t="s">
        <v>3779</v>
      </c>
      <c r="AO115" t="s">
        <v>334</v>
      </c>
      <c r="BU115" t="s">
        <v>336</v>
      </c>
      <c r="BV115" t="str">
        <f t="shared" si="5"/>
        <v>q5wz-ifzi</v>
      </c>
      <c r="BW115">
        <f t="shared" si="6"/>
        <v>2017</v>
      </c>
      <c r="BX115">
        <f t="shared" si="7"/>
        <v>2017</v>
      </c>
      <c r="BY115">
        <f t="shared" si="8"/>
        <v>4</v>
      </c>
      <c r="BZ115">
        <f t="shared" si="9"/>
        <v>4</v>
      </c>
    </row>
    <row r="116" spans="1:78" x14ac:dyDescent="0.35">
      <c r="A116" t="s">
        <v>5652</v>
      </c>
      <c r="B116" t="s">
        <v>4461</v>
      </c>
      <c r="C116" t="b">
        <v>0</v>
      </c>
      <c r="D116" t="b">
        <v>0</v>
      </c>
      <c r="F116" t="s">
        <v>323</v>
      </c>
      <c r="G116" t="s">
        <v>15</v>
      </c>
      <c r="H116" t="s">
        <v>5653</v>
      </c>
      <c r="I116" t="s">
        <v>5653</v>
      </c>
      <c r="J116">
        <v>13</v>
      </c>
      <c r="K116" t="s">
        <v>4462</v>
      </c>
      <c r="L116" t="s">
        <v>4462</v>
      </c>
      <c r="M116" s="2">
        <v>43055</v>
      </c>
      <c r="N116" s="1">
        <v>0.72291666666666676</v>
      </c>
      <c r="O116" s="2">
        <v>43055</v>
      </c>
      <c r="P116" s="1">
        <v>0.72291666666666676</v>
      </c>
      <c r="Q116" t="s">
        <v>913</v>
      </c>
      <c r="S116">
        <v>0</v>
      </c>
      <c r="T116" t="s">
        <v>145</v>
      </c>
      <c r="W116" t="s">
        <v>1</v>
      </c>
      <c r="AG116" t="s">
        <v>5654</v>
      </c>
      <c r="AM116" t="s">
        <v>4463</v>
      </c>
      <c r="AO116" t="s">
        <v>334</v>
      </c>
      <c r="BU116" t="s">
        <v>336</v>
      </c>
      <c r="BV116" t="str">
        <f t="shared" si="5"/>
        <v>tz2r-bs8s</v>
      </c>
      <c r="BW116">
        <f t="shared" si="6"/>
        <v>2017</v>
      </c>
      <c r="BX116">
        <f t="shared" si="7"/>
        <v>2017</v>
      </c>
      <c r="BY116">
        <f t="shared" si="8"/>
        <v>3</v>
      </c>
      <c r="BZ116">
        <f t="shared" si="9"/>
        <v>2</v>
      </c>
    </row>
    <row r="117" spans="1:78" x14ac:dyDescent="0.35">
      <c r="A117" t="s">
        <v>5856</v>
      </c>
      <c r="B117" t="s">
        <v>4100</v>
      </c>
      <c r="C117" t="b">
        <v>0</v>
      </c>
      <c r="D117" t="b">
        <v>0</v>
      </c>
      <c r="F117" t="s">
        <v>323</v>
      </c>
      <c r="G117" t="s">
        <v>15</v>
      </c>
      <c r="H117" t="s">
        <v>5857</v>
      </c>
      <c r="I117" t="s">
        <v>5858</v>
      </c>
      <c r="J117">
        <v>23</v>
      </c>
      <c r="K117" t="s">
        <v>5859</v>
      </c>
      <c r="L117" t="s">
        <v>4101</v>
      </c>
      <c r="M117" s="2">
        <v>42879</v>
      </c>
      <c r="N117" s="1">
        <v>0.97499999999999998</v>
      </c>
      <c r="O117" s="2">
        <v>42901</v>
      </c>
      <c r="P117" s="1">
        <v>0.66736111111111107</v>
      </c>
      <c r="Q117" t="s">
        <v>881</v>
      </c>
      <c r="R117" t="s">
        <v>4102</v>
      </c>
      <c r="S117">
        <v>0</v>
      </c>
      <c r="T117" t="s">
        <v>164</v>
      </c>
      <c r="V117" t="s">
        <v>3</v>
      </c>
      <c r="W117" t="s">
        <v>1</v>
      </c>
      <c r="Z117" t="s">
        <v>150</v>
      </c>
      <c r="AB117" t="s">
        <v>4103</v>
      </c>
      <c r="AG117" t="s">
        <v>5860</v>
      </c>
      <c r="AJ117" t="s">
        <v>49</v>
      </c>
      <c r="AM117" t="s">
        <v>572</v>
      </c>
      <c r="AO117" t="s">
        <v>334</v>
      </c>
      <c r="BI117" t="s">
        <v>108</v>
      </c>
      <c r="BJ117" t="s">
        <v>723</v>
      </c>
      <c r="BU117" t="s">
        <v>336</v>
      </c>
      <c r="BV117" t="str">
        <f t="shared" si="5"/>
        <v>yizh-eh8b</v>
      </c>
      <c r="BW117">
        <f t="shared" si="6"/>
        <v>2017</v>
      </c>
      <c r="BX117">
        <f t="shared" si="7"/>
        <v>2017</v>
      </c>
      <c r="BY117">
        <f t="shared" si="8"/>
        <v>5</v>
      </c>
      <c r="BZ117">
        <f t="shared" si="9"/>
        <v>5</v>
      </c>
    </row>
    <row r="118" spans="1:78" x14ac:dyDescent="0.35">
      <c r="A118" t="s">
        <v>4046</v>
      </c>
      <c r="B118" t="s">
        <v>4047</v>
      </c>
      <c r="C118" t="b">
        <v>0</v>
      </c>
      <c r="D118" t="b">
        <v>0</v>
      </c>
      <c r="F118" t="s">
        <v>323</v>
      </c>
      <c r="G118" t="s">
        <v>15</v>
      </c>
      <c r="H118" t="s">
        <v>4048</v>
      </c>
      <c r="J118">
        <v>3</v>
      </c>
      <c r="K118" t="s">
        <v>4049</v>
      </c>
      <c r="L118" t="s">
        <v>4049</v>
      </c>
      <c r="M118" s="2">
        <v>43223</v>
      </c>
      <c r="N118" s="1">
        <v>0.70347222222222217</v>
      </c>
      <c r="O118" s="2">
        <v>43223</v>
      </c>
      <c r="P118" s="1">
        <v>0.70347222222222217</v>
      </c>
      <c r="S118">
        <v>0</v>
      </c>
      <c r="T118" t="s">
        <v>121</v>
      </c>
      <c r="W118" t="s">
        <v>1</v>
      </c>
      <c r="AG118" t="s">
        <v>4050</v>
      </c>
      <c r="AM118" t="s">
        <v>518</v>
      </c>
      <c r="AO118" t="s">
        <v>334</v>
      </c>
      <c r="BU118" t="s">
        <v>336</v>
      </c>
      <c r="BV118" t="str">
        <f t="shared" si="5"/>
        <v>4vsw-f5uv</v>
      </c>
      <c r="BW118">
        <f t="shared" si="6"/>
        <v>2018</v>
      </c>
      <c r="BX118">
        <f t="shared" si="7"/>
        <v>2018</v>
      </c>
      <c r="BY118">
        <f t="shared" si="8"/>
        <v>3</v>
      </c>
      <c r="BZ118">
        <f t="shared" si="9"/>
        <v>0</v>
      </c>
    </row>
    <row r="119" spans="1:78" x14ac:dyDescent="0.35">
      <c r="A119" t="s">
        <v>4071</v>
      </c>
      <c r="B119" t="s">
        <v>3849</v>
      </c>
      <c r="C119" t="b">
        <v>0</v>
      </c>
      <c r="D119" t="b">
        <v>0</v>
      </c>
      <c r="F119" t="s">
        <v>323</v>
      </c>
      <c r="G119" t="s">
        <v>15</v>
      </c>
      <c r="H119" t="s">
        <v>4072</v>
      </c>
      <c r="I119" t="s">
        <v>3850</v>
      </c>
      <c r="J119">
        <v>8</v>
      </c>
      <c r="K119" t="s">
        <v>3851</v>
      </c>
      <c r="L119" t="s">
        <v>3851</v>
      </c>
      <c r="M119" s="2">
        <v>43173</v>
      </c>
      <c r="N119" s="1">
        <v>0.86805555555555547</v>
      </c>
      <c r="O119" s="2">
        <v>43173</v>
      </c>
      <c r="P119" s="1">
        <v>0.86805555555555547</v>
      </c>
      <c r="Q119" t="s">
        <v>328</v>
      </c>
      <c r="R119" t="s">
        <v>3777</v>
      </c>
      <c r="S119">
        <v>0</v>
      </c>
      <c r="T119" t="s">
        <v>50</v>
      </c>
      <c r="W119" t="s">
        <v>1</v>
      </c>
      <c r="Z119" t="s">
        <v>206</v>
      </c>
      <c r="AB119">
        <v>2016</v>
      </c>
      <c r="AG119" t="s">
        <v>4073</v>
      </c>
      <c r="AL119" t="s">
        <v>3852</v>
      </c>
      <c r="AM119" t="s">
        <v>3779</v>
      </c>
      <c r="AO119" t="s">
        <v>334</v>
      </c>
      <c r="BU119" t="s">
        <v>336</v>
      </c>
      <c r="BV119" t="str">
        <f t="shared" si="5"/>
        <v>55hd-c2d5</v>
      </c>
      <c r="BW119">
        <f t="shared" si="6"/>
        <v>2018</v>
      </c>
      <c r="BX119">
        <f t="shared" si="7"/>
        <v>2018</v>
      </c>
      <c r="BY119">
        <f t="shared" si="8"/>
        <v>4</v>
      </c>
      <c r="BZ119">
        <f t="shared" si="9"/>
        <v>4</v>
      </c>
    </row>
    <row r="120" spans="1:78" x14ac:dyDescent="0.35">
      <c r="A120" t="s">
        <v>4166</v>
      </c>
      <c r="B120" t="s">
        <v>4167</v>
      </c>
      <c r="C120" t="b">
        <v>0</v>
      </c>
      <c r="D120" t="b">
        <v>0</v>
      </c>
      <c r="F120" t="s">
        <v>323</v>
      </c>
      <c r="G120" t="s">
        <v>15</v>
      </c>
      <c r="H120" t="s">
        <v>4148</v>
      </c>
      <c r="I120" t="s">
        <v>4149</v>
      </c>
      <c r="J120">
        <v>12</v>
      </c>
      <c r="K120" t="s">
        <v>4168</v>
      </c>
      <c r="L120" t="s">
        <v>4169</v>
      </c>
      <c r="M120" s="2">
        <v>43178</v>
      </c>
      <c r="N120" s="1">
        <v>0.8965277777777777</v>
      </c>
      <c r="O120" s="2">
        <v>43179</v>
      </c>
      <c r="P120" s="1">
        <v>3.3333333333333333E-2</v>
      </c>
      <c r="Q120" t="s">
        <v>328</v>
      </c>
      <c r="R120" t="s">
        <v>4152</v>
      </c>
      <c r="S120">
        <v>0</v>
      </c>
      <c r="T120" t="s">
        <v>164</v>
      </c>
      <c r="W120" t="s">
        <v>1</v>
      </c>
      <c r="Z120" t="s">
        <v>24</v>
      </c>
      <c r="AG120" t="s">
        <v>4170</v>
      </c>
      <c r="AM120" t="s">
        <v>572</v>
      </c>
      <c r="AO120" t="s">
        <v>334</v>
      </c>
      <c r="BU120" t="s">
        <v>336</v>
      </c>
      <c r="BV120" t="str">
        <f t="shared" si="5"/>
        <v>5xhw-w7q7</v>
      </c>
      <c r="BW120">
        <f t="shared" si="6"/>
        <v>2018</v>
      </c>
      <c r="BX120">
        <f t="shared" si="7"/>
        <v>2018</v>
      </c>
      <c r="BY120">
        <f t="shared" si="8"/>
        <v>4</v>
      </c>
      <c r="BZ120">
        <f t="shared" si="9"/>
        <v>4</v>
      </c>
    </row>
    <row r="121" spans="1:78" x14ac:dyDescent="0.35">
      <c r="A121" t="s">
        <v>4200</v>
      </c>
      <c r="B121" t="s">
        <v>4201</v>
      </c>
      <c r="C121" t="b">
        <v>0</v>
      </c>
      <c r="D121" t="b">
        <v>0</v>
      </c>
      <c r="F121" t="s">
        <v>323</v>
      </c>
      <c r="G121" t="s">
        <v>15</v>
      </c>
      <c r="H121" t="s">
        <v>4202</v>
      </c>
      <c r="J121">
        <v>3</v>
      </c>
      <c r="K121" t="s">
        <v>4203</v>
      </c>
      <c r="L121" t="s">
        <v>4204</v>
      </c>
      <c r="M121" s="2">
        <v>43360</v>
      </c>
      <c r="N121" s="1">
        <v>0.95486111111111116</v>
      </c>
      <c r="O121" s="2">
        <v>43360</v>
      </c>
      <c r="P121" s="1">
        <v>0.9555555555555556</v>
      </c>
      <c r="S121">
        <v>0</v>
      </c>
      <c r="T121" t="s">
        <v>171</v>
      </c>
      <c r="W121" t="s">
        <v>1</v>
      </c>
      <c r="AG121" t="s">
        <v>4205</v>
      </c>
      <c r="AM121" t="s">
        <v>4206</v>
      </c>
      <c r="AO121" t="s">
        <v>334</v>
      </c>
      <c r="BU121" t="s">
        <v>336</v>
      </c>
      <c r="BV121" t="str">
        <f t="shared" si="5"/>
        <v>67wg-fta2</v>
      </c>
      <c r="BW121">
        <f t="shared" si="6"/>
        <v>2018</v>
      </c>
      <c r="BX121">
        <f t="shared" si="7"/>
        <v>2018</v>
      </c>
      <c r="BY121">
        <f t="shared" si="8"/>
        <v>3</v>
      </c>
      <c r="BZ121">
        <f t="shared" si="9"/>
        <v>0</v>
      </c>
    </row>
    <row r="122" spans="1:78" x14ac:dyDescent="0.35">
      <c r="A122" t="s">
        <v>4891</v>
      </c>
      <c r="B122" t="s">
        <v>4892</v>
      </c>
      <c r="C122" t="b">
        <v>0</v>
      </c>
      <c r="D122" t="b">
        <v>0</v>
      </c>
      <c r="F122" t="s">
        <v>323</v>
      </c>
      <c r="G122" t="s">
        <v>15</v>
      </c>
      <c r="H122" t="s">
        <v>4893</v>
      </c>
      <c r="J122">
        <v>1</v>
      </c>
      <c r="K122" t="s">
        <v>4894</v>
      </c>
      <c r="L122" t="s">
        <v>4895</v>
      </c>
      <c r="M122" s="2">
        <v>43379</v>
      </c>
      <c r="N122" s="1">
        <v>2.7083333333333334E-2</v>
      </c>
      <c r="O122" s="2">
        <v>43379</v>
      </c>
      <c r="P122" s="1">
        <v>2.8472222222222222E-2</v>
      </c>
      <c r="S122">
        <v>0</v>
      </c>
      <c r="T122" t="s">
        <v>164</v>
      </c>
      <c r="W122" t="s">
        <v>1</v>
      </c>
      <c r="AG122" t="s">
        <v>4896</v>
      </c>
      <c r="AM122" t="s">
        <v>572</v>
      </c>
      <c r="AO122" t="s">
        <v>334</v>
      </c>
      <c r="BU122" t="s">
        <v>336</v>
      </c>
      <c r="BV122" t="str">
        <f t="shared" si="5"/>
        <v>gdbk-4jyg</v>
      </c>
      <c r="BW122">
        <f t="shared" si="6"/>
        <v>2018</v>
      </c>
      <c r="BX122">
        <f t="shared" si="7"/>
        <v>2018</v>
      </c>
      <c r="BY122">
        <f t="shared" si="8"/>
        <v>3</v>
      </c>
      <c r="BZ122">
        <f t="shared" si="9"/>
        <v>0</v>
      </c>
    </row>
    <row r="123" spans="1:78" x14ac:dyDescent="0.35">
      <c r="A123" t="s">
        <v>4988</v>
      </c>
      <c r="B123" t="s">
        <v>4989</v>
      </c>
      <c r="C123" t="b">
        <v>0</v>
      </c>
      <c r="D123" t="b">
        <v>0</v>
      </c>
      <c r="F123" t="s">
        <v>323</v>
      </c>
      <c r="G123" t="s">
        <v>15</v>
      </c>
      <c r="H123" t="s">
        <v>4990</v>
      </c>
      <c r="J123">
        <v>1</v>
      </c>
      <c r="K123" t="s">
        <v>4991</v>
      </c>
      <c r="L123" t="s">
        <v>4992</v>
      </c>
      <c r="M123" s="2">
        <v>43398</v>
      </c>
      <c r="N123" s="1">
        <v>2.6388888888888889E-2</v>
      </c>
      <c r="O123" s="2">
        <v>43398</v>
      </c>
      <c r="P123" s="1">
        <v>3.9583333333333331E-2</v>
      </c>
      <c r="S123">
        <v>0</v>
      </c>
      <c r="T123" t="s">
        <v>164</v>
      </c>
      <c r="W123" t="s">
        <v>1</v>
      </c>
      <c r="AG123" t="s">
        <v>4993</v>
      </c>
      <c r="AM123" t="s">
        <v>572</v>
      </c>
      <c r="AO123" t="s">
        <v>334</v>
      </c>
      <c r="BU123" t="s">
        <v>336</v>
      </c>
      <c r="BV123" t="str">
        <f t="shared" si="5"/>
        <v>hg2t-wcph</v>
      </c>
      <c r="BW123">
        <f t="shared" si="6"/>
        <v>2018</v>
      </c>
      <c r="BX123">
        <f t="shared" si="7"/>
        <v>2018</v>
      </c>
      <c r="BY123">
        <f t="shared" si="8"/>
        <v>3</v>
      </c>
      <c r="BZ123">
        <f t="shared" si="9"/>
        <v>0</v>
      </c>
    </row>
    <row r="124" spans="1:78" x14ac:dyDescent="0.35">
      <c r="A124" t="s">
        <v>5027</v>
      </c>
      <c r="B124" t="s">
        <v>5028</v>
      </c>
      <c r="C124" t="b">
        <v>0</v>
      </c>
      <c r="D124" t="b">
        <v>0</v>
      </c>
      <c r="F124" t="s">
        <v>323</v>
      </c>
      <c r="G124" t="s">
        <v>15</v>
      </c>
      <c r="H124" t="s">
        <v>5029</v>
      </c>
      <c r="I124" t="s">
        <v>5030</v>
      </c>
      <c r="J124">
        <v>2</v>
      </c>
      <c r="K124" t="s">
        <v>5031</v>
      </c>
      <c r="L124" t="s">
        <v>5031</v>
      </c>
      <c r="M124" s="2">
        <v>43304</v>
      </c>
      <c r="N124" s="1">
        <v>0.90138888888888891</v>
      </c>
      <c r="O124" s="2">
        <v>43304</v>
      </c>
      <c r="P124" s="1">
        <v>0.90138888888888891</v>
      </c>
      <c r="Q124" t="s">
        <v>328</v>
      </c>
      <c r="R124" t="s">
        <v>5032</v>
      </c>
      <c r="S124">
        <v>0</v>
      </c>
      <c r="T124" t="s">
        <v>158</v>
      </c>
      <c r="V124" t="s">
        <v>7</v>
      </c>
      <c r="W124" t="s">
        <v>1</v>
      </c>
      <c r="AG124" t="s">
        <v>5033</v>
      </c>
      <c r="AM124" t="s">
        <v>2107</v>
      </c>
      <c r="AO124" t="s">
        <v>334</v>
      </c>
      <c r="BU124" t="s">
        <v>336</v>
      </c>
      <c r="BV124" t="str">
        <f t="shared" si="5"/>
        <v>hz5n-5pgn</v>
      </c>
      <c r="BW124">
        <f t="shared" si="6"/>
        <v>2018</v>
      </c>
      <c r="BX124">
        <f t="shared" si="7"/>
        <v>2018</v>
      </c>
      <c r="BY124">
        <f t="shared" si="8"/>
        <v>4</v>
      </c>
      <c r="BZ124">
        <f t="shared" si="9"/>
        <v>4</v>
      </c>
    </row>
    <row r="125" spans="1:78" x14ac:dyDescent="0.35">
      <c r="A125" t="s">
        <v>5053</v>
      </c>
      <c r="B125" t="s">
        <v>5054</v>
      </c>
      <c r="C125" t="b">
        <v>0</v>
      </c>
      <c r="D125" t="b">
        <v>0</v>
      </c>
      <c r="F125" t="s">
        <v>323</v>
      </c>
      <c r="G125" t="s">
        <v>15</v>
      </c>
      <c r="H125" t="s">
        <v>5055</v>
      </c>
      <c r="J125">
        <v>2</v>
      </c>
      <c r="K125" t="s">
        <v>5056</v>
      </c>
      <c r="L125" t="s">
        <v>5057</v>
      </c>
      <c r="M125" s="2">
        <v>43343</v>
      </c>
      <c r="N125" s="1">
        <v>0.52083333333333337</v>
      </c>
      <c r="O125" s="2">
        <v>43343</v>
      </c>
      <c r="P125" s="1">
        <v>0.52500000000000002</v>
      </c>
      <c r="S125">
        <v>0</v>
      </c>
      <c r="T125" t="s">
        <v>185</v>
      </c>
      <c r="W125" t="s">
        <v>1</v>
      </c>
      <c r="AG125" t="s">
        <v>5058</v>
      </c>
      <c r="AM125" t="s">
        <v>1198</v>
      </c>
      <c r="AO125" t="s">
        <v>334</v>
      </c>
      <c r="BU125" t="s">
        <v>336</v>
      </c>
      <c r="BV125" t="str">
        <f t="shared" si="5"/>
        <v>ifxa-khzg</v>
      </c>
      <c r="BW125">
        <f t="shared" si="6"/>
        <v>2018</v>
      </c>
      <c r="BX125">
        <f t="shared" si="7"/>
        <v>2018</v>
      </c>
      <c r="BY125">
        <f t="shared" si="8"/>
        <v>3</v>
      </c>
      <c r="BZ125">
        <f t="shared" si="9"/>
        <v>0</v>
      </c>
    </row>
    <row r="126" spans="1:78" x14ac:dyDescent="0.35">
      <c r="A126" t="s">
        <v>5070</v>
      </c>
      <c r="B126" t="s">
        <v>5071</v>
      </c>
      <c r="C126" t="b">
        <v>0</v>
      </c>
      <c r="D126" t="b">
        <v>0</v>
      </c>
      <c r="F126" t="s">
        <v>323</v>
      </c>
      <c r="G126" t="s">
        <v>15</v>
      </c>
      <c r="H126" t="s">
        <v>5072</v>
      </c>
      <c r="I126" t="s">
        <v>5073</v>
      </c>
      <c r="J126">
        <v>4</v>
      </c>
      <c r="K126" t="s">
        <v>5074</v>
      </c>
      <c r="L126" t="s">
        <v>5074</v>
      </c>
      <c r="M126" s="2">
        <v>43259</v>
      </c>
      <c r="N126" s="1">
        <v>0.88124999999999998</v>
      </c>
      <c r="O126" s="2">
        <v>43259</v>
      </c>
      <c r="P126" s="1">
        <v>0.88124999999999998</v>
      </c>
      <c r="Q126" t="s">
        <v>359</v>
      </c>
      <c r="R126" t="s">
        <v>5075</v>
      </c>
      <c r="S126">
        <v>0</v>
      </c>
      <c r="T126" t="s">
        <v>133</v>
      </c>
      <c r="W126" t="s">
        <v>1</v>
      </c>
      <c r="AG126" t="s">
        <v>5076</v>
      </c>
      <c r="AM126" t="s">
        <v>1029</v>
      </c>
      <c r="AO126" t="s">
        <v>334</v>
      </c>
      <c r="BU126" t="s">
        <v>336</v>
      </c>
      <c r="BV126" t="str">
        <f t="shared" si="5"/>
        <v>ikw6-vez6</v>
      </c>
      <c r="BW126">
        <f t="shared" si="6"/>
        <v>2018</v>
      </c>
      <c r="BX126">
        <f t="shared" si="7"/>
        <v>2018</v>
      </c>
      <c r="BY126">
        <f t="shared" si="8"/>
        <v>3</v>
      </c>
      <c r="BZ126">
        <f t="shared" si="9"/>
        <v>3</v>
      </c>
    </row>
    <row r="127" spans="1:78" x14ac:dyDescent="0.35">
      <c r="A127" t="s">
        <v>5122</v>
      </c>
      <c r="B127" t="s">
        <v>5123</v>
      </c>
      <c r="C127" t="b">
        <v>0</v>
      </c>
      <c r="D127" t="b">
        <v>0</v>
      </c>
      <c r="F127" t="s">
        <v>323</v>
      </c>
      <c r="G127" t="s">
        <v>15</v>
      </c>
      <c r="H127" t="s">
        <v>5124</v>
      </c>
      <c r="I127" t="s">
        <v>5125</v>
      </c>
      <c r="J127">
        <v>3</v>
      </c>
      <c r="K127" t="s">
        <v>5126</v>
      </c>
      <c r="L127" t="s">
        <v>5126</v>
      </c>
      <c r="M127" s="2">
        <v>43111</v>
      </c>
      <c r="N127" s="1">
        <v>0.65347222222222223</v>
      </c>
      <c r="O127" s="2">
        <v>43111</v>
      </c>
      <c r="P127" s="1">
        <v>0.65347222222222223</v>
      </c>
      <c r="Q127" t="s">
        <v>328</v>
      </c>
      <c r="R127" t="s">
        <v>5127</v>
      </c>
      <c r="S127">
        <v>0</v>
      </c>
      <c r="T127" t="s">
        <v>103</v>
      </c>
      <c r="V127" t="s">
        <v>7</v>
      </c>
      <c r="W127" t="s">
        <v>1</v>
      </c>
      <c r="Z127" t="s">
        <v>180</v>
      </c>
      <c r="AB127">
        <v>2014</v>
      </c>
      <c r="AG127" t="s">
        <v>5128</v>
      </c>
      <c r="AM127" t="s">
        <v>333</v>
      </c>
      <c r="AO127" t="s">
        <v>334</v>
      </c>
      <c r="BU127" t="s">
        <v>336</v>
      </c>
      <c r="BV127" t="str">
        <f t="shared" si="5"/>
        <v>jgyj-nq5v</v>
      </c>
      <c r="BW127">
        <f t="shared" si="6"/>
        <v>2018</v>
      </c>
      <c r="BX127">
        <f t="shared" si="7"/>
        <v>2018</v>
      </c>
      <c r="BY127">
        <f t="shared" si="8"/>
        <v>5</v>
      </c>
      <c r="BZ127">
        <f t="shared" si="9"/>
        <v>5</v>
      </c>
    </row>
    <row r="128" spans="1:78" x14ac:dyDescent="0.35">
      <c r="A128" t="s">
        <v>5274</v>
      </c>
      <c r="B128" t="s">
        <v>3866</v>
      </c>
      <c r="C128" t="b">
        <v>0</v>
      </c>
      <c r="D128" t="b">
        <v>0</v>
      </c>
      <c r="F128" t="s">
        <v>323</v>
      </c>
      <c r="G128" t="s">
        <v>15</v>
      </c>
      <c r="H128" t="s">
        <v>5275</v>
      </c>
      <c r="J128">
        <v>3</v>
      </c>
      <c r="K128" t="s">
        <v>5276</v>
      </c>
      <c r="L128" t="s">
        <v>3867</v>
      </c>
      <c r="M128" s="2">
        <v>43438</v>
      </c>
      <c r="N128" s="1">
        <v>0.52569444444444446</v>
      </c>
      <c r="O128" s="2">
        <v>43438</v>
      </c>
      <c r="P128" s="1">
        <v>0.52708333333333335</v>
      </c>
      <c r="S128">
        <v>0</v>
      </c>
      <c r="T128" t="s">
        <v>123</v>
      </c>
      <c r="W128" t="s">
        <v>1</v>
      </c>
      <c r="AG128" t="s">
        <v>5277</v>
      </c>
      <c r="AM128" t="s">
        <v>1760</v>
      </c>
      <c r="AO128" t="s">
        <v>334</v>
      </c>
      <c r="BU128" t="s">
        <v>336</v>
      </c>
      <c r="BV128" t="str">
        <f t="shared" si="5"/>
        <v>mkp5-effk</v>
      </c>
      <c r="BW128">
        <f t="shared" si="6"/>
        <v>2018</v>
      </c>
      <c r="BX128">
        <f t="shared" si="7"/>
        <v>2018</v>
      </c>
      <c r="BY128">
        <f t="shared" si="8"/>
        <v>3</v>
      </c>
      <c r="BZ128">
        <f t="shared" si="9"/>
        <v>0</v>
      </c>
    </row>
    <row r="129" spans="1:78" x14ac:dyDescent="0.35">
      <c r="A129" t="s">
        <v>5334</v>
      </c>
      <c r="B129" t="s">
        <v>5335</v>
      </c>
      <c r="C129" t="b">
        <v>0</v>
      </c>
      <c r="D129" t="b">
        <v>0</v>
      </c>
      <c r="F129" t="s">
        <v>323</v>
      </c>
      <c r="G129" t="s">
        <v>15</v>
      </c>
      <c r="H129" t="s">
        <v>5336</v>
      </c>
      <c r="J129">
        <v>8</v>
      </c>
      <c r="K129" t="s">
        <v>5337</v>
      </c>
      <c r="L129" t="s">
        <v>5338</v>
      </c>
      <c r="M129" s="2">
        <v>43437</v>
      </c>
      <c r="N129" s="1">
        <v>0.90902777777777777</v>
      </c>
      <c r="O129" s="2">
        <v>43438</v>
      </c>
      <c r="P129" s="1">
        <v>0.66388888888888886</v>
      </c>
      <c r="S129">
        <v>0</v>
      </c>
      <c r="T129" t="s">
        <v>208</v>
      </c>
      <c r="W129" t="s">
        <v>1</v>
      </c>
      <c r="AG129" t="s">
        <v>5339</v>
      </c>
      <c r="AM129" t="s">
        <v>2379</v>
      </c>
      <c r="AO129" t="s">
        <v>334</v>
      </c>
      <c r="BU129" t="s">
        <v>336</v>
      </c>
      <c r="BV129" t="str">
        <f t="shared" si="5"/>
        <v>naa7-vegq</v>
      </c>
      <c r="BW129">
        <f t="shared" si="6"/>
        <v>2018</v>
      </c>
      <c r="BX129">
        <f t="shared" si="7"/>
        <v>2018</v>
      </c>
      <c r="BY129">
        <f t="shared" si="8"/>
        <v>3</v>
      </c>
      <c r="BZ129">
        <f t="shared" si="9"/>
        <v>0</v>
      </c>
    </row>
    <row r="130" spans="1:78" x14ac:dyDescent="0.35">
      <c r="A130" t="s">
        <v>5677</v>
      </c>
      <c r="B130" t="s">
        <v>5602</v>
      </c>
      <c r="C130" t="b">
        <v>0</v>
      </c>
      <c r="D130" t="b">
        <v>0</v>
      </c>
      <c r="F130" t="s">
        <v>323</v>
      </c>
      <c r="G130" t="s">
        <v>15</v>
      </c>
      <c r="H130" t="s">
        <v>5678</v>
      </c>
      <c r="I130" t="s">
        <v>5679</v>
      </c>
      <c r="J130">
        <v>11</v>
      </c>
      <c r="K130" t="s">
        <v>5680</v>
      </c>
      <c r="L130" t="s">
        <v>5603</v>
      </c>
      <c r="M130" s="2">
        <v>43458</v>
      </c>
      <c r="N130" s="1">
        <v>0.90763888888888899</v>
      </c>
      <c r="O130" s="2">
        <v>43458</v>
      </c>
      <c r="P130" s="1">
        <v>0.91805555555555562</v>
      </c>
      <c r="Q130" t="s">
        <v>351</v>
      </c>
      <c r="S130">
        <v>0</v>
      </c>
      <c r="T130" t="s">
        <v>164</v>
      </c>
      <c r="V130" t="s">
        <v>11</v>
      </c>
      <c r="W130" t="s">
        <v>1</v>
      </c>
      <c r="Z130" t="s">
        <v>163</v>
      </c>
      <c r="AG130" t="s">
        <v>5681</v>
      </c>
      <c r="AM130" t="s">
        <v>572</v>
      </c>
      <c r="AO130" t="s">
        <v>334</v>
      </c>
      <c r="BU130" t="s">
        <v>336</v>
      </c>
      <c r="BV130" t="str">
        <f t="shared" ref="BV130:BV193" si="10">IF(E130="",B130,E130)</f>
        <v>ufkm-wzyf</v>
      </c>
      <c r="BW130">
        <f t="shared" ref="BW130:BW193" si="11">YEAR(M130)</f>
        <v>2018</v>
      </c>
      <c r="BX130">
        <f t="shared" ref="BX130:BX193" si="12">YEAR(O130)</f>
        <v>2018</v>
      </c>
      <c r="BY130">
        <f t="shared" ref="BY130:BY193" si="13">COUNTA(K130,L130,T130,V130,Z130)</f>
        <v>5</v>
      </c>
      <c r="BZ130">
        <f t="shared" ref="BZ130:BZ193" si="14">COUNTA(I130,Q130,R130,U130,V130,Z130)</f>
        <v>4</v>
      </c>
    </row>
    <row r="131" spans="1:78" x14ac:dyDescent="0.35">
      <c r="A131" t="s">
        <v>5714</v>
      </c>
      <c r="B131" t="s">
        <v>5715</v>
      </c>
      <c r="C131" t="b">
        <v>0</v>
      </c>
      <c r="D131" t="b">
        <v>0</v>
      </c>
      <c r="F131" t="s">
        <v>323</v>
      </c>
      <c r="G131" t="s">
        <v>15</v>
      </c>
      <c r="H131" t="s">
        <v>5716</v>
      </c>
      <c r="I131" t="s">
        <v>5717</v>
      </c>
      <c r="J131">
        <v>11</v>
      </c>
      <c r="K131" t="s">
        <v>5718</v>
      </c>
      <c r="L131" t="s">
        <v>5719</v>
      </c>
      <c r="M131" s="2">
        <v>43381</v>
      </c>
      <c r="N131" s="1">
        <v>0.84166666666666667</v>
      </c>
      <c r="O131" s="2">
        <v>43381</v>
      </c>
      <c r="P131" s="1">
        <v>0.84305555555555556</v>
      </c>
      <c r="Q131" t="s">
        <v>328</v>
      </c>
      <c r="R131" t="s">
        <v>5720</v>
      </c>
      <c r="S131">
        <v>0</v>
      </c>
      <c r="T131" t="s">
        <v>103</v>
      </c>
      <c r="V131" t="s">
        <v>7</v>
      </c>
      <c r="W131" t="s">
        <v>1</v>
      </c>
      <c r="Z131" t="s">
        <v>24</v>
      </c>
      <c r="AG131" t="s">
        <v>5721</v>
      </c>
      <c r="AM131" t="s">
        <v>333</v>
      </c>
      <c r="AO131" t="s">
        <v>334</v>
      </c>
      <c r="BU131" t="s">
        <v>336</v>
      </c>
      <c r="BV131" t="str">
        <f t="shared" si="10"/>
        <v>v97i-dppc</v>
      </c>
      <c r="BW131">
        <f t="shared" si="11"/>
        <v>2018</v>
      </c>
      <c r="BX131">
        <f t="shared" si="12"/>
        <v>2018</v>
      </c>
      <c r="BY131">
        <f t="shared" si="13"/>
        <v>5</v>
      </c>
      <c r="BZ131">
        <f t="shared" si="14"/>
        <v>5</v>
      </c>
    </row>
    <row r="132" spans="1:78" x14ac:dyDescent="0.35">
      <c r="A132" t="s">
        <v>5824</v>
      </c>
      <c r="B132" t="s">
        <v>5825</v>
      </c>
      <c r="C132" t="b">
        <v>0</v>
      </c>
      <c r="D132" t="b">
        <v>0</v>
      </c>
      <c r="F132" t="s">
        <v>323</v>
      </c>
      <c r="G132" t="s">
        <v>15</v>
      </c>
      <c r="H132" t="s">
        <v>5826</v>
      </c>
      <c r="J132">
        <v>41</v>
      </c>
      <c r="K132" t="s">
        <v>5827</v>
      </c>
      <c r="L132" t="s">
        <v>5828</v>
      </c>
      <c r="M132" s="2">
        <v>43182</v>
      </c>
      <c r="N132" s="1">
        <v>1.0416666666666666E-2</v>
      </c>
      <c r="O132" s="2">
        <v>43182</v>
      </c>
      <c r="P132" s="1">
        <v>0.84097222222222223</v>
      </c>
      <c r="Q132" t="s">
        <v>913</v>
      </c>
      <c r="R132" t="s">
        <v>5829</v>
      </c>
      <c r="S132">
        <v>0</v>
      </c>
      <c r="T132" t="s">
        <v>164</v>
      </c>
      <c r="V132" t="s">
        <v>7</v>
      </c>
      <c r="W132" t="s">
        <v>1</v>
      </c>
      <c r="Z132" t="s">
        <v>45</v>
      </c>
      <c r="AB132" t="s">
        <v>3998</v>
      </c>
      <c r="AG132" t="s">
        <v>5830</v>
      </c>
      <c r="AJ132" t="s">
        <v>14</v>
      </c>
      <c r="AM132" t="s">
        <v>572</v>
      </c>
      <c r="AO132" t="s">
        <v>334</v>
      </c>
      <c r="BI132" t="s">
        <v>108</v>
      </c>
      <c r="BJ132" t="s">
        <v>723</v>
      </c>
      <c r="BU132" t="s">
        <v>336</v>
      </c>
      <c r="BV132" t="str">
        <f t="shared" si="10"/>
        <v>xs42-ifjs</v>
      </c>
      <c r="BW132">
        <f t="shared" si="11"/>
        <v>2018</v>
      </c>
      <c r="BX132">
        <f t="shared" si="12"/>
        <v>2018</v>
      </c>
      <c r="BY132">
        <f t="shared" si="13"/>
        <v>5</v>
      </c>
      <c r="BZ132">
        <f t="shared" si="14"/>
        <v>4</v>
      </c>
    </row>
    <row r="133" spans="1:78" x14ac:dyDescent="0.35">
      <c r="A133" t="s">
        <v>2076</v>
      </c>
      <c r="B133" t="s">
        <v>2067</v>
      </c>
      <c r="C133" t="b">
        <v>0</v>
      </c>
      <c r="D133" t="b">
        <v>0</v>
      </c>
      <c r="F133" t="s">
        <v>323</v>
      </c>
      <c r="G133" t="s">
        <v>15</v>
      </c>
      <c r="H133" t="s">
        <v>2077</v>
      </c>
      <c r="I133" t="s">
        <v>2068</v>
      </c>
      <c r="J133">
        <v>7</v>
      </c>
      <c r="K133" t="s">
        <v>2078</v>
      </c>
      <c r="L133" t="s">
        <v>2069</v>
      </c>
      <c r="M133" s="2">
        <v>43242</v>
      </c>
      <c r="N133" s="1">
        <v>0.75624999999999998</v>
      </c>
      <c r="O133" s="2">
        <v>43242</v>
      </c>
      <c r="P133" s="1">
        <v>0.7583333333333333</v>
      </c>
      <c r="S133">
        <v>0</v>
      </c>
      <c r="T133" t="s">
        <v>164</v>
      </c>
      <c r="U133" t="s">
        <v>2063</v>
      </c>
      <c r="V133" t="s">
        <v>7</v>
      </c>
      <c r="W133" t="s">
        <v>1</v>
      </c>
      <c r="Z133" t="s">
        <v>85</v>
      </c>
      <c r="AG133" t="s">
        <v>2079</v>
      </c>
      <c r="AL133" t="s">
        <v>2070</v>
      </c>
      <c r="AM133" t="s">
        <v>572</v>
      </c>
      <c r="AO133" t="s">
        <v>334</v>
      </c>
      <c r="BT133" t="s">
        <v>2066</v>
      </c>
      <c r="BU133" t="s">
        <v>336</v>
      </c>
      <c r="BV133" t="str">
        <f t="shared" si="10"/>
        <v>ysgc-x5nn</v>
      </c>
      <c r="BW133">
        <f t="shared" si="11"/>
        <v>2018</v>
      </c>
      <c r="BX133">
        <f t="shared" si="12"/>
        <v>2018</v>
      </c>
      <c r="BY133">
        <f t="shared" si="13"/>
        <v>5</v>
      </c>
      <c r="BZ133">
        <f t="shared" si="14"/>
        <v>4</v>
      </c>
    </row>
    <row r="134" spans="1:78" x14ac:dyDescent="0.35">
      <c r="A134" t="s">
        <v>4401</v>
      </c>
      <c r="B134" t="s">
        <v>4402</v>
      </c>
      <c r="C134" t="b">
        <v>0</v>
      </c>
      <c r="D134" t="b">
        <v>0</v>
      </c>
      <c r="F134" t="s">
        <v>323</v>
      </c>
      <c r="G134" t="s">
        <v>15</v>
      </c>
      <c r="H134" t="s">
        <v>4403</v>
      </c>
      <c r="J134">
        <v>4</v>
      </c>
      <c r="K134" t="s">
        <v>4404</v>
      </c>
      <c r="L134" t="s">
        <v>4405</v>
      </c>
      <c r="M134" s="2">
        <v>43630</v>
      </c>
      <c r="N134" s="1">
        <v>0.80763888888888891</v>
      </c>
      <c r="O134" s="2">
        <v>43631</v>
      </c>
      <c r="P134" s="1">
        <v>0.6333333333333333</v>
      </c>
      <c r="S134">
        <v>0</v>
      </c>
      <c r="T134" t="s">
        <v>207</v>
      </c>
      <c r="W134" t="s">
        <v>1</v>
      </c>
      <c r="AG134" t="s">
        <v>4406</v>
      </c>
      <c r="AM134" t="s">
        <v>2634</v>
      </c>
      <c r="AO134" t="s">
        <v>334</v>
      </c>
      <c r="BU134" t="s">
        <v>336</v>
      </c>
      <c r="BV134" t="str">
        <f t="shared" si="10"/>
        <v>8y5c-ekcc</v>
      </c>
      <c r="BW134">
        <f t="shared" si="11"/>
        <v>2019</v>
      </c>
      <c r="BX134">
        <f t="shared" si="12"/>
        <v>2019</v>
      </c>
      <c r="BY134">
        <f t="shared" si="13"/>
        <v>3</v>
      </c>
      <c r="BZ134">
        <f t="shared" si="14"/>
        <v>0</v>
      </c>
    </row>
    <row r="135" spans="1:78" x14ac:dyDescent="0.35">
      <c r="A135" t="s">
        <v>4932</v>
      </c>
      <c r="B135" t="s">
        <v>4933</v>
      </c>
      <c r="C135" t="b">
        <v>0</v>
      </c>
      <c r="D135" t="b">
        <v>0</v>
      </c>
      <c r="F135" t="s">
        <v>323</v>
      </c>
      <c r="G135" t="s">
        <v>15</v>
      </c>
      <c r="H135" t="s">
        <v>4934</v>
      </c>
      <c r="J135">
        <v>5</v>
      </c>
      <c r="K135" t="s">
        <v>4935</v>
      </c>
      <c r="L135" t="s">
        <v>4936</v>
      </c>
      <c r="M135" s="2">
        <v>43607</v>
      </c>
      <c r="N135" s="1">
        <v>0.81874999999999998</v>
      </c>
      <c r="O135" s="2">
        <v>43607</v>
      </c>
      <c r="P135" s="1">
        <v>0.86875000000000002</v>
      </c>
      <c r="S135">
        <v>0</v>
      </c>
      <c r="T135" t="s">
        <v>50</v>
      </c>
      <c r="W135" t="s">
        <v>1</v>
      </c>
      <c r="AG135" t="s">
        <v>4937</v>
      </c>
      <c r="AM135" t="s">
        <v>3779</v>
      </c>
      <c r="AO135" t="s">
        <v>334</v>
      </c>
      <c r="BU135" t="s">
        <v>336</v>
      </c>
      <c r="BV135" t="str">
        <f t="shared" si="10"/>
        <v>gpg2-kkgw</v>
      </c>
      <c r="BW135">
        <f t="shared" si="11"/>
        <v>2019</v>
      </c>
      <c r="BX135">
        <f t="shared" si="12"/>
        <v>2019</v>
      </c>
      <c r="BY135">
        <f t="shared" si="13"/>
        <v>3</v>
      </c>
      <c r="BZ135">
        <f t="shared" si="14"/>
        <v>0</v>
      </c>
    </row>
    <row r="136" spans="1:78" x14ac:dyDescent="0.35">
      <c r="A136" t="s">
        <v>4956</v>
      </c>
      <c r="B136" t="s">
        <v>4957</v>
      </c>
      <c r="C136" t="b">
        <v>0</v>
      </c>
      <c r="D136" t="b">
        <v>0</v>
      </c>
      <c r="F136" t="s">
        <v>323</v>
      </c>
      <c r="G136" t="s">
        <v>15</v>
      </c>
      <c r="H136" t="s">
        <v>4958</v>
      </c>
      <c r="J136">
        <v>6</v>
      </c>
      <c r="K136" t="s">
        <v>4959</v>
      </c>
      <c r="L136" t="s">
        <v>4960</v>
      </c>
      <c r="M136" s="2">
        <v>43570</v>
      </c>
      <c r="N136" s="1">
        <v>0.85486111111111107</v>
      </c>
      <c r="O136" s="2">
        <v>43570</v>
      </c>
      <c r="P136" s="1">
        <v>0.8618055555555556</v>
      </c>
      <c r="S136">
        <v>0</v>
      </c>
      <c r="T136" t="s">
        <v>220</v>
      </c>
      <c r="W136" t="s">
        <v>1</v>
      </c>
      <c r="AG136" t="s">
        <v>4961</v>
      </c>
      <c r="AM136" t="s">
        <v>4962</v>
      </c>
      <c r="AO136" t="s">
        <v>334</v>
      </c>
      <c r="BU136" t="s">
        <v>336</v>
      </c>
      <c r="BV136" t="str">
        <f t="shared" si="10"/>
        <v>h5vb-ufn9</v>
      </c>
      <c r="BW136">
        <f t="shared" si="11"/>
        <v>2019</v>
      </c>
      <c r="BX136">
        <f t="shared" si="12"/>
        <v>2019</v>
      </c>
      <c r="BY136">
        <f t="shared" si="13"/>
        <v>3</v>
      </c>
      <c r="BZ136">
        <f t="shared" si="14"/>
        <v>0</v>
      </c>
    </row>
    <row r="137" spans="1:78" x14ac:dyDescent="0.35">
      <c r="A137" t="s">
        <v>5151</v>
      </c>
      <c r="B137" t="s">
        <v>4069</v>
      </c>
      <c r="C137" t="b">
        <v>0</v>
      </c>
      <c r="D137" t="b">
        <v>0</v>
      </c>
      <c r="F137" t="s">
        <v>323</v>
      </c>
      <c r="G137" t="s">
        <v>15</v>
      </c>
      <c r="H137" t="s">
        <v>5152</v>
      </c>
      <c r="J137">
        <v>13</v>
      </c>
      <c r="K137" t="s">
        <v>5153</v>
      </c>
      <c r="L137" t="s">
        <v>4070</v>
      </c>
      <c r="M137" s="2">
        <v>43584</v>
      </c>
      <c r="N137" s="1">
        <v>0.72499999999999998</v>
      </c>
      <c r="O137" s="2">
        <v>43584</v>
      </c>
      <c r="P137" s="1">
        <v>0.7270833333333333</v>
      </c>
      <c r="S137">
        <v>0</v>
      </c>
      <c r="T137" t="s">
        <v>121</v>
      </c>
      <c r="W137" t="s">
        <v>1</v>
      </c>
      <c r="AG137" t="s">
        <v>5154</v>
      </c>
      <c r="AM137" t="s">
        <v>518</v>
      </c>
      <c r="AO137" t="s">
        <v>334</v>
      </c>
      <c r="BU137" t="s">
        <v>336</v>
      </c>
      <c r="BV137" t="str">
        <f t="shared" si="10"/>
        <v>jtcv-ghrn</v>
      </c>
      <c r="BW137">
        <f t="shared" si="11"/>
        <v>2019</v>
      </c>
      <c r="BX137">
        <f t="shared" si="12"/>
        <v>2019</v>
      </c>
      <c r="BY137">
        <f t="shared" si="13"/>
        <v>3</v>
      </c>
      <c r="BZ137">
        <f t="shared" si="14"/>
        <v>0</v>
      </c>
    </row>
    <row r="138" spans="1:78" x14ac:dyDescent="0.35">
      <c r="A138" t="s">
        <v>5359</v>
      </c>
      <c r="B138" t="s">
        <v>5360</v>
      </c>
      <c r="C138" t="b">
        <v>0</v>
      </c>
      <c r="D138" t="b">
        <v>0</v>
      </c>
      <c r="F138" t="s">
        <v>323</v>
      </c>
      <c r="G138" t="s">
        <v>15</v>
      </c>
      <c r="H138" t="s">
        <v>5361</v>
      </c>
      <c r="J138">
        <v>6</v>
      </c>
      <c r="K138" t="s">
        <v>5362</v>
      </c>
      <c r="L138" t="s">
        <v>5363</v>
      </c>
      <c r="M138" s="2">
        <v>43473</v>
      </c>
      <c r="N138" s="1">
        <v>0.91388888888888886</v>
      </c>
      <c r="O138" s="2">
        <v>43473</v>
      </c>
      <c r="P138" s="1">
        <v>0.92083333333333339</v>
      </c>
      <c r="S138">
        <v>0</v>
      </c>
      <c r="T138" t="s">
        <v>164</v>
      </c>
      <c r="W138" t="s">
        <v>1</v>
      </c>
      <c r="AG138" t="s">
        <v>5364</v>
      </c>
      <c r="AM138" t="s">
        <v>572</v>
      </c>
      <c r="AO138" t="s">
        <v>334</v>
      </c>
      <c r="BU138" t="s">
        <v>336</v>
      </c>
      <c r="BV138" t="str">
        <f t="shared" si="10"/>
        <v>nm69-k8vf</v>
      </c>
      <c r="BW138">
        <f t="shared" si="11"/>
        <v>2019</v>
      </c>
      <c r="BX138">
        <f t="shared" si="12"/>
        <v>2019</v>
      </c>
      <c r="BY138">
        <f t="shared" si="13"/>
        <v>3</v>
      </c>
      <c r="BZ138">
        <f t="shared" si="14"/>
        <v>0</v>
      </c>
    </row>
    <row r="139" spans="1:78" x14ac:dyDescent="0.35">
      <c r="A139" t="s">
        <v>5455</v>
      </c>
      <c r="B139" t="s">
        <v>5456</v>
      </c>
      <c r="C139" t="b">
        <v>0</v>
      </c>
      <c r="D139" t="b">
        <v>0</v>
      </c>
      <c r="F139" t="s">
        <v>323</v>
      </c>
      <c r="G139" t="s">
        <v>15</v>
      </c>
      <c r="H139" t="s">
        <v>5457</v>
      </c>
      <c r="J139">
        <v>0</v>
      </c>
      <c r="K139" t="s">
        <v>5458</v>
      </c>
      <c r="L139" t="s">
        <v>5459</v>
      </c>
      <c r="M139" s="2">
        <v>43632</v>
      </c>
      <c r="N139" s="1">
        <v>0.59305555555555556</v>
      </c>
      <c r="O139" s="2">
        <v>43632</v>
      </c>
      <c r="P139" s="1">
        <v>0.59513888888888888</v>
      </c>
      <c r="S139">
        <v>0</v>
      </c>
      <c r="T139" t="s">
        <v>208</v>
      </c>
      <c r="W139" t="s">
        <v>1</v>
      </c>
      <c r="AG139" t="s">
        <v>5460</v>
      </c>
      <c r="AM139" t="s">
        <v>2379</v>
      </c>
      <c r="AO139" t="s">
        <v>334</v>
      </c>
      <c r="BU139" t="s">
        <v>336</v>
      </c>
      <c r="BV139" t="str">
        <f t="shared" si="10"/>
        <v>qty9-stn6</v>
      </c>
      <c r="BW139">
        <f t="shared" si="11"/>
        <v>2019</v>
      </c>
      <c r="BX139">
        <f t="shared" si="12"/>
        <v>2019</v>
      </c>
      <c r="BY139">
        <f t="shared" si="13"/>
        <v>3</v>
      </c>
      <c r="BZ139">
        <f t="shared" si="14"/>
        <v>0</v>
      </c>
    </row>
    <row r="140" spans="1:78" x14ac:dyDescent="0.35">
      <c r="A140" t="s">
        <v>5500</v>
      </c>
      <c r="B140" t="s">
        <v>5501</v>
      </c>
      <c r="C140" t="b">
        <v>0</v>
      </c>
      <c r="D140" t="b">
        <v>0</v>
      </c>
      <c r="F140" t="s">
        <v>323</v>
      </c>
      <c r="G140" t="s">
        <v>15</v>
      </c>
      <c r="H140" t="s">
        <v>5502</v>
      </c>
      <c r="J140">
        <v>7</v>
      </c>
      <c r="K140" t="s">
        <v>5503</v>
      </c>
      <c r="L140" t="s">
        <v>5504</v>
      </c>
      <c r="M140" s="2">
        <v>43546</v>
      </c>
      <c r="N140" s="1">
        <v>0.87222222222222223</v>
      </c>
      <c r="O140" s="2">
        <v>43546</v>
      </c>
      <c r="P140" s="1">
        <v>0.875</v>
      </c>
      <c r="S140">
        <v>0</v>
      </c>
      <c r="T140" t="s">
        <v>191</v>
      </c>
      <c r="W140" t="s">
        <v>1</v>
      </c>
      <c r="AG140" t="s">
        <v>5505</v>
      </c>
      <c r="AM140" t="s">
        <v>3163</v>
      </c>
      <c r="AO140" t="s">
        <v>334</v>
      </c>
      <c r="BU140" t="s">
        <v>336</v>
      </c>
      <c r="BV140" t="str">
        <f t="shared" si="10"/>
        <v>rjgq-7g62</v>
      </c>
      <c r="BW140">
        <f t="shared" si="11"/>
        <v>2019</v>
      </c>
      <c r="BX140">
        <f t="shared" si="12"/>
        <v>2019</v>
      </c>
      <c r="BY140">
        <f t="shared" si="13"/>
        <v>3</v>
      </c>
      <c r="BZ140">
        <f t="shared" si="14"/>
        <v>0</v>
      </c>
    </row>
    <row r="141" spans="1:78" x14ac:dyDescent="0.35">
      <c r="A141" t="s">
        <v>5550</v>
      </c>
      <c r="B141" t="s">
        <v>5551</v>
      </c>
      <c r="C141" t="b">
        <v>0</v>
      </c>
      <c r="D141" t="b">
        <v>0</v>
      </c>
      <c r="F141" t="s">
        <v>323</v>
      </c>
      <c r="G141" t="s">
        <v>15</v>
      </c>
      <c r="H141" t="s">
        <v>5552</v>
      </c>
      <c r="J141">
        <v>5</v>
      </c>
      <c r="K141" t="s">
        <v>5553</v>
      </c>
      <c r="L141" t="s">
        <v>5554</v>
      </c>
      <c r="M141" s="2">
        <v>43570</v>
      </c>
      <c r="N141" s="1">
        <v>0.86388888888888893</v>
      </c>
      <c r="O141" s="2">
        <v>43570</v>
      </c>
      <c r="P141" s="1">
        <v>0.86458333333333337</v>
      </c>
      <c r="S141">
        <v>0</v>
      </c>
      <c r="T141" t="s">
        <v>220</v>
      </c>
      <c r="W141" t="s">
        <v>1</v>
      </c>
      <c r="AG141" t="s">
        <v>5555</v>
      </c>
      <c r="AM141" t="s">
        <v>4962</v>
      </c>
      <c r="AO141" t="s">
        <v>334</v>
      </c>
      <c r="BU141" t="s">
        <v>336</v>
      </c>
      <c r="BV141" t="str">
        <f t="shared" si="10"/>
        <v>sndy-nkzm</v>
      </c>
      <c r="BW141">
        <f t="shared" si="11"/>
        <v>2019</v>
      </c>
      <c r="BX141">
        <f t="shared" si="12"/>
        <v>2019</v>
      </c>
      <c r="BY141">
        <f t="shared" si="13"/>
        <v>3</v>
      </c>
      <c r="BZ141">
        <f t="shared" si="14"/>
        <v>0</v>
      </c>
    </row>
    <row r="142" spans="1:78" x14ac:dyDescent="0.35">
      <c r="A142" t="s">
        <v>5722</v>
      </c>
      <c r="B142" t="s">
        <v>4107</v>
      </c>
      <c r="C142" t="b">
        <v>0</v>
      </c>
      <c r="D142" t="b">
        <v>0</v>
      </c>
      <c r="F142" t="s">
        <v>323</v>
      </c>
      <c r="G142" t="s">
        <v>15</v>
      </c>
      <c r="H142" t="s">
        <v>5723</v>
      </c>
      <c r="J142">
        <v>5</v>
      </c>
      <c r="K142" t="s">
        <v>5724</v>
      </c>
      <c r="L142" t="s">
        <v>4108</v>
      </c>
      <c r="M142" s="2">
        <v>43577</v>
      </c>
      <c r="N142" s="1">
        <v>0.97013888888888899</v>
      </c>
      <c r="O142" s="2">
        <v>43577</v>
      </c>
      <c r="P142" s="1">
        <v>0.97499999999999998</v>
      </c>
      <c r="S142">
        <v>0</v>
      </c>
      <c r="T142" t="s">
        <v>164</v>
      </c>
      <c r="W142" t="s">
        <v>1</v>
      </c>
      <c r="AG142" t="s">
        <v>5725</v>
      </c>
      <c r="AM142" t="s">
        <v>572</v>
      </c>
      <c r="AO142" t="s">
        <v>334</v>
      </c>
      <c r="BU142" t="s">
        <v>336</v>
      </c>
      <c r="BV142" t="str">
        <f t="shared" si="10"/>
        <v>v9m9-s84m</v>
      </c>
      <c r="BW142">
        <f t="shared" si="11"/>
        <v>2019</v>
      </c>
      <c r="BX142">
        <f t="shared" si="12"/>
        <v>2019</v>
      </c>
      <c r="BY142">
        <f t="shared" si="13"/>
        <v>3</v>
      </c>
      <c r="BZ142">
        <f t="shared" si="14"/>
        <v>0</v>
      </c>
    </row>
    <row r="143" spans="1:78" x14ac:dyDescent="0.35">
      <c r="A143" t="s">
        <v>4269</v>
      </c>
      <c r="B143" t="s">
        <v>4270</v>
      </c>
      <c r="C143" t="b">
        <v>0</v>
      </c>
      <c r="D143" t="b">
        <v>0</v>
      </c>
      <c r="F143" t="s">
        <v>323</v>
      </c>
      <c r="G143" t="s">
        <v>15</v>
      </c>
      <c r="H143" t="s">
        <v>4271</v>
      </c>
      <c r="I143" t="s">
        <v>4272</v>
      </c>
      <c r="J143">
        <v>15</v>
      </c>
      <c r="K143" t="s">
        <v>4273</v>
      </c>
      <c r="L143" t="s">
        <v>4274</v>
      </c>
      <c r="M143" s="2">
        <v>41023</v>
      </c>
      <c r="N143" s="1">
        <v>0.91041666666666676</v>
      </c>
      <c r="O143" s="2">
        <v>41023</v>
      </c>
      <c r="P143" s="1">
        <v>0.9145833333333333</v>
      </c>
      <c r="Q143" t="s">
        <v>328</v>
      </c>
      <c r="R143" t="s">
        <v>4275</v>
      </c>
      <c r="S143">
        <v>1</v>
      </c>
      <c r="T143" t="s">
        <v>38</v>
      </c>
      <c r="W143" t="s">
        <v>1</v>
      </c>
      <c r="Z143" t="s">
        <v>247</v>
      </c>
      <c r="AG143" t="s">
        <v>4276</v>
      </c>
      <c r="AM143" t="s">
        <v>628</v>
      </c>
      <c r="AO143" t="s">
        <v>334</v>
      </c>
      <c r="BU143" t="s">
        <v>336</v>
      </c>
      <c r="BV143" t="str">
        <f t="shared" si="10"/>
        <v>6shk-43vb</v>
      </c>
      <c r="BW143">
        <f t="shared" si="11"/>
        <v>2012</v>
      </c>
      <c r="BX143">
        <f t="shared" si="12"/>
        <v>2012</v>
      </c>
      <c r="BY143">
        <f t="shared" si="13"/>
        <v>4</v>
      </c>
      <c r="BZ143">
        <f t="shared" si="14"/>
        <v>4</v>
      </c>
    </row>
    <row r="144" spans="1:78" x14ac:dyDescent="0.35">
      <c r="A144" t="s">
        <v>3958</v>
      </c>
      <c r="B144" t="s">
        <v>3959</v>
      </c>
      <c r="C144" t="b">
        <v>0</v>
      </c>
      <c r="D144" t="b">
        <v>0</v>
      </c>
      <c r="F144" t="s">
        <v>323</v>
      </c>
      <c r="G144" t="s">
        <v>15</v>
      </c>
      <c r="H144" t="s">
        <v>3960</v>
      </c>
      <c r="J144">
        <v>21</v>
      </c>
      <c r="K144" t="s">
        <v>3961</v>
      </c>
      <c r="L144" t="s">
        <v>3962</v>
      </c>
      <c r="M144" s="2">
        <v>41388</v>
      </c>
      <c r="N144" s="1">
        <v>0.90208333333333324</v>
      </c>
      <c r="O144" s="2">
        <v>41695</v>
      </c>
      <c r="P144" s="1">
        <v>0.82291666666666663</v>
      </c>
      <c r="S144">
        <v>1</v>
      </c>
      <c r="T144" t="s">
        <v>177</v>
      </c>
      <c r="W144" t="s">
        <v>1</v>
      </c>
      <c r="AG144" t="s">
        <v>3963</v>
      </c>
      <c r="AM144" t="s">
        <v>3964</v>
      </c>
      <c r="AO144" t="s">
        <v>334</v>
      </c>
      <c r="BU144" t="s">
        <v>353</v>
      </c>
      <c r="BV144" t="str">
        <f t="shared" si="10"/>
        <v>42gf-p8gi</v>
      </c>
      <c r="BW144">
        <f t="shared" si="11"/>
        <v>2013</v>
      </c>
      <c r="BX144">
        <f t="shared" si="12"/>
        <v>2014</v>
      </c>
      <c r="BY144">
        <f t="shared" si="13"/>
        <v>3</v>
      </c>
      <c r="BZ144">
        <f t="shared" si="14"/>
        <v>0</v>
      </c>
    </row>
    <row r="145" spans="1:78" x14ac:dyDescent="0.35">
      <c r="A145" t="s">
        <v>1708</v>
      </c>
      <c r="B145" t="s">
        <v>1709</v>
      </c>
      <c r="C145" t="b">
        <v>0</v>
      </c>
      <c r="D145" t="b">
        <v>0</v>
      </c>
      <c r="F145" t="s">
        <v>323</v>
      </c>
      <c r="G145" t="s">
        <v>15</v>
      </c>
      <c r="H145" t="s">
        <v>1710</v>
      </c>
      <c r="J145">
        <v>9</v>
      </c>
      <c r="K145" t="s">
        <v>1711</v>
      </c>
      <c r="L145" t="s">
        <v>1712</v>
      </c>
      <c r="M145" s="2">
        <v>41340</v>
      </c>
      <c r="N145" s="1">
        <v>0.93125000000000002</v>
      </c>
      <c r="O145" s="2">
        <v>41344</v>
      </c>
      <c r="P145" s="1">
        <v>0.66111111111111109</v>
      </c>
      <c r="S145">
        <v>1</v>
      </c>
      <c r="T145" t="s">
        <v>121</v>
      </c>
      <c r="U145" t="s">
        <v>1707</v>
      </c>
      <c r="W145" t="s">
        <v>1</v>
      </c>
      <c r="AG145" t="s">
        <v>1713</v>
      </c>
      <c r="AM145" t="s">
        <v>518</v>
      </c>
      <c r="AO145" t="s">
        <v>334</v>
      </c>
      <c r="BT145" t="s">
        <v>335</v>
      </c>
      <c r="BU145" t="s">
        <v>336</v>
      </c>
      <c r="BV145" t="str">
        <f t="shared" si="10"/>
        <v>57v7-ym3a</v>
      </c>
      <c r="BW145">
        <f t="shared" si="11"/>
        <v>2013</v>
      </c>
      <c r="BX145">
        <f t="shared" si="12"/>
        <v>2013</v>
      </c>
      <c r="BY145">
        <f t="shared" si="13"/>
        <v>3</v>
      </c>
      <c r="BZ145">
        <f t="shared" si="14"/>
        <v>1</v>
      </c>
    </row>
    <row r="146" spans="1:78" x14ac:dyDescent="0.35">
      <c r="A146" t="s">
        <v>2108</v>
      </c>
      <c r="B146" t="s">
        <v>2109</v>
      </c>
      <c r="C146" t="b">
        <v>0</v>
      </c>
      <c r="D146" t="b">
        <v>0</v>
      </c>
      <c r="F146" t="s">
        <v>323</v>
      </c>
      <c r="G146" t="s">
        <v>15</v>
      </c>
      <c r="H146" t="s">
        <v>2110</v>
      </c>
      <c r="I146" t="s">
        <v>2111</v>
      </c>
      <c r="J146">
        <v>10</v>
      </c>
      <c r="K146" t="s">
        <v>2112</v>
      </c>
      <c r="L146" t="s">
        <v>2112</v>
      </c>
      <c r="M146" s="2">
        <v>41561</v>
      </c>
      <c r="N146" s="1">
        <v>0.6743055555555556</v>
      </c>
      <c r="O146" s="2">
        <v>41561</v>
      </c>
      <c r="P146" s="1">
        <v>0.6743055555555556</v>
      </c>
      <c r="Q146" t="s">
        <v>328</v>
      </c>
      <c r="S146">
        <v>1</v>
      </c>
      <c r="T146" t="s">
        <v>158</v>
      </c>
      <c r="U146" t="s">
        <v>2103</v>
      </c>
      <c r="W146" t="s">
        <v>1</v>
      </c>
      <c r="AG146" t="s">
        <v>2113</v>
      </c>
      <c r="AM146" t="s">
        <v>2107</v>
      </c>
      <c r="AO146" t="s">
        <v>334</v>
      </c>
      <c r="BT146" t="s">
        <v>335</v>
      </c>
      <c r="BU146" t="s">
        <v>353</v>
      </c>
      <c r="BV146" t="str">
        <f t="shared" si="10"/>
        <v>jq97-wia5</v>
      </c>
      <c r="BW146">
        <f t="shared" si="11"/>
        <v>2013</v>
      </c>
      <c r="BX146">
        <f t="shared" si="12"/>
        <v>2013</v>
      </c>
      <c r="BY146">
        <f t="shared" si="13"/>
        <v>3</v>
      </c>
      <c r="BZ146">
        <f t="shared" si="14"/>
        <v>3</v>
      </c>
    </row>
    <row r="147" spans="1:78" x14ac:dyDescent="0.35">
      <c r="A147" t="s">
        <v>5374</v>
      </c>
      <c r="B147" t="s">
        <v>4109</v>
      </c>
      <c r="C147" t="b">
        <v>0</v>
      </c>
      <c r="D147" t="b">
        <v>0</v>
      </c>
      <c r="F147" t="s">
        <v>323</v>
      </c>
      <c r="G147" t="s">
        <v>15</v>
      </c>
      <c r="H147" t="s">
        <v>5375</v>
      </c>
      <c r="I147" t="s">
        <v>4110</v>
      </c>
      <c r="J147">
        <v>16</v>
      </c>
      <c r="K147" t="s">
        <v>5376</v>
      </c>
      <c r="L147" t="s">
        <v>4111</v>
      </c>
      <c r="M147" s="2">
        <v>41402</v>
      </c>
      <c r="N147" s="1">
        <v>0.80625000000000002</v>
      </c>
      <c r="O147" s="2">
        <v>41402</v>
      </c>
      <c r="P147" s="1">
        <v>0.80833333333333324</v>
      </c>
      <c r="Q147" t="s">
        <v>351</v>
      </c>
      <c r="R147" t="s">
        <v>4112</v>
      </c>
      <c r="S147">
        <v>1</v>
      </c>
      <c r="T147" t="s">
        <v>164</v>
      </c>
      <c r="V147" t="s">
        <v>7</v>
      </c>
      <c r="W147" t="s">
        <v>1</v>
      </c>
      <c r="Z147" t="s">
        <v>228</v>
      </c>
      <c r="AG147" t="s">
        <v>5377</v>
      </c>
      <c r="AL147" t="s">
        <v>4113</v>
      </c>
      <c r="AM147" t="s">
        <v>572</v>
      </c>
      <c r="AO147" t="s">
        <v>334</v>
      </c>
      <c r="BU147" t="s">
        <v>353</v>
      </c>
      <c r="BV147" t="str">
        <f t="shared" si="10"/>
        <v>p599-dzzm</v>
      </c>
      <c r="BW147">
        <f t="shared" si="11"/>
        <v>2013</v>
      </c>
      <c r="BX147">
        <f t="shared" si="12"/>
        <v>2013</v>
      </c>
      <c r="BY147">
        <f t="shared" si="13"/>
        <v>5</v>
      </c>
      <c r="BZ147">
        <f t="shared" si="14"/>
        <v>5</v>
      </c>
    </row>
    <row r="148" spans="1:78" x14ac:dyDescent="0.35">
      <c r="A148" t="s">
        <v>5388</v>
      </c>
      <c r="B148" t="s">
        <v>5389</v>
      </c>
      <c r="C148" t="b">
        <v>0</v>
      </c>
      <c r="D148" t="b">
        <v>0</v>
      </c>
      <c r="F148" t="s">
        <v>323</v>
      </c>
      <c r="G148" t="s">
        <v>15</v>
      </c>
      <c r="H148" t="s">
        <v>5390</v>
      </c>
      <c r="J148">
        <v>11</v>
      </c>
      <c r="K148" t="s">
        <v>5391</v>
      </c>
      <c r="L148" t="s">
        <v>5392</v>
      </c>
      <c r="M148" s="2">
        <v>41562</v>
      </c>
      <c r="N148" s="1">
        <v>0.69652777777777775</v>
      </c>
      <c r="O148" s="2">
        <v>41562</v>
      </c>
      <c r="P148" s="1">
        <v>0.73055555555555562</v>
      </c>
      <c r="Q148" t="s">
        <v>328</v>
      </c>
      <c r="S148">
        <v>1</v>
      </c>
      <c r="T148" t="s">
        <v>67</v>
      </c>
      <c r="W148" t="s">
        <v>1</v>
      </c>
      <c r="AG148" t="s">
        <v>5393</v>
      </c>
      <c r="AM148" t="s">
        <v>4241</v>
      </c>
      <c r="AO148" t="s">
        <v>334</v>
      </c>
      <c r="BU148" t="s">
        <v>353</v>
      </c>
      <c r="BV148" t="str">
        <f t="shared" si="10"/>
        <v>pht4-4sca</v>
      </c>
      <c r="BW148">
        <f t="shared" si="11"/>
        <v>2013</v>
      </c>
      <c r="BX148">
        <f t="shared" si="12"/>
        <v>2013</v>
      </c>
      <c r="BY148">
        <f t="shared" si="13"/>
        <v>3</v>
      </c>
      <c r="BZ148">
        <f t="shared" si="14"/>
        <v>1</v>
      </c>
    </row>
    <row r="149" spans="1:78" x14ac:dyDescent="0.35">
      <c r="A149" t="s">
        <v>5661</v>
      </c>
      <c r="B149" t="s">
        <v>4238</v>
      </c>
      <c r="C149" t="b">
        <v>0</v>
      </c>
      <c r="D149" t="b">
        <v>0</v>
      </c>
      <c r="F149" t="s">
        <v>323</v>
      </c>
      <c r="G149" t="s">
        <v>15</v>
      </c>
      <c r="H149" t="s">
        <v>5662</v>
      </c>
      <c r="I149" t="s">
        <v>4239</v>
      </c>
      <c r="J149">
        <v>8</v>
      </c>
      <c r="K149" t="s">
        <v>5663</v>
      </c>
      <c r="L149" t="s">
        <v>4240</v>
      </c>
      <c r="M149" s="2">
        <v>41562</v>
      </c>
      <c r="N149" s="1">
        <v>0.74513888888888891</v>
      </c>
      <c r="O149" s="2">
        <v>41562</v>
      </c>
      <c r="P149" s="1">
        <v>0.74652777777777779</v>
      </c>
      <c r="Q149" t="s">
        <v>328</v>
      </c>
      <c r="S149">
        <v>1</v>
      </c>
      <c r="T149" t="s">
        <v>67</v>
      </c>
      <c r="W149" t="s">
        <v>1</v>
      </c>
      <c r="AG149" t="s">
        <v>5664</v>
      </c>
      <c r="AM149" t="s">
        <v>4241</v>
      </c>
      <c r="AO149" t="s">
        <v>334</v>
      </c>
      <c r="BU149" t="s">
        <v>353</v>
      </c>
      <c r="BV149" t="str">
        <f t="shared" si="10"/>
        <v>u94v-9e5z</v>
      </c>
      <c r="BW149">
        <f t="shared" si="11"/>
        <v>2013</v>
      </c>
      <c r="BX149">
        <f t="shared" si="12"/>
        <v>2013</v>
      </c>
      <c r="BY149">
        <f t="shared" si="13"/>
        <v>3</v>
      </c>
      <c r="BZ149">
        <f t="shared" si="14"/>
        <v>2</v>
      </c>
    </row>
    <row r="150" spans="1:78" x14ac:dyDescent="0.35">
      <c r="A150" t="s">
        <v>573</v>
      </c>
      <c r="B150" t="s">
        <v>574</v>
      </c>
      <c r="C150" t="b">
        <v>0</v>
      </c>
      <c r="D150" t="b">
        <v>0</v>
      </c>
      <c r="F150" t="s">
        <v>323</v>
      </c>
      <c r="G150" t="s">
        <v>15</v>
      </c>
      <c r="H150" t="s">
        <v>575</v>
      </c>
      <c r="I150" t="s">
        <v>576</v>
      </c>
      <c r="J150">
        <v>5</v>
      </c>
      <c r="K150" t="s">
        <v>577</v>
      </c>
      <c r="L150" t="s">
        <v>578</v>
      </c>
      <c r="M150" s="2">
        <v>41878</v>
      </c>
      <c r="N150" s="1">
        <v>0.72916666666666663</v>
      </c>
      <c r="O150" s="2">
        <v>41878</v>
      </c>
      <c r="P150" s="1">
        <v>0.73749999999999993</v>
      </c>
      <c r="Q150" t="s">
        <v>328</v>
      </c>
      <c r="R150" t="s">
        <v>579</v>
      </c>
      <c r="S150">
        <v>1</v>
      </c>
      <c r="T150" t="s">
        <v>26</v>
      </c>
      <c r="U150" t="s">
        <v>26</v>
      </c>
      <c r="V150" t="s">
        <v>7</v>
      </c>
      <c r="W150" t="s">
        <v>1</v>
      </c>
      <c r="Z150" t="s">
        <v>53</v>
      </c>
      <c r="AG150" t="s">
        <v>580</v>
      </c>
      <c r="AK150" t="s">
        <v>581</v>
      </c>
      <c r="AL150" t="s">
        <v>582</v>
      </c>
      <c r="AM150" t="s">
        <v>583</v>
      </c>
      <c r="AO150" t="s">
        <v>334</v>
      </c>
      <c r="BT150" t="s">
        <v>335</v>
      </c>
      <c r="BU150" t="s">
        <v>336</v>
      </c>
      <c r="BV150" t="str">
        <f t="shared" si="10"/>
        <v>7k34-g5x2</v>
      </c>
      <c r="BW150">
        <f t="shared" si="11"/>
        <v>2014</v>
      </c>
      <c r="BX150">
        <f t="shared" si="12"/>
        <v>2014</v>
      </c>
      <c r="BY150">
        <f t="shared" si="13"/>
        <v>5</v>
      </c>
      <c r="BZ150">
        <f t="shared" si="14"/>
        <v>6</v>
      </c>
    </row>
    <row r="151" spans="1:78" x14ac:dyDescent="0.35">
      <c r="A151" t="s">
        <v>4944</v>
      </c>
      <c r="B151" t="s">
        <v>4623</v>
      </c>
      <c r="C151" t="b">
        <v>0</v>
      </c>
      <c r="D151" t="b">
        <v>0</v>
      </c>
      <c r="F151" t="s">
        <v>323</v>
      </c>
      <c r="G151" t="s">
        <v>15</v>
      </c>
      <c r="H151" t="s">
        <v>4945</v>
      </c>
      <c r="J151">
        <v>5</v>
      </c>
      <c r="K151" t="s">
        <v>4946</v>
      </c>
      <c r="L151" t="s">
        <v>4624</v>
      </c>
      <c r="M151" s="2">
        <v>41736</v>
      </c>
      <c r="N151" s="1">
        <v>0.63680555555555551</v>
      </c>
      <c r="O151" s="2">
        <v>41736</v>
      </c>
      <c r="P151" s="1">
        <v>0.6381944444444444</v>
      </c>
      <c r="S151">
        <v>1</v>
      </c>
      <c r="T151" t="s">
        <v>177</v>
      </c>
      <c r="W151" t="s">
        <v>1</v>
      </c>
      <c r="AG151" t="s">
        <v>4947</v>
      </c>
      <c r="AM151" t="s">
        <v>3964</v>
      </c>
      <c r="AO151" t="s">
        <v>334</v>
      </c>
      <c r="BU151" t="s">
        <v>353</v>
      </c>
      <c r="BV151" t="str">
        <f t="shared" si="10"/>
        <v>gw7j-3ejt</v>
      </c>
      <c r="BW151">
        <f t="shared" si="11"/>
        <v>2014</v>
      </c>
      <c r="BX151">
        <f t="shared" si="12"/>
        <v>2014</v>
      </c>
      <c r="BY151">
        <f t="shared" si="13"/>
        <v>3</v>
      </c>
      <c r="BZ151">
        <f t="shared" si="14"/>
        <v>0</v>
      </c>
    </row>
    <row r="152" spans="1:78" x14ac:dyDescent="0.35">
      <c r="A152" t="s">
        <v>5281</v>
      </c>
      <c r="B152" t="s">
        <v>5282</v>
      </c>
      <c r="C152" t="b">
        <v>0</v>
      </c>
      <c r="D152" t="b">
        <v>0</v>
      </c>
      <c r="F152" t="s">
        <v>323</v>
      </c>
      <c r="G152" t="s">
        <v>15</v>
      </c>
      <c r="H152" t="s">
        <v>5283</v>
      </c>
      <c r="I152" t="s">
        <v>5284</v>
      </c>
      <c r="J152">
        <v>5</v>
      </c>
      <c r="K152" t="s">
        <v>5285</v>
      </c>
      <c r="L152" t="s">
        <v>5285</v>
      </c>
      <c r="M152" s="2">
        <v>41717</v>
      </c>
      <c r="N152" s="1">
        <v>0.67638888888888893</v>
      </c>
      <c r="O152" s="2">
        <v>41717</v>
      </c>
      <c r="P152" s="1">
        <v>0.67638888888888893</v>
      </c>
      <c r="S152">
        <v>1</v>
      </c>
      <c r="T152" t="s">
        <v>121</v>
      </c>
      <c r="W152" t="s">
        <v>1</v>
      </c>
      <c r="AG152" t="s">
        <v>5286</v>
      </c>
      <c r="AM152" t="s">
        <v>518</v>
      </c>
      <c r="AO152" t="s">
        <v>334</v>
      </c>
      <c r="BU152" t="s">
        <v>336</v>
      </c>
      <c r="BV152" t="str">
        <f t="shared" si="10"/>
        <v>mpjx-76tu</v>
      </c>
      <c r="BW152">
        <f t="shared" si="11"/>
        <v>2014</v>
      </c>
      <c r="BX152">
        <f t="shared" si="12"/>
        <v>2014</v>
      </c>
      <c r="BY152">
        <f t="shared" si="13"/>
        <v>3</v>
      </c>
      <c r="BZ152">
        <f t="shared" si="14"/>
        <v>1</v>
      </c>
    </row>
    <row r="153" spans="1:78" x14ac:dyDescent="0.35">
      <c r="A153" t="s">
        <v>5648</v>
      </c>
      <c r="B153" t="s">
        <v>4372</v>
      </c>
      <c r="C153" t="b">
        <v>0</v>
      </c>
      <c r="D153" t="b">
        <v>0</v>
      </c>
      <c r="F153" t="s">
        <v>323</v>
      </c>
      <c r="G153" t="s">
        <v>15</v>
      </c>
      <c r="H153" t="s">
        <v>5649</v>
      </c>
      <c r="I153" t="s">
        <v>4373</v>
      </c>
      <c r="J153">
        <v>13</v>
      </c>
      <c r="K153" t="s">
        <v>5650</v>
      </c>
      <c r="L153" t="s">
        <v>4374</v>
      </c>
      <c r="M153" s="2">
        <v>41780</v>
      </c>
      <c r="N153" s="1">
        <v>0.63958333333333328</v>
      </c>
      <c r="O153" s="2">
        <v>41789</v>
      </c>
      <c r="P153" s="1">
        <v>0.79375000000000007</v>
      </c>
      <c r="S153">
        <v>1</v>
      </c>
      <c r="T153" t="s">
        <v>147</v>
      </c>
      <c r="W153" t="s">
        <v>1</v>
      </c>
      <c r="Z153" t="s">
        <v>39</v>
      </c>
      <c r="AG153" t="s">
        <v>5651</v>
      </c>
      <c r="AM153" t="s">
        <v>2136</v>
      </c>
      <c r="AO153" t="s">
        <v>334</v>
      </c>
      <c r="BU153" t="s">
        <v>353</v>
      </c>
      <c r="BV153" t="str">
        <f t="shared" si="10"/>
        <v>txra-bsgd</v>
      </c>
      <c r="BW153">
        <f t="shared" si="11"/>
        <v>2014</v>
      </c>
      <c r="BX153">
        <f t="shared" si="12"/>
        <v>2014</v>
      </c>
      <c r="BY153">
        <f t="shared" si="13"/>
        <v>4</v>
      </c>
      <c r="BZ153">
        <f t="shared" si="14"/>
        <v>2</v>
      </c>
    </row>
    <row r="154" spans="1:78" x14ac:dyDescent="0.35">
      <c r="A154" t="s">
        <v>4017</v>
      </c>
      <c r="B154" t="s">
        <v>4018</v>
      </c>
      <c r="C154" t="b">
        <v>0</v>
      </c>
      <c r="D154" t="b">
        <v>0</v>
      </c>
      <c r="F154" t="s">
        <v>323</v>
      </c>
      <c r="G154" t="s">
        <v>15</v>
      </c>
      <c r="H154" t="s">
        <v>4019</v>
      </c>
      <c r="J154">
        <v>3</v>
      </c>
      <c r="K154" t="s">
        <v>4020</v>
      </c>
      <c r="L154" t="s">
        <v>4020</v>
      </c>
      <c r="M154" s="2">
        <v>42337</v>
      </c>
      <c r="N154" s="1">
        <v>0.14166666666666666</v>
      </c>
      <c r="O154" s="2">
        <v>42337</v>
      </c>
      <c r="P154" s="1">
        <v>0.14166666666666666</v>
      </c>
      <c r="S154">
        <v>1</v>
      </c>
      <c r="T154" t="s">
        <v>4</v>
      </c>
      <c r="W154" t="s">
        <v>1</v>
      </c>
      <c r="AG154" t="s">
        <v>4021</v>
      </c>
      <c r="AM154" t="s">
        <v>3507</v>
      </c>
      <c r="AO154" t="s">
        <v>334</v>
      </c>
      <c r="BU154" t="s">
        <v>336</v>
      </c>
      <c r="BV154" t="str">
        <f t="shared" si="10"/>
        <v>4nz4-rwap</v>
      </c>
      <c r="BW154">
        <f t="shared" si="11"/>
        <v>2015</v>
      </c>
      <c r="BX154">
        <f t="shared" si="12"/>
        <v>2015</v>
      </c>
      <c r="BY154">
        <f t="shared" si="13"/>
        <v>3</v>
      </c>
      <c r="BZ154">
        <f t="shared" si="14"/>
        <v>0</v>
      </c>
    </row>
    <row r="155" spans="1:78" x14ac:dyDescent="0.35">
      <c r="A155" t="s">
        <v>4114</v>
      </c>
      <c r="B155" t="s">
        <v>4115</v>
      </c>
      <c r="C155" t="b">
        <v>0</v>
      </c>
      <c r="D155" t="b">
        <v>0</v>
      </c>
      <c r="F155" t="s">
        <v>323</v>
      </c>
      <c r="G155" t="s">
        <v>15</v>
      </c>
      <c r="H155" t="s">
        <v>4116</v>
      </c>
      <c r="J155">
        <v>3</v>
      </c>
      <c r="K155" t="s">
        <v>4117</v>
      </c>
      <c r="L155" t="s">
        <v>4117</v>
      </c>
      <c r="M155" s="2">
        <v>42337</v>
      </c>
      <c r="N155" s="1">
        <v>8.2638888888888887E-2</v>
      </c>
      <c r="O155" s="2">
        <v>42337</v>
      </c>
      <c r="P155" s="1">
        <v>8.2638888888888887E-2</v>
      </c>
      <c r="S155">
        <v>1</v>
      </c>
      <c r="T155" t="s">
        <v>4</v>
      </c>
      <c r="W155" t="s">
        <v>1</v>
      </c>
      <c r="AG155" t="s">
        <v>4118</v>
      </c>
      <c r="AM155" t="s">
        <v>3507</v>
      </c>
      <c r="AO155" t="s">
        <v>334</v>
      </c>
      <c r="BU155" t="s">
        <v>336</v>
      </c>
      <c r="BV155" t="str">
        <f t="shared" si="10"/>
        <v>5fzm-fmfm</v>
      </c>
      <c r="BW155">
        <f t="shared" si="11"/>
        <v>2015</v>
      </c>
      <c r="BX155">
        <f t="shared" si="12"/>
        <v>2015</v>
      </c>
      <c r="BY155">
        <f t="shared" si="13"/>
        <v>3</v>
      </c>
      <c r="BZ155">
        <f t="shared" si="14"/>
        <v>0</v>
      </c>
    </row>
    <row r="156" spans="1:78" x14ac:dyDescent="0.35">
      <c r="A156" t="s">
        <v>4207</v>
      </c>
      <c r="B156" t="s">
        <v>4208</v>
      </c>
      <c r="C156" t="b">
        <v>0</v>
      </c>
      <c r="D156" t="b">
        <v>0</v>
      </c>
      <c r="F156" t="s">
        <v>323</v>
      </c>
      <c r="G156" t="s">
        <v>15</v>
      </c>
      <c r="H156" t="s">
        <v>4209</v>
      </c>
      <c r="J156">
        <v>11</v>
      </c>
      <c r="K156" t="s">
        <v>4210</v>
      </c>
      <c r="L156" t="s">
        <v>4210</v>
      </c>
      <c r="M156" s="2">
        <v>42321</v>
      </c>
      <c r="N156" s="1">
        <v>0.86597222222222225</v>
      </c>
      <c r="O156" s="2">
        <v>42321</v>
      </c>
      <c r="P156" s="1">
        <v>0.86597222222222225</v>
      </c>
      <c r="S156">
        <v>1</v>
      </c>
      <c r="T156" t="s">
        <v>4</v>
      </c>
      <c r="W156" t="s">
        <v>1</v>
      </c>
      <c r="AG156" t="s">
        <v>4211</v>
      </c>
      <c r="AM156" t="s">
        <v>3507</v>
      </c>
      <c r="AO156" t="s">
        <v>334</v>
      </c>
      <c r="BU156" t="s">
        <v>336</v>
      </c>
      <c r="BV156" t="str">
        <f t="shared" si="10"/>
        <v>68n8-d9vt</v>
      </c>
      <c r="BW156">
        <f t="shared" si="11"/>
        <v>2015</v>
      </c>
      <c r="BX156">
        <f t="shared" si="12"/>
        <v>2015</v>
      </c>
      <c r="BY156">
        <f t="shared" si="13"/>
        <v>3</v>
      </c>
      <c r="BZ156">
        <f t="shared" si="14"/>
        <v>0</v>
      </c>
    </row>
    <row r="157" spans="1:78" x14ac:dyDescent="0.35">
      <c r="A157" t="s">
        <v>4214</v>
      </c>
      <c r="B157" t="s">
        <v>4215</v>
      </c>
      <c r="C157" t="b">
        <v>0</v>
      </c>
      <c r="D157" t="b">
        <v>0</v>
      </c>
      <c r="F157" t="s">
        <v>323</v>
      </c>
      <c r="G157" t="s">
        <v>15</v>
      </c>
      <c r="H157" t="s">
        <v>4216</v>
      </c>
      <c r="J157">
        <v>4</v>
      </c>
      <c r="K157" t="s">
        <v>4217</v>
      </c>
      <c r="L157" t="s">
        <v>4217</v>
      </c>
      <c r="M157" s="2">
        <v>42337</v>
      </c>
      <c r="N157" s="1">
        <v>0.15833333333333333</v>
      </c>
      <c r="O157" s="2">
        <v>42337</v>
      </c>
      <c r="P157" s="1">
        <v>0.15833333333333333</v>
      </c>
      <c r="S157">
        <v>1</v>
      </c>
      <c r="T157" t="s">
        <v>4</v>
      </c>
      <c r="W157" t="s">
        <v>1</v>
      </c>
      <c r="AG157" t="s">
        <v>4218</v>
      </c>
      <c r="AM157" t="s">
        <v>3507</v>
      </c>
      <c r="AO157" t="s">
        <v>334</v>
      </c>
      <c r="BU157" t="s">
        <v>336</v>
      </c>
      <c r="BV157" t="str">
        <f t="shared" si="10"/>
        <v>6bg4-u46g</v>
      </c>
      <c r="BW157">
        <f t="shared" si="11"/>
        <v>2015</v>
      </c>
      <c r="BX157">
        <f t="shared" si="12"/>
        <v>2015</v>
      </c>
      <c r="BY157">
        <f t="shared" si="13"/>
        <v>3</v>
      </c>
      <c r="BZ157">
        <f t="shared" si="14"/>
        <v>0</v>
      </c>
    </row>
    <row r="158" spans="1:78" x14ac:dyDescent="0.35">
      <c r="A158" t="s">
        <v>4263</v>
      </c>
      <c r="B158" t="s">
        <v>3966</v>
      </c>
      <c r="C158" t="b">
        <v>0</v>
      </c>
      <c r="D158" t="b">
        <v>0</v>
      </c>
      <c r="F158" t="s">
        <v>323</v>
      </c>
      <c r="G158" t="s">
        <v>15</v>
      </c>
      <c r="H158" t="s">
        <v>4264</v>
      </c>
      <c r="J158">
        <v>3</v>
      </c>
      <c r="K158" t="s">
        <v>4265</v>
      </c>
      <c r="L158" t="s">
        <v>3967</v>
      </c>
      <c r="M158" s="2">
        <v>42325</v>
      </c>
      <c r="N158" s="1">
        <v>0.16805555555555554</v>
      </c>
      <c r="O158" s="2">
        <v>42325</v>
      </c>
      <c r="P158" s="1">
        <v>0.16874999999999998</v>
      </c>
      <c r="S158">
        <v>1</v>
      </c>
      <c r="T158" t="s">
        <v>4</v>
      </c>
      <c r="W158" t="s">
        <v>1</v>
      </c>
      <c r="AG158" t="s">
        <v>4266</v>
      </c>
      <c r="AM158" t="s">
        <v>3507</v>
      </c>
      <c r="AO158" t="s">
        <v>334</v>
      </c>
      <c r="BU158" t="s">
        <v>336</v>
      </c>
      <c r="BV158" t="str">
        <f t="shared" si="10"/>
        <v>6jqh-vbab</v>
      </c>
      <c r="BW158">
        <f t="shared" si="11"/>
        <v>2015</v>
      </c>
      <c r="BX158">
        <f t="shared" si="12"/>
        <v>2015</v>
      </c>
      <c r="BY158">
        <f t="shared" si="13"/>
        <v>3</v>
      </c>
      <c r="BZ158">
        <f t="shared" si="14"/>
        <v>0</v>
      </c>
    </row>
    <row r="159" spans="1:78" x14ac:dyDescent="0.35">
      <c r="A159" t="s">
        <v>4314</v>
      </c>
      <c r="B159" t="s">
        <v>4315</v>
      </c>
      <c r="C159" t="b">
        <v>0</v>
      </c>
      <c r="D159" t="b">
        <v>0</v>
      </c>
      <c r="F159" t="s">
        <v>323</v>
      </c>
      <c r="G159" t="s">
        <v>15</v>
      </c>
      <c r="H159" t="s">
        <v>4316</v>
      </c>
      <c r="J159">
        <v>5</v>
      </c>
      <c r="K159" t="s">
        <v>4317</v>
      </c>
      <c r="L159" t="s">
        <v>4318</v>
      </c>
      <c r="M159" s="2">
        <v>42325</v>
      </c>
      <c r="N159" s="1">
        <v>0.20347222222222219</v>
      </c>
      <c r="O159" s="2">
        <v>42325</v>
      </c>
      <c r="P159" s="1">
        <v>0.20416666666666669</v>
      </c>
      <c r="S159">
        <v>1</v>
      </c>
      <c r="T159" t="s">
        <v>4</v>
      </c>
      <c r="W159" t="s">
        <v>1</v>
      </c>
      <c r="AG159" t="s">
        <v>4319</v>
      </c>
      <c r="AM159" t="s">
        <v>3507</v>
      </c>
      <c r="AO159" t="s">
        <v>334</v>
      </c>
      <c r="BU159" t="s">
        <v>336</v>
      </c>
      <c r="BV159" t="str">
        <f t="shared" si="10"/>
        <v>7cc2-us6z</v>
      </c>
      <c r="BW159">
        <f t="shared" si="11"/>
        <v>2015</v>
      </c>
      <c r="BX159">
        <f t="shared" si="12"/>
        <v>2015</v>
      </c>
      <c r="BY159">
        <f t="shared" si="13"/>
        <v>3</v>
      </c>
      <c r="BZ159">
        <f t="shared" si="14"/>
        <v>0</v>
      </c>
    </row>
    <row r="160" spans="1:78" x14ac:dyDescent="0.35">
      <c r="A160" t="s">
        <v>4526</v>
      </c>
      <c r="B160" t="s">
        <v>4074</v>
      </c>
      <c r="C160" t="b">
        <v>0</v>
      </c>
      <c r="D160" t="b">
        <v>0</v>
      </c>
      <c r="F160" t="s">
        <v>323</v>
      </c>
      <c r="G160" t="s">
        <v>15</v>
      </c>
      <c r="H160" t="s">
        <v>4527</v>
      </c>
      <c r="J160">
        <v>4</v>
      </c>
      <c r="K160" t="s">
        <v>4528</v>
      </c>
      <c r="L160" t="s">
        <v>4075</v>
      </c>
      <c r="M160" s="2">
        <v>42325</v>
      </c>
      <c r="N160" s="1">
        <v>0.17777777777777778</v>
      </c>
      <c r="O160" s="2">
        <v>42325</v>
      </c>
      <c r="P160" s="1">
        <v>0.17916666666666667</v>
      </c>
      <c r="S160">
        <v>1</v>
      </c>
      <c r="T160" t="s">
        <v>4</v>
      </c>
      <c r="W160" t="s">
        <v>1</v>
      </c>
      <c r="AG160" t="s">
        <v>4529</v>
      </c>
      <c r="AM160" t="s">
        <v>3507</v>
      </c>
      <c r="AO160" t="s">
        <v>334</v>
      </c>
      <c r="BU160" t="s">
        <v>336</v>
      </c>
      <c r="BV160" t="str">
        <f t="shared" si="10"/>
        <v>aebg-3ycn</v>
      </c>
      <c r="BW160">
        <f t="shared" si="11"/>
        <v>2015</v>
      </c>
      <c r="BX160">
        <f t="shared" si="12"/>
        <v>2015</v>
      </c>
      <c r="BY160">
        <f t="shared" si="13"/>
        <v>3</v>
      </c>
      <c r="BZ160">
        <f t="shared" si="14"/>
        <v>0</v>
      </c>
    </row>
    <row r="161" spans="1:78" x14ac:dyDescent="0.35">
      <c r="A161" t="s">
        <v>3599</v>
      </c>
      <c r="B161" t="s">
        <v>3600</v>
      </c>
      <c r="C161" t="b">
        <v>0</v>
      </c>
      <c r="D161" t="b">
        <v>0</v>
      </c>
      <c r="F161" t="s">
        <v>323</v>
      </c>
      <c r="G161" t="s">
        <v>15</v>
      </c>
      <c r="H161" t="s">
        <v>3601</v>
      </c>
      <c r="J161">
        <v>8</v>
      </c>
      <c r="K161" t="s">
        <v>3602</v>
      </c>
      <c r="L161" t="s">
        <v>3602</v>
      </c>
      <c r="M161" s="2">
        <v>42321</v>
      </c>
      <c r="N161" s="1">
        <v>0.87152777777777779</v>
      </c>
      <c r="O161" s="2">
        <v>42321</v>
      </c>
      <c r="P161" s="1">
        <v>0.87152777777777779</v>
      </c>
      <c r="Q161" t="s">
        <v>995</v>
      </c>
      <c r="R161" t="s">
        <v>3535</v>
      </c>
      <c r="S161">
        <v>1</v>
      </c>
      <c r="T161" t="s">
        <v>4</v>
      </c>
      <c r="U161" t="s">
        <v>3502</v>
      </c>
      <c r="V161" t="s">
        <v>7</v>
      </c>
      <c r="W161" t="s">
        <v>1</v>
      </c>
      <c r="Z161" t="s">
        <v>116</v>
      </c>
      <c r="AA161" t="s">
        <v>3603</v>
      </c>
      <c r="AB161">
        <v>2012</v>
      </c>
      <c r="AG161" t="s">
        <v>3604</v>
      </c>
      <c r="AI161" t="s">
        <v>3605</v>
      </c>
      <c r="AJ161" t="s">
        <v>14</v>
      </c>
      <c r="AK161" t="s">
        <v>3606</v>
      </c>
      <c r="AL161" t="s">
        <v>3506</v>
      </c>
      <c r="AM161" t="s">
        <v>3507</v>
      </c>
      <c r="AO161" t="s">
        <v>334</v>
      </c>
      <c r="BT161" t="s">
        <v>3508</v>
      </c>
      <c r="BU161" t="s">
        <v>336</v>
      </c>
      <c r="BV161" t="str">
        <f t="shared" si="10"/>
        <v>bm93-7wna</v>
      </c>
      <c r="BW161">
        <f t="shared" si="11"/>
        <v>2015</v>
      </c>
      <c r="BX161">
        <f t="shared" si="12"/>
        <v>2015</v>
      </c>
      <c r="BY161">
        <f t="shared" si="13"/>
        <v>5</v>
      </c>
      <c r="BZ161">
        <f t="shared" si="14"/>
        <v>5</v>
      </c>
    </row>
    <row r="162" spans="1:78" x14ac:dyDescent="0.35">
      <c r="A162" t="s">
        <v>4625</v>
      </c>
      <c r="B162" t="s">
        <v>4626</v>
      </c>
      <c r="C162" t="b">
        <v>0</v>
      </c>
      <c r="D162" t="b">
        <v>0</v>
      </c>
      <c r="F162" t="s">
        <v>323</v>
      </c>
      <c r="G162" t="s">
        <v>15</v>
      </c>
      <c r="H162" t="s">
        <v>4627</v>
      </c>
      <c r="J162">
        <v>4</v>
      </c>
      <c r="K162" t="s">
        <v>4628</v>
      </c>
      <c r="L162" t="s">
        <v>4629</v>
      </c>
      <c r="M162" s="2">
        <v>42325</v>
      </c>
      <c r="N162" s="1">
        <v>0.19513888888888889</v>
      </c>
      <c r="O162" s="2">
        <v>42325</v>
      </c>
      <c r="P162" s="1">
        <v>0.19583333333333333</v>
      </c>
      <c r="S162">
        <v>1</v>
      </c>
      <c r="T162" t="s">
        <v>4</v>
      </c>
      <c r="W162" t="s">
        <v>1</v>
      </c>
      <c r="AG162" t="s">
        <v>4630</v>
      </c>
      <c r="AM162" t="s">
        <v>3507</v>
      </c>
      <c r="AO162" t="s">
        <v>334</v>
      </c>
      <c r="BU162" t="s">
        <v>336</v>
      </c>
      <c r="BV162" t="str">
        <f t="shared" si="10"/>
        <v>c5zw-r8p6</v>
      </c>
      <c r="BW162">
        <f t="shared" si="11"/>
        <v>2015</v>
      </c>
      <c r="BX162">
        <f t="shared" si="12"/>
        <v>2015</v>
      </c>
      <c r="BY162">
        <f t="shared" si="13"/>
        <v>3</v>
      </c>
      <c r="BZ162">
        <f t="shared" si="14"/>
        <v>0</v>
      </c>
    </row>
    <row r="163" spans="1:78" x14ac:dyDescent="0.35">
      <c r="A163" t="s">
        <v>4696</v>
      </c>
      <c r="B163" t="s">
        <v>4697</v>
      </c>
      <c r="C163" t="b">
        <v>0</v>
      </c>
      <c r="D163" t="b">
        <v>0</v>
      </c>
      <c r="F163" t="s">
        <v>323</v>
      </c>
      <c r="G163" t="s">
        <v>15</v>
      </c>
      <c r="H163" t="s">
        <v>4698</v>
      </c>
      <c r="J163">
        <v>12</v>
      </c>
      <c r="K163" t="s">
        <v>4699</v>
      </c>
      <c r="L163" t="s">
        <v>4699</v>
      </c>
      <c r="M163" s="2">
        <v>42321</v>
      </c>
      <c r="N163" s="1">
        <v>0.89166666666666661</v>
      </c>
      <c r="O163" s="2">
        <v>42321</v>
      </c>
      <c r="P163" s="1">
        <v>0.89166666666666661</v>
      </c>
      <c r="S163">
        <v>1</v>
      </c>
      <c r="T163" t="s">
        <v>4</v>
      </c>
      <c r="W163" t="s">
        <v>1</v>
      </c>
      <c r="AG163" t="s">
        <v>4700</v>
      </c>
      <c r="AM163" t="s">
        <v>3507</v>
      </c>
      <c r="AO163" t="s">
        <v>334</v>
      </c>
      <c r="BU163" t="s">
        <v>336</v>
      </c>
      <c r="BV163" t="str">
        <f t="shared" si="10"/>
        <v>dfc3-z4xg</v>
      </c>
      <c r="BW163">
        <f t="shared" si="11"/>
        <v>2015</v>
      </c>
      <c r="BX163">
        <f t="shared" si="12"/>
        <v>2015</v>
      </c>
      <c r="BY163">
        <f t="shared" si="13"/>
        <v>3</v>
      </c>
      <c r="BZ163">
        <f t="shared" si="14"/>
        <v>0</v>
      </c>
    </row>
    <row r="164" spans="1:78" x14ac:dyDescent="0.35">
      <c r="A164" t="s">
        <v>4778</v>
      </c>
      <c r="B164" t="s">
        <v>4236</v>
      </c>
      <c r="C164" t="b">
        <v>0</v>
      </c>
      <c r="D164" t="b">
        <v>0</v>
      </c>
      <c r="F164" t="s">
        <v>323</v>
      </c>
      <c r="G164" t="s">
        <v>15</v>
      </c>
      <c r="H164" t="s">
        <v>4779</v>
      </c>
      <c r="J164">
        <v>4</v>
      </c>
      <c r="K164" t="s">
        <v>4237</v>
      </c>
      <c r="L164" t="s">
        <v>4237</v>
      </c>
      <c r="M164" s="2">
        <v>42325</v>
      </c>
      <c r="N164" s="1">
        <v>0.15763888888888888</v>
      </c>
      <c r="O164" s="2">
        <v>42325</v>
      </c>
      <c r="P164" s="1">
        <v>0.15763888888888888</v>
      </c>
      <c r="S164">
        <v>1</v>
      </c>
      <c r="T164" t="s">
        <v>4</v>
      </c>
      <c r="W164" t="s">
        <v>1</v>
      </c>
      <c r="AG164" t="s">
        <v>4780</v>
      </c>
      <c r="AM164" t="s">
        <v>3507</v>
      </c>
      <c r="AO164" t="s">
        <v>334</v>
      </c>
      <c r="BU164" t="s">
        <v>336</v>
      </c>
      <c r="BV164" t="str">
        <f t="shared" si="10"/>
        <v>e4he-66p9</v>
      </c>
      <c r="BW164">
        <f t="shared" si="11"/>
        <v>2015</v>
      </c>
      <c r="BX164">
        <f t="shared" si="12"/>
        <v>2015</v>
      </c>
      <c r="BY164">
        <f t="shared" si="13"/>
        <v>3</v>
      </c>
      <c r="BZ164">
        <f t="shared" si="14"/>
        <v>0</v>
      </c>
    </row>
    <row r="165" spans="1:78" x14ac:dyDescent="0.35">
      <c r="A165" t="s">
        <v>4817</v>
      </c>
      <c r="B165" t="s">
        <v>4033</v>
      </c>
      <c r="C165" t="b">
        <v>0</v>
      </c>
      <c r="D165" t="b">
        <v>0</v>
      </c>
      <c r="F165" t="s">
        <v>323</v>
      </c>
      <c r="G165" t="s">
        <v>15</v>
      </c>
      <c r="H165" t="s">
        <v>4818</v>
      </c>
      <c r="J165">
        <v>18</v>
      </c>
      <c r="K165" t="s">
        <v>4819</v>
      </c>
      <c r="L165" t="s">
        <v>4034</v>
      </c>
      <c r="M165" s="2">
        <v>42013</v>
      </c>
      <c r="N165" s="1">
        <v>0.84930555555555554</v>
      </c>
      <c r="O165" s="2">
        <v>42013</v>
      </c>
      <c r="P165" s="1">
        <v>0.85</v>
      </c>
      <c r="R165" t="s">
        <v>1757</v>
      </c>
      <c r="S165">
        <v>1</v>
      </c>
      <c r="T165" t="s">
        <v>123</v>
      </c>
      <c r="W165" t="s">
        <v>1</v>
      </c>
      <c r="AG165" t="s">
        <v>4820</v>
      </c>
      <c r="AM165" t="s">
        <v>1760</v>
      </c>
      <c r="AO165" t="s">
        <v>334</v>
      </c>
      <c r="BU165" t="s">
        <v>336</v>
      </c>
      <c r="BV165" t="str">
        <f t="shared" si="10"/>
        <v>em55-bnns</v>
      </c>
      <c r="BW165">
        <f t="shared" si="11"/>
        <v>2015</v>
      </c>
      <c r="BX165">
        <f t="shared" si="12"/>
        <v>2015</v>
      </c>
      <c r="BY165">
        <f t="shared" si="13"/>
        <v>3</v>
      </c>
      <c r="BZ165">
        <f t="shared" si="14"/>
        <v>1</v>
      </c>
    </row>
    <row r="166" spans="1:78" x14ac:dyDescent="0.35">
      <c r="A166" t="s">
        <v>4907</v>
      </c>
      <c r="B166" t="s">
        <v>4908</v>
      </c>
      <c r="C166" t="b">
        <v>0</v>
      </c>
      <c r="D166" t="b">
        <v>0</v>
      </c>
      <c r="F166" t="s">
        <v>323</v>
      </c>
      <c r="G166" t="s">
        <v>15</v>
      </c>
      <c r="H166" t="s">
        <v>4909</v>
      </c>
      <c r="J166">
        <v>4</v>
      </c>
      <c r="K166" t="s">
        <v>4910</v>
      </c>
      <c r="L166" t="s">
        <v>4910</v>
      </c>
      <c r="M166" s="2">
        <v>42339</v>
      </c>
      <c r="N166" s="1">
        <v>0.19305555555555554</v>
      </c>
      <c r="O166" s="2">
        <v>42339</v>
      </c>
      <c r="P166" s="1">
        <v>0.19305555555555554</v>
      </c>
      <c r="S166">
        <v>1</v>
      </c>
      <c r="T166" t="s">
        <v>4</v>
      </c>
      <c r="W166" t="s">
        <v>1</v>
      </c>
      <c r="AG166" t="s">
        <v>4911</v>
      </c>
      <c r="AM166" t="s">
        <v>3507</v>
      </c>
      <c r="AO166" t="s">
        <v>334</v>
      </c>
      <c r="BU166" t="s">
        <v>336</v>
      </c>
      <c r="BV166" t="str">
        <f t="shared" si="10"/>
        <v>gfhm-evjb</v>
      </c>
      <c r="BW166">
        <f t="shared" si="11"/>
        <v>2015</v>
      </c>
      <c r="BX166">
        <f t="shared" si="12"/>
        <v>2015</v>
      </c>
      <c r="BY166">
        <f t="shared" si="13"/>
        <v>3</v>
      </c>
      <c r="BZ166">
        <f t="shared" si="14"/>
        <v>0</v>
      </c>
    </row>
    <row r="167" spans="1:78" x14ac:dyDescent="0.35">
      <c r="A167" t="s">
        <v>4883</v>
      </c>
      <c r="B167" t="s">
        <v>4042</v>
      </c>
      <c r="C167" t="b">
        <v>0</v>
      </c>
      <c r="D167" t="b">
        <v>0</v>
      </c>
      <c r="F167" t="s">
        <v>323</v>
      </c>
      <c r="G167" t="s">
        <v>15</v>
      </c>
      <c r="H167" t="s">
        <v>4884</v>
      </c>
      <c r="J167">
        <v>21</v>
      </c>
      <c r="K167" t="s">
        <v>4885</v>
      </c>
      <c r="L167" t="s">
        <v>4043</v>
      </c>
      <c r="M167" s="2">
        <v>42706</v>
      </c>
      <c r="N167" s="1">
        <v>0.71180555555555547</v>
      </c>
      <c r="O167" s="2">
        <v>42709</v>
      </c>
      <c r="P167" s="1">
        <v>0.79513888888888884</v>
      </c>
      <c r="S167">
        <v>1</v>
      </c>
      <c r="T167" t="s">
        <v>189</v>
      </c>
      <c r="W167" t="s">
        <v>1</v>
      </c>
      <c r="AG167" t="s">
        <v>4886</v>
      </c>
      <c r="AM167" t="s">
        <v>2447</v>
      </c>
      <c r="AO167" t="s">
        <v>334</v>
      </c>
      <c r="BU167" t="s">
        <v>336</v>
      </c>
      <c r="BV167" t="str">
        <f t="shared" si="10"/>
        <v>g5qx-dang</v>
      </c>
      <c r="BW167">
        <f t="shared" si="11"/>
        <v>2016</v>
      </c>
      <c r="BX167">
        <f t="shared" si="12"/>
        <v>2016</v>
      </c>
      <c r="BY167">
        <f t="shared" si="13"/>
        <v>3</v>
      </c>
      <c r="BZ167">
        <f t="shared" si="14"/>
        <v>0</v>
      </c>
    </row>
    <row r="168" spans="1:78" x14ac:dyDescent="0.35">
      <c r="A168" t="s">
        <v>5346</v>
      </c>
      <c r="B168" t="s">
        <v>342</v>
      </c>
      <c r="C168" t="b">
        <v>0</v>
      </c>
      <c r="D168" t="b">
        <v>0</v>
      </c>
      <c r="F168" t="s">
        <v>323</v>
      </c>
      <c r="G168" t="s">
        <v>15</v>
      </c>
      <c r="H168" t="s">
        <v>5347</v>
      </c>
      <c r="I168" t="s">
        <v>5348</v>
      </c>
      <c r="J168">
        <v>20</v>
      </c>
      <c r="K168" t="s">
        <v>5349</v>
      </c>
      <c r="L168" t="s">
        <v>343</v>
      </c>
      <c r="M168" s="2">
        <v>42732</v>
      </c>
      <c r="N168" s="1">
        <v>0.72083333333333333</v>
      </c>
      <c r="O168" s="2">
        <v>43378</v>
      </c>
      <c r="P168" s="1">
        <v>0.62638888888888888</v>
      </c>
      <c r="Q168" t="s">
        <v>328</v>
      </c>
      <c r="R168" t="s">
        <v>5350</v>
      </c>
      <c r="S168">
        <v>1</v>
      </c>
      <c r="T168" t="s">
        <v>103</v>
      </c>
      <c r="V168" t="s">
        <v>7</v>
      </c>
      <c r="W168" t="s">
        <v>1</v>
      </c>
      <c r="Z168" t="s">
        <v>344</v>
      </c>
      <c r="AG168" t="s">
        <v>5351</v>
      </c>
      <c r="AK168" t="s">
        <v>345</v>
      </c>
      <c r="AL168" t="s">
        <v>346</v>
      </c>
      <c r="AM168" t="s">
        <v>333</v>
      </c>
      <c r="AO168" t="s">
        <v>334</v>
      </c>
      <c r="BU168" t="s">
        <v>336</v>
      </c>
      <c r="BV168" t="str">
        <f t="shared" si="10"/>
        <v>ncri-v6ym</v>
      </c>
      <c r="BW168">
        <f t="shared" si="11"/>
        <v>2016</v>
      </c>
      <c r="BX168">
        <f t="shared" si="12"/>
        <v>2018</v>
      </c>
      <c r="BY168">
        <f t="shared" si="13"/>
        <v>5</v>
      </c>
      <c r="BZ168">
        <f t="shared" si="14"/>
        <v>5</v>
      </c>
    </row>
    <row r="169" spans="1:78" x14ac:dyDescent="0.35">
      <c r="A169" t="s">
        <v>5861</v>
      </c>
      <c r="B169" t="s">
        <v>4135</v>
      </c>
      <c r="C169" t="b">
        <v>0</v>
      </c>
      <c r="D169" t="b">
        <v>0</v>
      </c>
      <c r="F169" t="s">
        <v>323</v>
      </c>
      <c r="G169" t="s">
        <v>15</v>
      </c>
      <c r="H169" t="s">
        <v>5862</v>
      </c>
      <c r="J169">
        <v>7</v>
      </c>
      <c r="K169" t="s">
        <v>5863</v>
      </c>
      <c r="L169" t="s">
        <v>4136</v>
      </c>
      <c r="M169" s="2">
        <v>42615</v>
      </c>
      <c r="N169" s="1">
        <v>0.92152777777777783</v>
      </c>
      <c r="O169" s="2">
        <v>42615</v>
      </c>
      <c r="P169" s="1">
        <v>0.92222222222222217</v>
      </c>
      <c r="S169">
        <v>1</v>
      </c>
      <c r="T169" t="s">
        <v>121</v>
      </c>
      <c r="W169" t="s">
        <v>1</v>
      </c>
      <c r="AG169" t="s">
        <v>5864</v>
      </c>
      <c r="AM169" t="s">
        <v>518</v>
      </c>
      <c r="AO169" t="s">
        <v>334</v>
      </c>
      <c r="BU169" t="s">
        <v>336</v>
      </c>
      <c r="BV169" t="str">
        <f t="shared" si="10"/>
        <v>yjpi-2jge</v>
      </c>
      <c r="BW169">
        <f t="shared" si="11"/>
        <v>2016</v>
      </c>
      <c r="BX169">
        <f t="shared" si="12"/>
        <v>2016</v>
      </c>
      <c r="BY169">
        <f t="shared" si="13"/>
        <v>3</v>
      </c>
      <c r="BZ169">
        <f t="shared" si="14"/>
        <v>0</v>
      </c>
    </row>
    <row r="170" spans="1:78" x14ac:dyDescent="0.35">
      <c r="A170" t="s">
        <v>5482</v>
      </c>
      <c r="B170" t="s">
        <v>4948</v>
      </c>
      <c r="C170" t="b">
        <v>0</v>
      </c>
      <c r="D170" t="b">
        <v>0</v>
      </c>
      <c r="F170" t="s">
        <v>323</v>
      </c>
      <c r="G170" t="s">
        <v>15</v>
      </c>
      <c r="H170" t="s">
        <v>5483</v>
      </c>
      <c r="J170">
        <v>13</v>
      </c>
      <c r="K170" t="s">
        <v>5484</v>
      </c>
      <c r="L170" t="s">
        <v>4949</v>
      </c>
      <c r="M170" s="2">
        <v>43013</v>
      </c>
      <c r="N170" s="1">
        <v>0.92638888888888893</v>
      </c>
      <c r="O170" s="2">
        <v>43028</v>
      </c>
      <c r="P170" s="1">
        <v>0.93958333333333333</v>
      </c>
      <c r="S170">
        <v>1</v>
      </c>
      <c r="T170" t="s">
        <v>216</v>
      </c>
      <c r="W170" t="s">
        <v>1</v>
      </c>
      <c r="AG170" t="s">
        <v>5485</v>
      </c>
      <c r="AM170" t="s">
        <v>701</v>
      </c>
      <c r="AO170" t="s">
        <v>334</v>
      </c>
      <c r="BU170" t="s">
        <v>336</v>
      </c>
      <c r="BV170" t="str">
        <f t="shared" si="10"/>
        <v>rbzx-kwwt</v>
      </c>
      <c r="BW170">
        <f t="shared" si="11"/>
        <v>2017</v>
      </c>
      <c r="BX170">
        <f t="shared" si="12"/>
        <v>2017</v>
      </c>
      <c r="BY170">
        <f t="shared" si="13"/>
        <v>3</v>
      </c>
      <c r="BZ170">
        <f t="shared" si="14"/>
        <v>0</v>
      </c>
    </row>
    <row r="171" spans="1:78" x14ac:dyDescent="0.35">
      <c r="A171" t="s">
        <v>4141</v>
      </c>
      <c r="B171" t="s">
        <v>4142</v>
      </c>
      <c r="C171" t="b">
        <v>0</v>
      </c>
      <c r="D171" t="b">
        <v>0</v>
      </c>
      <c r="F171" t="s">
        <v>323</v>
      </c>
      <c r="G171" t="s">
        <v>15</v>
      </c>
      <c r="H171" t="s">
        <v>4143</v>
      </c>
      <c r="I171" t="s">
        <v>3850</v>
      </c>
      <c r="J171">
        <v>6</v>
      </c>
      <c r="K171" t="s">
        <v>4144</v>
      </c>
      <c r="L171" t="s">
        <v>4144</v>
      </c>
      <c r="M171" s="2">
        <v>43174</v>
      </c>
      <c r="N171" s="1">
        <v>0.69374999999999998</v>
      </c>
      <c r="O171" s="2">
        <v>43174</v>
      </c>
      <c r="P171" s="1">
        <v>0.69374999999999998</v>
      </c>
      <c r="Q171" t="s">
        <v>328</v>
      </c>
      <c r="R171" t="s">
        <v>3777</v>
      </c>
      <c r="S171">
        <v>1</v>
      </c>
      <c r="T171" t="s">
        <v>50</v>
      </c>
      <c r="W171" t="s">
        <v>1</v>
      </c>
      <c r="Z171" t="s">
        <v>206</v>
      </c>
      <c r="AB171">
        <v>2016</v>
      </c>
      <c r="AG171" t="s">
        <v>4145</v>
      </c>
      <c r="AL171" t="s">
        <v>3852</v>
      </c>
      <c r="AM171" t="s">
        <v>3779</v>
      </c>
      <c r="AO171" t="s">
        <v>334</v>
      </c>
      <c r="BU171" t="s">
        <v>336</v>
      </c>
      <c r="BV171" t="str">
        <f t="shared" si="10"/>
        <v>5rh9-2kbv</v>
      </c>
      <c r="BW171">
        <f t="shared" si="11"/>
        <v>2018</v>
      </c>
      <c r="BX171">
        <f t="shared" si="12"/>
        <v>2018</v>
      </c>
      <c r="BY171">
        <f t="shared" si="13"/>
        <v>4</v>
      </c>
      <c r="BZ171">
        <f t="shared" si="14"/>
        <v>4</v>
      </c>
    </row>
    <row r="172" spans="1:78" x14ac:dyDescent="0.35">
      <c r="A172" t="s">
        <v>3490</v>
      </c>
      <c r="B172" t="s">
        <v>3491</v>
      </c>
      <c r="C172" t="b">
        <v>0</v>
      </c>
      <c r="D172" t="b">
        <v>0</v>
      </c>
      <c r="F172" t="s">
        <v>323</v>
      </c>
      <c r="G172" t="s">
        <v>15</v>
      </c>
      <c r="H172" t="s">
        <v>3492</v>
      </c>
      <c r="I172" t="s">
        <v>3039</v>
      </c>
      <c r="J172">
        <v>6</v>
      </c>
      <c r="K172" t="s">
        <v>3493</v>
      </c>
      <c r="L172" t="s">
        <v>3494</v>
      </c>
      <c r="M172" s="2">
        <v>43378</v>
      </c>
      <c r="N172" s="1">
        <v>0.79583333333333339</v>
      </c>
      <c r="O172" s="2">
        <v>43378</v>
      </c>
      <c r="P172" s="1">
        <v>0.9</v>
      </c>
      <c r="Q172" t="s">
        <v>881</v>
      </c>
      <c r="R172" t="s">
        <v>3495</v>
      </c>
      <c r="S172">
        <v>1</v>
      </c>
      <c r="T172" t="s">
        <v>164</v>
      </c>
      <c r="U172" t="s">
        <v>3496</v>
      </c>
      <c r="W172" t="s">
        <v>1</v>
      </c>
      <c r="AG172" t="s">
        <v>3497</v>
      </c>
      <c r="AM172" t="s">
        <v>572</v>
      </c>
      <c r="AO172" t="s">
        <v>334</v>
      </c>
      <c r="BT172" t="s">
        <v>973</v>
      </c>
      <c r="BU172" t="s">
        <v>336</v>
      </c>
      <c r="BV172" t="str">
        <f t="shared" si="10"/>
        <v>fwfc-rdjm</v>
      </c>
      <c r="BW172">
        <f t="shared" si="11"/>
        <v>2018</v>
      </c>
      <c r="BX172">
        <f t="shared" si="12"/>
        <v>2018</v>
      </c>
      <c r="BY172">
        <f t="shared" si="13"/>
        <v>3</v>
      </c>
      <c r="BZ172">
        <f t="shared" si="14"/>
        <v>4</v>
      </c>
    </row>
    <row r="173" spans="1:78" x14ac:dyDescent="0.35">
      <c r="A173" t="s">
        <v>5308</v>
      </c>
      <c r="B173" t="s">
        <v>4104</v>
      </c>
      <c r="C173" t="b">
        <v>0</v>
      </c>
      <c r="D173" t="b">
        <v>0</v>
      </c>
      <c r="F173" t="s">
        <v>323</v>
      </c>
      <c r="G173" t="s">
        <v>15</v>
      </c>
      <c r="H173" t="s">
        <v>5108</v>
      </c>
      <c r="I173" t="s">
        <v>4105</v>
      </c>
      <c r="J173">
        <v>8</v>
      </c>
      <c r="K173" t="s">
        <v>5309</v>
      </c>
      <c r="L173" t="s">
        <v>4106</v>
      </c>
      <c r="M173" s="2">
        <v>43447</v>
      </c>
      <c r="N173" s="1">
        <v>0.8569444444444444</v>
      </c>
      <c r="O173" s="2">
        <v>43447</v>
      </c>
      <c r="P173" s="1">
        <v>0.85833333333333339</v>
      </c>
      <c r="Q173" t="s">
        <v>328</v>
      </c>
      <c r="R173" t="s">
        <v>3777</v>
      </c>
      <c r="S173">
        <v>1</v>
      </c>
      <c r="T173" t="s">
        <v>50</v>
      </c>
      <c r="W173" t="s">
        <v>1</v>
      </c>
      <c r="Z173" t="s">
        <v>206</v>
      </c>
      <c r="AB173" t="s">
        <v>5112</v>
      </c>
      <c r="AG173" t="s">
        <v>5310</v>
      </c>
      <c r="AL173" t="s">
        <v>4060</v>
      </c>
      <c r="AM173" t="s">
        <v>3779</v>
      </c>
      <c r="AO173" t="s">
        <v>334</v>
      </c>
      <c r="BI173" t="s">
        <v>50</v>
      </c>
      <c r="BU173" t="s">
        <v>336</v>
      </c>
      <c r="BV173" t="str">
        <f t="shared" si="10"/>
        <v>n23p-bjc7</v>
      </c>
      <c r="BW173">
        <f t="shared" si="11"/>
        <v>2018</v>
      </c>
      <c r="BX173">
        <f t="shared" si="12"/>
        <v>2018</v>
      </c>
      <c r="BY173">
        <f t="shared" si="13"/>
        <v>4</v>
      </c>
      <c r="BZ173">
        <f t="shared" si="14"/>
        <v>4</v>
      </c>
    </row>
    <row r="174" spans="1:78" x14ac:dyDescent="0.35">
      <c r="A174" t="s">
        <v>3351</v>
      </c>
      <c r="B174" t="s">
        <v>3352</v>
      </c>
      <c r="C174" t="b">
        <v>0</v>
      </c>
      <c r="D174" t="b">
        <v>0</v>
      </c>
      <c r="F174" t="s">
        <v>323</v>
      </c>
      <c r="G174" t="s">
        <v>15</v>
      </c>
      <c r="H174" t="s">
        <v>3353</v>
      </c>
      <c r="I174" t="s">
        <v>3354</v>
      </c>
      <c r="J174">
        <v>2</v>
      </c>
      <c r="K174" t="s">
        <v>3355</v>
      </c>
      <c r="L174" t="s">
        <v>3356</v>
      </c>
      <c r="M174" s="2">
        <v>43423</v>
      </c>
      <c r="N174" s="1">
        <v>0.9555555555555556</v>
      </c>
      <c r="O174" s="2">
        <v>43423</v>
      </c>
      <c r="P174" s="1">
        <v>0.9604166666666667</v>
      </c>
      <c r="Q174" t="s">
        <v>995</v>
      </c>
      <c r="S174">
        <v>1</v>
      </c>
      <c r="T174" t="s">
        <v>193</v>
      </c>
      <c r="U174" t="s">
        <v>3233</v>
      </c>
      <c r="V174" t="s">
        <v>7</v>
      </c>
      <c r="W174" t="s">
        <v>1</v>
      </c>
      <c r="Z174" t="s">
        <v>239</v>
      </c>
      <c r="AA174" t="s">
        <v>3282</v>
      </c>
      <c r="AC174" t="s">
        <v>3283</v>
      </c>
      <c r="AF174" t="s">
        <v>3284</v>
      </c>
      <c r="AG174" t="s">
        <v>3357</v>
      </c>
      <c r="AH174" t="s">
        <v>3286</v>
      </c>
      <c r="AI174" t="s">
        <v>3287</v>
      </c>
      <c r="AJ174" t="s">
        <v>3227</v>
      </c>
      <c r="AK174" t="s">
        <v>3235</v>
      </c>
      <c r="AL174" t="s">
        <v>3288</v>
      </c>
      <c r="AM174" t="s">
        <v>3239</v>
      </c>
      <c r="AO174" t="s">
        <v>334</v>
      </c>
      <c r="BT174" t="s">
        <v>368</v>
      </c>
      <c r="BU174" t="s">
        <v>336</v>
      </c>
      <c r="BV174" t="str">
        <f t="shared" si="10"/>
        <v>wscv-sfyj</v>
      </c>
      <c r="BW174">
        <f t="shared" si="11"/>
        <v>2018</v>
      </c>
      <c r="BX174">
        <f t="shared" si="12"/>
        <v>2018</v>
      </c>
      <c r="BY174">
        <f t="shared" si="13"/>
        <v>5</v>
      </c>
      <c r="BZ174">
        <f t="shared" si="14"/>
        <v>5</v>
      </c>
    </row>
    <row r="175" spans="1:78" x14ac:dyDescent="0.35">
      <c r="A175" t="s">
        <v>3886</v>
      </c>
      <c r="B175" t="s">
        <v>3745</v>
      </c>
      <c r="C175" t="b">
        <v>0</v>
      </c>
      <c r="D175" t="b">
        <v>0</v>
      </c>
      <c r="F175" t="s">
        <v>323</v>
      </c>
      <c r="G175" t="s">
        <v>15</v>
      </c>
      <c r="H175" t="s">
        <v>3746</v>
      </c>
      <c r="I175" t="s">
        <v>3747</v>
      </c>
      <c r="J175">
        <v>7</v>
      </c>
      <c r="K175" t="s">
        <v>3887</v>
      </c>
      <c r="L175" t="s">
        <v>3748</v>
      </c>
      <c r="M175" s="2">
        <v>43481</v>
      </c>
      <c r="N175" s="1">
        <v>4.027777777777778E-2</v>
      </c>
      <c r="O175" s="2">
        <v>43481</v>
      </c>
      <c r="P175" s="1">
        <v>5.347222222222222E-2</v>
      </c>
      <c r="Q175" t="s">
        <v>359</v>
      </c>
      <c r="R175" t="s">
        <v>3888</v>
      </c>
      <c r="S175">
        <v>1</v>
      </c>
      <c r="T175" t="s">
        <v>201</v>
      </c>
      <c r="W175" t="s">
        <v>1</v>
      </c>
      <c r="AG175" t="s">
        <v>3889</v>
      </c>
      <c r="AM175" t="s">
        <v>835</v>
      </c>
      <c r="AO175" t="s">
        <v>334</v>
      </c>
      <c r="BU175" t="s">
        <v>336</v>
      </c>
      <c r="BV175" t="str">
        <f t="shared" si="10"/>
        <v>3f4d-qr7b</v>
      </c>
      <c r="BW175">
        <f t="shared" si="11"/>
        <v>2019</v>
      </c>
      <c r="BX175">
        <f t="shared" si="12"/>
        <v>2019</v>
      </c>
      <c r="BY175">
        <f t="shared" si="13"/>
        <v>3</v>
      </c>
      <c r="BZ175">
        <f t="shared" si="14"/>
        <v>3</v>
      </c>
    </row>
    <row r="176" spans="1:78" x14ac:dyDescent="0.35">
      <c r="A176" t="s">
        <v>4638</v>
      </c>
      <c r="B176" t="s">
        <v>4639</v>
      </c>
      <c r="C176" t="b">
        <v>0</v>
      </c>
      <c r="D176" t="b">
        <v>0</v>
      </c>
      <c r="F176" t="s">
        <v>323</v>
      </c>
      <c r="G176" t="s">
        <v>15</v>
      </c>
      <c r="H176" t="s">
        <v>4640</v>
      </c>
      <c r="J176">
        <v>29</v>
      </c>
      <c r="K176" t="s">
        <v>4641</v>
      </c>
      <c r="L176" t="s">
        <v>4642</v>
      </c>
      <c r="M176" s="2">
        <v>43546</v>
      </c>
      <c r="N176" s="1">
        <v>0.90763888888888899</v>
      </c>
      <c r="O176" s="2">
        <v>43546</v>
      </c>
      <c r="P176" s="1">
        <v>0.96527777777777779</v>
      </c>
      <c r="S176">
        <v>1</v>
      </c>
      <c r="T176" t="s">
        <v>191</v>
      </c>
      <c r="W176" t="s">
        <v>1</v>
      </c>
      <c r="AG176" t="s">
        <v>4643</v>
      </c>
      <c r="AM176" t="s">
        <v>3163</v>
      </c>
      <c r="AO176" t="s">
        <v>334</v>
      </c>
      <c r="BU176" t="s">
        <v>336</v>
      </c>
      <c r="BV176" t="str">
        <f t="shared" si="10"/>
        <v>cpk8-daxh</v>
      </c>
      <c r="BW176">
        <f t="shared" si="11"/>
        <v>2019</v>
      </c>
      <c r="BX176">
        <f t="shared" si="12"/>
        <v>2019</v>
      </c>
      <c r="BY176">
        <f t="shared" si="13"/>
        <v>3</v>
      </c>
      <c r="BZ176">
        <f t="shared" si="14"/>
        <v>0</v>
      </c>
    </row>
    <row r="177" spans="1:78" x14ac:dyDescent="0.35">
      <c r="A177" t="s">
        <v>1741</v>
      </c>
      <c r="B177" t="s">
        <v>1733</v>
      </c>
      <c r="C177" t="b">
        <v>0</v>
      </c>
      <c r="D177" t="b">
        <v>0</v>
      </c>
      <c r="F177" t="s">
        <v>323</v>
      </c>
      <c r="G177" t="s">
        <v>15</v>
      </c>
      <c r="H177" t="s">
        <v>1742</v>
      </c>
      <c r="I177" t="s">
        <v>1734</v>
      </c>
      <c r="J177">
        <v>44</v>
      </c>
      <c r="K177" t="s">
        <v>1743</v>
      </c>
      <c r="L177" t="s">
        <v>1735</v>
      </c>
      <c r="M177" s="2">
        <v>41183</v>
      </c>
      <c r="N177" s="1">
        <v>0.75</v>
      </c>
      <c r="O177" s="2">
        <v>43454</v>
      </c>
      <c r="P177" s="1">
        <v>1.3888888888888889E-3</v>
      </c>
      <c r="R177" t="s">
        <v>1736</v>
      </c>
      <c r="S177">
        <v>2</v>
      </c>
      <c r="T177" t="s">
        <v>121</v>
      </c>
      <c r="U177" t="s">
        <v>1707</v>
      </c>
      <c r="V177" t="s">
        <v>7</v>
      </c>
      <c r="W177" t="s">
        <v>1</v>
      </c>
      <c r="Z177" t="s">
        <v>206</v>
      </c>
      <c r="AG177" t="s">
        <v>1744</v>
      </c>
      <c r="AM177" t="s">
        <v>518</v>
      </c>
      <c r="AO177" t="s">
        <v>334</v>
      </c>
      <c r="BT177" t="s">
        <v>335</v>
      </c>
      <c r="BU177" t="s">
        <v>336</v>
      </c>
      <c r="BV177" t="str">
        <f t="shared" si="10"/>
        <v>kdip-53i7</v>
      </c>
      <c r="BW177">
        <f t="shared" si="11"/>
        <v>2012</v>
      </c>
      <c r="BX177">
        <f t="shared" si="12"/>
        <v>2018</v>
      </c>
      <c r="BY177">
        <f t="shared" si="13"/>
        <v>5</v>
      </c>
      <c r="BZ177">
        <f t="shared" si="14"/>
        <v>5</v>
      </c>
    </row>
    <row r="178" spans="1:78" x14ac:dyDescent="0.35">
      <c r="A178" t="s">
        <v>4950</v>
      </c>
      <c r="B178" t="s">
        <v>4631</v>
      </c>
      <c r="C178" t="b">
        <v>0</v>
      </c>
      <c r="D178" t="b">
        <v>0</v>
      </c>
      <c r="F178" t="s">
        <v>323</v>
      </c>
      <c r="G178" t="s">
        <v>15</v>
      </c>
      <c r="H178" t="s">
        <v>4951</v>
      </c>
      <c r="I178" t="s">
        <v>4952</v>
      </c>
      <c r="J178">
        <v>39</v>
      </c>
      <c r="K178" t="s">
        <v>4632</v>
      </c>
      <c r="L178" t="s">
        <v>4632</v>
      </c>
      <c r="M178" s="2">
        <v>41773</v>
      </c>
      <c r="N178" s="1">
        <v>0.7680555555555556</v>
      </c>
      <c r="O178" s="2">
        <v>41773</v>
      </c>
      <c r="P178" s="1">
        <v>0.7680555555555556</v>
      </c>
      <c r="Q178" t="s">
        <v>328</v>
      </c>
      <c r="R178" t="s">
        <v>4953</v>
      </c>
      <c r="S178">
        <v>2</v>
      </c>
      <c r="T178" t="s">
        <v>82</v>
      </c>
      <c r="W178" t="s">
        <v>1</v>
      </c>
      <c r="Z178" t="s">
        <v>232</v>
      </c>
      <c r="AG178" t="s">
        <v>4954</v>
      </c>
      <c r="AK178" t="s">
        <v>4955</v>
      </c>
      <c r="AL178" t="s">
        <v>1291</v>
      </c>
      <c r="AM178" t="s">
        <v>1272</v>
      </c>
      <c r="AO178" t="s">
        <v>334</v>
      </c>
      <c r="BU178" t="s">
        <v>353</v>
      </c>
      <c r="BV178" t="str">
        <f t="shared" si="10"/>
        <v>h4ip-8hec</v>
      </c>
      <c r="BW178">
        <f t="shared" si="11"/>
        <v>2014</v>
      </c>
      <c r="BX178">
        <f t="shared" si="12"/>
        <v>2014</v>
      </c>
      <c r="BY178">
        <f t="shared" si="13"/>
        <v>4</v>
      </c>
      <c r="BZ178">
        <f t="shared" si="14"/>
        <v>4</v>
      </c>
    </row>
    <row r="179" spans="1:78" x14ac:dyDescent="0.35">
      <c r="A179" t="s">
        <v>3557</v>
      </c>
      <c r="B179" t="s">
        <v>3558</v>
      </c>
      <c r="C179" t="b">
        <v>0</v>
      </c>
      <c r="D179" t="b">
        <v>0</v>
      </c>
      <c r="F179" t="s">
        <v>323</v>
      </c>
      <c r="G179" t="s">
        <v>15</v>
      </c>
      <c r="H179" t="s">
        <v>3559</v>
      </c>
      <c r="J179">
        <v>28</v>
      </c>
      <c r="K179" t="s">
        <v>3560</v>
      </c>
      <c r="L179" t="s">
        <v>3560</v>
      </c>
      <c r="M179" s="2">
        <v>42315</v>
      </c>
      <c r="N179" s="1">
        <v>0.87847222222222221</v>
      </c>
      <c r="O179" s="2">
        <v>42315</v>
      </c>
      <c r="P179" s="1">
        <v>0.87847222222222221</v>
      </c>
      <c r="Q179" t="s">
        <v>995</v>
      </c>
      <c r="R179" t="s">
        <v>3535</v>
      </c>
      <c r="S179">
        <v>2</v>
      </c>
      <c r="T179" t="s">
        <v>4</v>
      </c>
      <c r="U179" t="s">
        <v>3502</v>
      </c>
      <c r="V179" t="s">
        <v>7</v>
      </c>
      <c r="W179" t="s">
        <v>1</v>
      </c>
      <c r="Z179" t="s">
        <v>116</v>
      </c>
      <c r="AB179" t="s">
        <v>3561</v>
      </c>
      <c r="AG179" t="s">
        <v>3562</v>
      </c>
      <c r="AI179" t="s">
        <v>3563</v>
      </c>
      <c r="AJ179" t="s">
        <v>14</v>
      </c>
      <c r="AK179" t="s">
        <v>3564</v>
      </c>
      <c r="AL179" t="s">
        <v>3506</v>
      </c>
      <c r="AM179" t="s">
        <v>3507</v>
      </c>
      <c r="AO179" t="s">
        <v>334</v>
      </c>
      <c r="BT179" t="s">
        <v>3508</v>
      </c>
      <c r="BU179" t="s">
        <v>336</v>
      </c>
      <c r="BV179" t="str">
        <f t="shared" si="10"/>
        <v>6q6b-rvc7</v>
      </c>
      <c r="BW179">
        <f t="shared" si="11"/>
        <v>2015</v>
      </c>
      <c r="BX179">
        <f t="shared" si="12"/>
        <v>2015</v>
      </c>
      <c r="BY179">
        <f t="shared" si="13"/>
        <v>5</v>
      </c>
      <c r="BZ179">
        <f t="shared" si="14"/>
        <v>5</v>
      </c>
    </row>
    <row r="180" spans="1:78" x14ac:dyDescent="0.35">
      <c r="A180" t="s">
        <v>321</v>
      </c>
      <c r="B180" t="s">
        <v>322</v>
      </c>
      <c r="C180" t="b">
        <v>0</v>
      </c>
      <c r="D180" t="b">
        <v>0</v>
      </c>
      <c r="F180" t="s">
        <v>323</v>
      </c>
      <c r="G180" t="s">
        <v>15</v>
      </c>
      <c r="H180" t="s">
        <v>324</v>
      </c>
      <c r="I180" t="s">
        <v>325</v>
      </c>
      <c r="J180">
        <v>11</v>
      </c>
      <c r="K180" t="s">
        <v>326</v>
      </c>
      <c r="L180" t="s">
        <v>327</v>
      </c>
      <c r="M180" s="2">
        <v>42307</v>
      </c>
      <c r="N180" s="1">
        <v>0.67847222222222225</v>
      </c>
      <c r="O180" s="2">
        <v>42318</v>
      </c>
      <c r="P180" s="1">
        <v>1.1805555555555555E-2</v>
      </c>
      <c r="Q180" t="s">
        <v>328</v>
      </c>
      <c r="R180" t="s">
        <v>329</v>
      </c>
      <c r="S180">
        <v>2</v>
      </c>
      <c r="T180" t="s">
        <v>103</v>
      </c>
      <c r="U180" t="s">
        <v>330</v>
      </c>
      <c r="V180" t="s">
        <v>7</v>
      </c>
      <c r="W180" t="s">
        <v>1</v>
      </c>
      <c r="Z180" t="s">
        <v>24</v>
      </c>
      <c r="AG180" t="s">
        <v>331</v>
      </c>
      <c r="AL180" t="s">
        <v>332</v>
      </c>
      <c r="AM180" t="s">
        <v>333</v>
      </c>
      <c r="AO180" t="s">
        <v>334</v>
      </c>
      <c r="BT180" t="s">
        <v>335</v>
      </c>
      <c r="BU180" t="s">
        <v>336</v>
      </c>
      <c r="BV180" t="str">
        <f t="shared" si="10"/>
        <v>ebqc-wddc</v>
      </c>
      <c r="BW180">
        <f t="shared" si="11"/>
        <v>2015</v>
      </c>
      <c r="BX180">
        <f t="shared" si="12"/>
        <v>2015</v>
      </c>
      <c r="BY180">
        <f t="shared" si="13"/>
        <v>5</v>
      </c>
      <c r="BZ180">
        <f t="shared" si="14"/>
        <v>6</v>
      </c>
    </row>
    <row r="181" spans="1:78" x14ac:dyDescent="0.35">
      <c r="A181" t="s">
        <v>4557</v>
      </c>
      <c r="B181" t="s">
        <v>4558</v>
      </c>
      <c r="C181" t="b">
        <v>0</v>
      </c>
      <c r="D181" t="b">
        <v>0</v>
      </c>
      <c r="F181" t="s">
        <v>323</v>
      </c>
      <c r="G181" t="s">
        <v>15</v>
      </c>
      <c r="H181" t="s">
        <v>4559</v>
      </c>
      <c r="J181">
        <v>2</v>
      </c>
      <c r="K181" t="s">
        <v>4560</v>
      </c>
      <c r="L181" t="s">
        <v>4561</v>
      </c>
      <c r="M181" s="2">
        <v>43474</v>
      </c>
      <c r="N181" s="1">
        <v>0.83819444444444446</v>
      </c>
      <c r="O181" s="2">
        <v>43474</v>
      </c>
      <c r="P181" s="1">
        <v>0.83888888888888891</v>
      </c>
      <c r="S181">
        <v>2</v>
      </c>
      <c r="T181" t="s">
        <v>164</v>
      </c>
      <c r="W181" t="s">
        <v>1</v>
      </c>
      <c r="AG181" t="s">
        <v>4562</v>
      </c>
      <c r="AM181" t="s">
        <v>572</v>
      </c>
      <c r="AO181" t="s">
        <v>334</v>
      </c>
      <c r="BU181" t="s">
        <v>336</v>
      </c>
      <c r="BV181" t="str">
        <f t="shared" si="10"/>
        <v>asyt-c3pq</v>
      </c>
      <c r="BW181">
        <f t="shared" si="11"/>
        <v>2019</v>
      </c>
      <c r="BX181">
        <f t="shared" si="12"/>
        <v>2019</v>
      </c>
      <c r="BY181">
        <f t="shared" si="13"/>
        <v>3</v>
      </c>
      <c r="BZ181">
        <f t="shared" si="14"/>
        <v>0</v>
      </c>
    </row>
    <row r="182" spans="1:78" x14ac:dyDescent="0.35">
      <c r="A182" t="s">
        <v>4789</v>
      </c>
      <c r="B182" t="s">
        <v>4790</v>
      </c>
      <c r="C182" t="b">
        <v>0</v>
      </c>
      <c r="D182" t="b">
        <v>0</v>
      </c>
      <c r="F182" t="s">
        <v>323</v>
      </c>
      <c r="G182" t="s">
        <v>15</v>
      </c>
      <c r="H182" t="s">
        <v>4791</v>
      </c>
      <c r="J182">
        <v>19</v>
      </c>
      <c r="K182" t="s">
        <v>4792</v>
      </c>
      <c r="L182" t="s">
        <v>4793</v>
      </c>
      <c r="M182" s="2">
        <v>42056</v>
      </c>
      <c r="N182" s="1">
        <v>0.87986111111111109</v>
      </c>
      <c r="O182" s="2">
        <v>42056</v>
      </c>
      <c r="P182" s="1">
        <v>0.88055555555555554</v>
      </c>
      <c r="S182">
        <v>4</v>
      </c>
      <c r="T182" t="s">
        <v>130</v>
      </c>
      <c r="W182" t="s">
        <v>1</v>
      </c>
      <c r="AG182" t="s">
        <v>4794</v>
      </c>
      <c r="AM182" t="s">
        <v>1665</v>
      </c>
      <c r="AO182" t="s">
        <v>334</v>
      </c>
      <c r="BU182" t="s">
        <v>336</v>
      </c>
      <c r="BV182" t="str">
        <f t="shared" si="10"/>
        <v>ea83-f4np</v>
      </c>
      <c r="BW182">
        <f t="shared" si="11"/>
        <v>2015</v>
      </c>
      <c r="BX182">
        <f t="shared" si="12"/>
        <v>2015</v>
      </c>
      <c r="BY182">
        <f t="shared" si="13"/>
        <v>3</v>
      </c>
      <c r="BZ182">
        <f t="shared" si="14"/>
        <v>0</v>
      </c>
    </row>
    <row r="183" spans="1:78" x14ac:dyDescent="0.35">
      <c r="A183" t="s">
        <v>2072</v>
      </c>
      <c r="B183" t="s">
        <v>2061</v>
      </c>
      <c r="C183" t="b">
        <v>0</v>
      </c>
      <c r="D183" t="b">
        <v>0</v>
      </c>
      <c r="F183" t="s">
        <v>323</v>
      </c>
      <c r="G183" t="s">
        <v>15</v>
      </c>
      <c r="H183" t="s">
        <v>2071</v>
      </c>
      <c r="I183" t="s">
        <v>2073</v>
      </c>
      <c r="J183">
        <v>380</v>
      </c>
      <c r="K183" t="s">
        <v>2074</v>
      </c>
      <c r="L183" t="s">
        <v>2062</v>
      </c>
      <c r="M183" s="2">
        <v>42492</v>
      </c>
      <c r="N183" s="1">
        <v>0.80972222222222223</v>
      </c>
      <c r="O183" s="2">
        <v>43528</v>
      </c>
      <c r="P183" s="1">
        <v>0.7104166666666667</v>
      </c>
      <c r="S183">
        <v>6</v>
      </c>
      <c r="T183" t="s">
        <v>166</v>
      </c>
      <c r="U183" t="s">
        <v>2063</v>
      </c>
      <c r="V183" t="s">
        <v>7</v>
      </c>
      <c r="W183" t="s">
        <v>1</v>
      </c>
      <c r="Z183" t="s">
        <v>85</v>
      </c>
      <c r="AG183" t="s">
        <v>2075</v>
      </c>
      <c r="AL183" t="s">
        <v>2064</v>
      </c>
      <c r="AM183" t="s">
        <v>2065</v>
      </c>
      <c r="AO183" t="s">
        <v>334</v>
      </c>
      <c r="BT183" t="s">
        <v>2066</v>
      </c>
      <c r="BU183" t="s">
        <v>336</v>
      </c>
      <c r="BV183" t="str">
        <f t="shared" si="10"/>
        <v>tn3n-uv4s</v>
      </c>
      <c r="BW183">
        <f t="shared" si="11"/>
        <v>2016</v>
      </c>
      <c r="BX183">
        <f t="shared" si="12"/>
        <v>2019</v>
      </c>
      <c r="BY183">
        <f t="shared" si="13"/>
        <v>5</v>
      </c>
      <c r="BZ183">
        <f t="shared" si="14"/>
        <v>4</v>
      </c>
    </row>
    <row r="184" spans="1:78" x14ac:dyDescent="0.35">
      <c r="A184" t="s">
        <v>3670</v>
      </c>
      <c r="B184" t="s">
        <v>3671</v>
      </c>
      <c r="C184" t="b">
        <v>0</v>
      </c>
      <c r="D184" t="b">
        <v>0</v>
      </c>
      <c r="F184" t="s">
        <v>323</v>
      </c>
      <c r="G184" t="s">
        <v>15</v>
      </c>
      <c r="H184" t="s">
        <v>3672</v>
      </c>
      <c r="I184" t="s">
        <v>3673</v>
      </c>
      <c r="J184">
        <v>34</v>
      </c>
      <c r="K184" t="s">
        <v>3674</v>
      </c>
      <c r="L184" t="s">
        <v>3675</v>
      </c>
      <c r="M184" s="2">
        <v>42342</v>
      </c>
      <c r="N184" s="1">
        <v>0.88680555555555562</v>
      </c>
      <c r="O184" s="2">
        <v>42342</v>
      </c>
      <c r="P184" s="1">
        <v>0.8881944444444444</v>
      </c>
      <c r="Q184" t="s">
        <v>571</v>
      </c>
      <c r="R184" t="s">
        <v>3535</v>
      </c>
      <c r="S184">
        <v>7</v>
      </c>
      <c r="T184" t="s">
        <v>4</v>
      </c>
      <c r="U184" t="s">
        <v>3502</v>
      </c>
      <c r="V184" t="s">
        <v>7</v>
      </c>
      <c r="W184" t="s">
        <v>1</v>
      </c>
      <c r="Z184" t="s">
        <v>116</v>
      </c>
      <c r="AB184" t="s">
        <v>3676</v>
      </c>
      <c r="AG184" t="s">
        <v>3677</v>
      </c>
      <c r="AI184" t="s">
        <v>3678</v>
      </c>
      <c r="AJ184" t="s">
        <v>14</v>
      </c>
      <c r="AK184" t="s">
        <v>3679</v>
      </c>
      <c r="AL184" t="s">
        <v>3506</v>
      </c>
      <c r="AM184" t="s">
        <v>3507</v>
      </c>
      <c r="AO184" t="s">
        <v>334</v>
      </c>
      <c r="BT184" t="s">
        <v>3508</v>
      </c>
      <c r="BU184" t="s">
        <v>336</v>
      </c>
      <c r="BV184" t="str">
        <f t="shared" si="10"/>
        <v>rvac-ifpa</v>
      </c>
      <c r="BW184">
        <f t="shared" si="11"/>
        <v>2015</v>
      </c>
      <c r="BX184">
        <f t="shared" si="12"/>
        <v>2015</v>
      </c>
      <c r="BY184">
        <f t="shared" si="13"/>
        <v>5</v>
      </c>
      <c r="BZ184">
        <f t="shared" si="14"/>
        <v>6</v>
      </c>
    </row>
    <row r="185" spans="1:78" x14ac:dyDescent="0.35">
      <c r="A185" t="s">
        <v>5746</v>
      </c>
      <c r="B185" t="s">
        <v>5747</v>
      </c>
      <c r="C185" t="b">
        <v>0</v>
      </c>
      <c r="D185" t="b">
        <v>0</v>
      </c>
      <c r="F185" t="s">
        <v>323</v>
      </c>
      <c r="G185" t="s">
        <v>15</v>
      </c>
      <c r="H185" t="s">
        <v>5748</v>
      </c>
      <c r="J185" s="3">
        <v>2387</v>
      </c>
      <c r="K185" t="s">
        <v>5749</v>
      </c>
      <c r="L185" t="s">
        <v>5638</v>
      </c>
      <c r="M185" s="2">
        <v>40478</v>
      </c>
      <c r="N185" s="1">
        <v>0.99791666666666667</v>
      </c>
      <c r="O185" s="2">
        <v>40776</v>
      </c>
      <c r="P185" s="1">
        <v>0.11944444444444445</v>
      </c>
      <c r="S185">
        <v>13</v>
      </c>
      <c r="T185" t="s">
        <v>149</v>
      </c>
      <c r="V185" t="s">
        <v>7</v>
      </c>
      <c r="W185" t="s">
        <v>1</v>
      </c>
      <c r="AG185" t="s">
        <v>5750</v>
      </c>
      <c r="AM185" t="s">
        <v>5640</v>
      </c>
      <c r="AO185" t="s">
        <v>334</v>
      </c>
      <c r="BU185" t="s">
        <v>336</v>
      </c>
      <c r="BV185" t="str">
        <f t="shared" si="10"/>
        <v>w29t-8mh2</v>
      </c>
      <c r="BW185">
        <f t="shared" si="11"/>
        <v>2010</v>
      </c>
      <c r="BX185">
        <f t="shared" si="12"/>
        <v>2011</v>
      </c>
      <c r="BY185">
        <f t="shared" si="13"/>
        <v>4</v>
      </c>
      <c r="BZ185">
        <f t="shared" si="14"/>
        <v>1</v>
      </c>
    </row>
    <row r="186" spans="1:78" x14ac:dyDescent="0.35">
      <c r="A186" t="s">
        <v>4292</v>
      </c>
      <c r="B186" t="s">
        <v>4293</v>
      </c>
      <c r="C186" t="b">
        <v>0</v>
      </c>
      <c r="D186" t="b">
        <v>0</v>
      </c>
      <c r="F186" t="s">
        <v>323</v>
      </c>
      <c r="G186" t="s">
        <v>15</v>
      </c>
      <c r="H186" t="s">
        <v>4294</v>
      </c>
      <c r="I186" t="s">
        <v>4295</v>
      </c>
      <c r="J186">
        <v>267</v>
      </c>
      <c r="K186" t="s">
        <v>4296</v>
      </c>
      <c r="L186" t="s">
        <v>4297</v>
      </c>
      <c r="M186" s="2">
        <v>42514</v>
      </c>
      <c r="N186" s="1">
        <v>0.92361111111111116</v>
      </c>
      <c r="O186" s="2">
        <v>42575</v>
      </c>
      <c r="P186" s="1">
        <v>0.61458333333333337</v>
      </c>
      <c r="Q186" t="s">
        <v>328</v>
      </c>
      <c r="R186" t="s">
        <v>4298</v>
      </c>
      <c r="S186">
        <v>14</v>
      </c>
      <c r="T186" t="s">
        <v>47</v>
      </c>
      <c r="V186" t="s">
        <v>7</v>
      </c>
      <c r="W186" t="s">
        <v>1</v>
      </c>
      <c r="AG186" t="s">
        <v>4299</v>
      </c>
      <c r="AM186" t="s">
        <v>692</v>
      </c>
      <c r="AO186" t="s">
        <v>334</v>
      </c>
      <c r="BU186" t="s">
        <v>336</v>
      </c>
      <c r="BV186" t="str">
        <f t="shared" si="10"/>
        <v>77yy-pvas</v>
      </c>
      <c r="BW186">
        <f t="shared" si="11"/>
        <v>2016</v>
      </c>
      <c r="BX186">
        <f t="shared" si="12"/>
        <v>2016</v>
      </c>
      <c r="BY186">
        <f t="shared" si="13"/>
        <v>4</v>
      </c>
      <c r="BZ186">
        <f t="shared" si="14"/>
        <v>4</v>
      </c>
    </row>
    <row r="187" spans="1:78" x14ac:dyDescent="0.35">
      <c r="A187" t="s">
        <v>5841</v>
      </c>
      <c r="B187" t="s">
        <v>4227</v>
      </c>
      <c r="C187" t="b">
        <v>0</v>
      </c>
      <c r="D187" t="b">
        <v>0</v>
      </c>
      <c r="F187" t="s">
        <v>323</v>
      </c>
      <c r="G187" t="s">
        <v>15</v>
      </c>
      <c r="H187" t="s">
        <v>5842</v>
      </c>
      <c r="J187">
        <v>144</v>
      </c>
      <c r="K187" t="s">
        <v>5843</v>
      </c>
      <c r="L187" t="s">
        <v>4228</v>
      </c>
      <c r="M187" s="2">
        <v>41864</v>
      </c>
      <c r="N187" s="1">
        <v>0.90555555555555556</v>
      </c>
      <c r="O187" s="2">
        <v>42034</v>
      </c>
      <c r="P187" s="1">
        <v>0.70972222222222225</v>
      </c>
      <c r="S187">
        <v>16</v>
      </c>
      <c r="T187" t="s">
        <v>121</v>
      </c>
      <c r="W187" t="s">
        <v>1</v>
      </c>
      <c r="AG187" t="s">
        <v>5844</v>
      </c>
      <c r="AM187" t="s">
        <v>518</v>
      </c>
      <c r="AO187" t="s">
        <v>334</v>
      </c>
      <c r="BU187" t="s">
        <v>336</v>
      </c>
      <c r="BV187" t="str">
        <f t="shared" si="10"/>
        <v>xzh7-tr9e</v>
      </c>
      <c r="BW187">
        <f t="shared" si="11"/>
        <v>2014</v>
      </c>
      <c r="BX187">
        <f t="shared" si="12"/>
        <v>2015</v>
      </c>
      <c r="BY187">
        <f t="shared" si="13"/>
        <v>3</v>
      </c>
      <c r="BZ187">
        <f t="shared" si="14"/>
        <v>0</v>
      </c>
    </row>
    <row r="188" spans="1:78" x14ac:dyDescent="0.35">
      <c r="A188" t="s">
        <v>928</v>
      </c>
      <c r="B188" t="s">
        <v>926</v>
      </c>
      <c r="C188" t="b">
        <v>0</v>
      </c>
      <c r="D188" t="b">
        <v>0</v>
      </c>
      <c r="F188" t="s">
        <v>323</v>
      </c>
      <c r="G188" t="s">
        <v>15</v>
      </c>
      <c r="H188" t="s">
        <v>929</v>
      </c>
      <c r="J188">
        <v>45</v>
      </c>
      <c r="K188" t="s">
        <v>930</v>
      </c>
      <c r="L188" t="s">
        <v>927</v>
      </c>
      <c r="M188" s="2">
        <v>42683</v>
      </c>
      <c r="N188" s="1">
        <v>3.125E-2</v>
      </c>
      <c r="O188" s="2">
        <v>42706</v>
      </c>
      <c r="P188" s="1">
        <v>4.4444444444444446E-2</v>
      </c>
      <c r="Q188" t="s">
        <v>328</v>
      </c>
      <c r="S188">
        <v>16</v>
      </c>
      <c r="T188" t="s">
        <v>58</v>
      </c>
      <c r="U188" t="s">
        <v>919</v>
      </c>
      <c r="W188" t="s">
        <v>1</v>
      </c>
      <c r="AG188" t="s">
        <v>931</v>
      </c>
      <c r="AM188" t="s">
        <v>920</v>
      </c>
      <c r="AO188" t="s">
        <v>334</v>
      </c>
      <c r="BT188" t="s">
        <v>335</v>
      </c>
      <c r="BU188" t="s">
        <v>336</v>
      </c>
      <c r="BV188" t="str">
        <f t="shared" si="10"/>
        <v>vwx3-h5xi</v>
      </c>
      <c r="BW188">
        <f t="shared" si="11"/>
        <v>2016</v>
      </c>
      <c r="BX188">
        <f t="shared" si="12"/>
        <v>2016</v>
      </c>
      <c r="BY188">
        <f t="shared" si="13"/>
        <v>3</v>
      </c>
      <c r="BZ188">
        <f t="shared" si="14"/>
        <v>2</v>
      </c>
    </row>
    <row r="189" spans="1:78" x14ac:dyDescent="0.35">
      <c r="A189" t="s">
        <v>5634</v>
      </c>
      <c r="B189" t="s">
        <v>5635</v>
      </c>
      <c r="C189" t="b">
        <v>0</v>
      </c>
      <c r="D189" t="b">
        <v>0</v>
      </c>
      <c r="F189" t="s">
        <v>323</v>
      </c>
      <c r="G189" t="s">
        <v>15</v>
      </c>
      <c r="H189" t="s">
        <v>5636</v>
      </c>
      <c r="J189" s="3">
        <v>2427</v>
      </c>
      <c r="K189" t="s">
        <v>5637</v>
      </c>
      <c r="L189" t="s">
        <v>5638</v>
      </c>
      <c r="M189" s="2">
        <v>40478</v>
      </c>
      <c r="N189" s="1">
        <v>0.97222222222222221</v>
      </c>
      <c r="O189" s="2">
        <v>40776</v>
      </c>
      <c r="P189" s="1">
        <v>0.11944444444444445</v>
      </c>
      <c r="S189">
        <v>21</v>
      </c>
      <c r="T189" t="s">
        <v>149</v>
      </c>
      <c r="V189" t="s">
        <v>7</v>
      </c>
      <c r="W189" t="s">
        <v>1</v>
      </c>
      <c r="Z189" t="s">
        <v>165</v>
      </c>
      <c r="AG189" t="s">
        <v>5639</v>
      </c>
      <c r="AM189" t="s">
        <v>5640</v>
      </c>
      <c r="AO189" t="s">
        <v>334</v>
      </c>
      <c r="BU189" t="s">
        <v>336</v>
      </c>
      <c r="BV189" t="str">
        <f t="shared" si="10"/>
        <v>tw27-vzz9</v>
      </c>
      <c r="BW189">
        <f t="shared" si="11"/>
        <v>2010</v>
      </c>
      <c r="BX189">
        <f t="shared" si="12"/>
        <v>2011</v>
      </c>
      <c r="BY189">
        <f t="shared" si="13"/>
        <v>5</v>
      </c>
      <c r="BZ189">
        <f t="shared" si="14"/>
        <v>2</v>
      </c>
    </row>
    <row r="190" spans="1:78" x14ac:dyDescent="0.35">
      <c r="A190" t="s">
        <v>1675</v>
      </c>
      <c r="B190" t="s">
        <v>1676</v>
      </c>
      <c r="C190" t="b">
        <v>0</v>
      </c>
      <c r="D190" t="b">
        <v>0</v>
      </c>
      <c r="F190" t="s">
        <v>323</v>
      </c>
      <c r="G190" t="s">
        <v>15</v>
      </c>
      <c r="H190" t="s">
        <v>1677</v>
      </c>
      <c r="I190" t="s">
        <v>1678</v>
      </c>
      <c r="J190">
        <v>82</v>
      </c>
      <c r="K190" t="s">
        <v>1679</v>
      </c>
      <c r="L190" t="s">
        <v>1680</v>
      </c>
      <c r="M190" s="2">
        <v>41103</v>
      </c>
      <c r="N190" s="1">
        <v>0.65069444444444446</v>
      </c>
      <c r="O190" s="2">
        <v>41103</v>
      </c>
      <c r="P190" s="1">
        <v>0.65486111111111112</v>
      </c>
      <c r="Q190" t="s">
        <v>359</v>
      </c>
      <c r="R190" t="s">
        <v>1681</v>
      </c>
      <c r="S190">
        <v>21</v>
      </c>
      <c r="T190" t="s">
        <v>117</v>
      </c>
      <c r="U190" t="s">
        <v>1682</v>
      </c>
      <c r="V190" t="s">
        <v>7</v>
      </c>
      <c r="W190" t="s">
        <v>1</v>
      </c>
      <c r="Z190" t="s">
        <v>224</v>
      </c>
      <c r="AG190" t="s">
        <v>1683</v>
      </c>
      <c r="AL190" t="s">
        <v>824</v>
      </c>
      <c r="AM190" t="s">
        <v>815</v>
      </c>
      <c r="AO190" t="s">
        <v>334</v>
      </c>
      <c r="BT190" t="s">
        <v>816</v>
      </c>
      <c r="BU190" t="s">
        <v>336</v>
      </c>
      <c r="BV190" t="str">
        <f t="shared" si="10"/>
        <v>bcef-qppj</v>
      </c>
      <c r="BW190">
        <f t="shared" si="11"/>
        <v>2012</v>
      </c>
      <c r="BX190">
        <f t="shared" si="12"/>
        <v>2012</v>
      </c>
      <c r="BY190">
        <f t="shared" si="13"/>
        <v>5</v>
      </c>
      <c r="BZ190">
        <f t="shared" si="14"/>
        <v>6</v>
      </c>
    </row>
    <row r="191" spans="1:78" x14ac:dyDescent="0.35">
      <c r="A191" t="s">
        <v>629</v>
      </c>
      <c r="B191" t="s">
        <v>630</v>
      </c>
      <c r="C191" t="b">
        <v>0</v>
      </c>
      <c r="D191" t="b">
        <v>0</v>
      </c>
      <c r="F191" t="s">
        <v>323</v>
      </c>
      <c r="G191" t="s">
        <v>15</v>
      </c>
      <c r="H191" t="s">
        <v>631</v>
      </c>
      <c r="I191" t="s">
        <v>632</v>
      </c>
      <c r="J191">
        <v>159</v>
      </c>
      <c r="K191" t="s">
        <v>633</v>
      </c>
      <c r="L191" t="s">
        <v>634</v>
      </c>
      <c r="M191" s="2">
        <v>41159</v>
      </c>
      <c r="N191" s="1">
        <v>0.75347222222222221</v>
      </c>
      <c r="O191" s="2">
        <v>41423</v>
      </c>
      <c r="P191" s="1">
        <v>0.83888888888888891</v>
      </c>
      <c r="Q191" t="s">
        <v>328</v>
      </c>
      <c r="R191" t="s">
        <v>635</v>
      </c>
      <c r="S191">
        <v>36</v>
      </c>
      <c r="T191" t="s">
        <v>38</v>
      </c>
      <c r="U191" t="s">
        <v>626</v>
      </c>
      <c r="W191" t="s">
        <v>1</v>
      </c>
      <c r="Z191" t="s">
        <v>247</v>
      </c>
      <c r="AG191" t="s">
        <v>636</v>
      </c>
      <c r="AM191" t="s">
        <v>628</v>
      </c>
      <c r="AO191" t="s">
        <v>334</v>
      </c>
      <c r="BT191" t="s">
        <v>592</v>
      </c>
      <c r="BU191" t="s">
        <v>336</v>
      </c>
      <c r="BV191" t="str">
        <f t="shared" si="10"/>
        <v>6gz9-kery</v>
      </c>
      <c r="BW191">
        <f t="shared" si="11"/>
        <v>2012</v>
      </c>
      <c r="BX191">
        <f t="shared" si="12"/>
        <v>2013</v>
      </c>
      <c r="BY191">
        <f t="shared" si="13"/>
        <v>4</v>
      </c>
      <c r="BZ191">
        <f t="shared" si="14"/>
        <v>5</v>
      </c>
    </row>
    <row r="192" spans="1:78" x14ac:dyDescent="0.35">
      <c r="A192" t="s">
        <v>5630</v>
      </c>
      <c r="B192" t="s">
        <v>3768</v>
      </c>
      <c r="C192" t="b">
        <v>0</v>
      </c>
      <c r="D192" t="b">
        <v>0</v>
      </c>
      <c r="F192" t="s">
        <v>323</v>
      </c>
      <c r="G192" t="s">
        <v>15</v>
      </c>
      <c r="H192" t="s">
        <v>5631</v>
      </c>
      <c r="I192" t="s">
        <v>3769</v>
      </c>
      <c r="J192">
        <v>272</v>
      </c>
      <c r="K192" t="s">
        <v>5632</v>
      </c>
      <c r="L192" t="s">
        <v>3770</v>
      </c>
      <c r="M192" s="2">
        <v>41414</v>
      </c>
      <c r="N192" s="1">
        <v>0.67361111111111116</v>
      </c>
      <c r="O192" s="2">
        <v>43621</v>
      </c>
      <c r="P192" s="1">
        <v>0.95833333333333337</v>
      </c>
      <c r="Q192" t="s">
        <v>359</v>
      </c>
      <c r="R192" t="s">
        <v>3771</v>
      </c>
      <c r="S192">
        <v>41</v>
      </c>
      <c r="T192" t="s">
        <v>70</v>
      </c>
      <c r="W192" t="s">
        <v>1</v>
      </c>
      <c r="AG192" t="s">
        <v>5633</v>
      </c>
      <c r="AM192" t="s">
        <v>1052</v>
      </c>
      <c r="AO192" t="s">
        <v>334</v>
      </c>
      <c r="BU192" t="s">
        <v>336</v>
      </c>
      <c r="BV192" t="str">
        <f t="shared" si="10"/>
        <v>tvcw-86a9</v>
      </c>
      <c r="BW192">
        <f t="shared" si="11"/>
        <v>2013</v>
      </c>
      <c r="BX192">
        <f t="shared" si="12"/>
        <v>2019</v>
      </c>
      <c r="BY192">
        <f t="shared" si="13"/>
        <v>3</v>
      </c>
      <c r="BZ192">
        <f t="shared" si="14"/>
        <v>3</v>
      </c>
    </row>
    <row r="193" spans="1:78" x14ac:dyDescent="0.35">
      <c r="A193" t="s">
        <v>664</v>
      </c>
      <c r="B193" t="s">
        <v>665</v>
      </c>
      <c r="C193" t="b">
        <v>0</v>
      </c>
      <c r="D193" t="b">
        <v>0</v>
      </c>
      <c r="F193" t="s">
        <v>323</v>
      </c>
      <c r="G193" t="s">
        <v>15</v>
      </c>
      <c r="H193" t="s">
        <v>666</v>
      </c>
      <c r="J193">
        <v>70</v>
      </c>
      <c r="K193" t="s">
        <v>667</v>
      </c>
      <c r="L193" t="s">
        <v>668</v>
      </c>
      <c r="M193" s="2">
        <v>42264</v>
      </c>
      <c r="N193" s="1">
        <v>0.85972222222222217</v>
      </c>
      <c r="O193" s="2">
        <v>42583</v>
      </c>
      <c r="P193" s="1">
        <v>0.53611111111111109</v>
      </c>
      <c r="Q193" t="s">
        <v>328</v>
      </c>
      <c r="R193" t="s">
        <v>669</v>
      </c>
      <c r="S193">
        <v>44</v>
      </c>
      <c r="T193" t="s">
        <v>195</v>
      </c>
      <c r="U193" t="s">
        <v>663</v>
      </c>
      <c r="W193" t="s">
        <v>1</v>
      </c>
      <c r="AG193" t="s">
        <v>670</v>
      </c>
      <c r="AM193" t="s">
        <v>609</v>
      </c>
      <c r="AO193" t="s">
        <v>334</v>
      </c>
      <c r="BT193" t="s">
        <v>335</v>
      </c>
      <c r="BU193" t="s">
        <v>336</v>
      </c>
      <c r="BV193" t="str">
        <f t="shared" si="10"/>
        <v>g39u-b47h</v>
      </c>
      <c r="BW193">
        <f t="shared" si="11"/>
        <v>2015</v>
      </c>
      <c r="BX193">
        <f t="shared" si="12"/>
        <v>2016</v>
      </c>
      <c r="BY193">
        <f t="shared" si="13"/>
        <v>3</v>
      </c>
      <c r="BZ193">
        <f t="shared" si="14"/>
        <v>3</v>
      </c>
    </row>
    <row r="194" spans="1:78" x14ac:dyDescent="0.35">
      <c r="A194" t="s">
        <v>519</v>
      </c>
      <c r="B194" t="s">
        <v>513</v>
      </c>
      <c r="C194" t="b">
        <v>0</v>
      </c>
      <c r="D194" t="b">
        <v>0</v>
      </c>
      <c r="F194" t="s">
        <v>323</v>
      </c>
      <c r="G194" t="s">
        <v>15</v>
      </c>
      <c r="H194" t="s">
        <v>520</v>
      </c>
      <c r="J194">
        <v>416</v>
      </c>
      <c r="K194" t="s">
        <v>521</v>
      </c>
      <c r="L194" t="s">
        <v>514</v>
      </c>
      <c r="M194" s="2">
        <v>41564</v>
      </c>
      <c r="N194" s="1">
        <v>0.8027777777777777</v>
      </c>
      <c r="O194" s="2">
        <v>41821</v>
      </c>
      <c r="P194" s="1">
        <v>0.94305555555555554</v>
      </c>
      <c r="Q194" t="s">
        <v>328</v>
      </c>
      <c r="R194" t="s">
        <v>515</v>
      </c>
      <c r="S194">
        <v>55</v>
      </c>
      <c r="T194" t="s">
        <v>121</v>
      </c>
      <c r="U194" t="s">
        <v>516</v>
      </c>
      <c r="V194" t="s">
        <v>7</v>
      </c>
      <c r="W194" t="s">
        <v>1</v>
      </c>
      <c r="Z194" t="s">
        <v>204</v>
      </c>
      <c r="AG194" t="s">
        <v>522</v>
      </c>
      <c r="AL194" t="s">
        <v>517</v>
      </c>
      <c r="AM194" t="s">
        <v>518</v>
      </c>
      <c r="AO194" t="s">
        <v>334</v>
      </c>
      <c r="BT194" t="s">
        <v>335</v>
      </c>
      <c r="BU194" t="s">
        <v>336</v>
      </c>
      <c r="BV194" t="str">
        <f t="shared" ref="BV194:BV226" si="15">IF(E194="",B194,E194)</f>
        <v>v447-ceze</v>
      </c>
      <c r="BW194">
        <f t="shared" ref="BW194:BW226" si="16">YEAR(M194)</f>
        <v>2013</v>
      </c>
      <c r="BX194">
        <f t="shared" ref="BX194:BX226" si="17">YEAR(O194)</f>
        <v>2014</v>
      </c>
      <c r="BY194">
        <f t="shared" ref="BY194:BY226" si="18">COUNTA(K194,L194,T194,V194,Z194)</f>
        <v>5</v>
      </c>
      <c r="BZ194">
        <f t="shared" ref="BZ194:BZ226" si="19">COUNTA(I194,Q194,R194,U194,V194,Z194)</f>
        <v>5</v>
      </c>
    </row>
    <row r="195" spans="1:78" x14ac:dyDescent="0.35">
      <c r="A195" t="s">
        <v>5699</v>
      </c>
      <c r="B195" t="s">
        <v>5700</v>
      </c>
      <c r="C195" t="b">
        <v>0</v>
      </c>
      <c r="D195" t="b">
        <v>0</v>
      </c>
      <c r="F195" t="s">
        <v>323</v>
      </c>
      <c r="G195" t="s">
        <v>15</v>
      </c>
      <c r="H195" t="s">
        <v>5701</v>
      </c>
      <c r="J195">
        <v>46</v>
      </c>
      <c r="K195" t="s">
        <v>5702</v>
      </c>
      <c r="L195" t="s">
        <v>5703</v>
      </c>
      <c r="M195" s="2">
        <v>41158</v>
      </c>
      <c r="N195" s="1">
        <v>0.86458333333333337</v>
      </c>
      <c r="O195" s="2">
        <v>42213</v>
      </c>
      <c r="P195" s="1">
        <v>0.88958333333333339</v>
      </c>
      <c r="S195">
        <v>63</v>
      </c>
      <c r="T195" t="s">
        <v>123</v>
      </c>
      <c r="W195" t="s">
        <v>1</v>
      </c>
      <c r="AG195" t="s">
        <v>5704</v>
      </c>
      <c r="AM195" t="s">
        <v>1760</v>
      </c>
      <c r="AO195" t="s">
        <v>334</v>
      </c>
      <c r="BU195" t="s">
        <v>336</v>
      </c>
      <c r="BV195" t="str">
        <f t="shared" si="15"/>
        <v>uvnn-hfw5</v>
      </c>
      <c r="BW195">
        <f t="shared" si="16"/>
        <v>2012</v>
      </c>
      <c r="BX195">
        <f t="shared" si="17"/>
        <v>2015</v>
      </c>
      <c r="BY195">
        <f t="shared" si="18"/>
        <v>3</v>
      </c>
      <c r="BZ195">
        <f t="shared" si="19"/>
        <v>0</v>
      </c>
    </row>
    <row r="196" spans="1:78" x14ac:dyDescent="0.35">
      <c r="A196" t="s">
        <v>2949</v>
      </c>
      <c r="B196" t="s">
        <v>2944</v>
      </c>
      <c r="C196" t="b">
        <v>0</v>
      </c>
      <c r="D196" t="b">
        <v>0</v>
      </c>
      <c r="F196" t="s">
        <v>323</v>
      </c>
      <c r="G196" t="s">
        <v>15</v>
      </c>
      <c r="H196" t="s">
        <v>2950</v>
      </c>
      <c r="I196" t="s">
        <v>2945</v>
      </c>
      <c r="J196">
        <v>94</v>
      </c>
      <c r="K196" t="s">
        <v>2951</v>
      </c>
      <c r="L196" t="s">
        <v>2946</v>
      </c>
      <c r="M196" s="2">
        <v>42431</v>
      </c>
      <c r="N196" s="1">
        <v>0.97569444444444453</v>
      </c>
      <c r="O196" s="2">
        <v>42568</v>
      </c>
      <c r="P196" s="1">
        <v>0.44444444444444442</v>
      </c>
      <c r="Q196" t="s">
        <v>328</v>
      </c>
      <c r="R196" t="s">
        <v>2947</v>
      </c>
      <c r="S196">
        <v>69</v>
      </c>
      <c r="T196" t="s">
        <v>47</v>
      </c>
      <c r="U196" t="s">
        <v>2948</v>
      </c>
      <c r="W196" t="s">
        <v>1</v>
      </c>
      <c r="AG196" t="s">
        <v>2952</v>
      </c>
      <c r="AM196" t="s">
        <v>692</v>
      </c>
      <c r="AO196" t="s">
        <v>334</v>
      </c>
      <c r="BT196" t="s">
        <v>335</v>
      </c>
      <c r="BU196" t="s">
        <v>336</v>
      </c>
      <c r="BV196" t="str">
        <f t="shared" si="15"/>
        <v>7xfj-p68e</v>
      </c>
      <c r="BW196">
        <f t="shared" si="16"/>
        <v>2016</v>
      </c>
      <c r="BX196">
        <f t="shared" si="17"/>
        <v>2016</v>
      </c>
      <c r="BY196">
        <f t="shared" si="18"/>
        <v>3</v>
      </c>
      <c r="BZ196">
        <f t="shared" si="19"/>
        <v>4</v>
      </c>
    </row>
    <row r="197" spans="1:78" x14ac:dyDescent="0.35">
      <c r="A197" t="s">
        <v>4730</v>
      </c>
      <c r="B197" t="s">
        <v>3841</v>
      </c>
      <c r="C197" t="b">
        <v>0</v>
      </c>
      <c r="D197" t="b">
        <v>0</v>
      </c>
      <c r="F197" t="s">
        <v>323</v>
      </c>
      <c r="G197" t="s">
        <v>15</v>
      </c>
      <c r="H197" t="s">
        <v>4731</v>
      </c>
      <c r="I197" t="s">
        <v>3842</v>
      </c>
      <c r="J197">
        <v>227</v>
      </c>
      <c r="K197" t="s">
        <v>4732</v>
      </c>
      <c r="L197" t="s">
        <v>3843</v>
      </c>
      <c r="M197" s="2">
        <v>41621</v>
      </c>
      <c r="N197" s="1">
        <v>0.70694444444444438</v>
      </c>
      <c r="O197" s="2">
        <v>43621</v>
      </c>
      <c r="P197" s="1">
        <v>0.9604166666666667</v>
      </c>
      <c r="Q197" t="s">
        <v>359</v>
      </c>
      <c r="R197" t="s">
        <v>3844</v>
      </c>
      <c r="S197">
        <v>71</v>
      </c>
      <c r="T197" t="s">
        <v>70</v>
      </c>
      <c r="W197" t="s">
        <v>1</v>
      </c>
      <c r="AG197" t="s">
        <v>4733</v>
      </c>
      <c r="AM197" t="s">
        <v>1052</v>
      </c>
      <c r="AO197" t="s">
        <v>334</v>
      </c>
      <c r="BU197" t="s">
        <v>336</v>
      </c>
      <c r="BV197" t="str">
        <f t="shared" si="15"/>
        <v>dwbh-u4rr</v>
      </c>
      <c r="BW197">
        <f t="shared" si="16"/>
        <v>2013</v>
      </c>
      <c r="BX197">
        <f t="shared" si="17"/>
        <v>2019</v>
      </c>
      <c r="BY197">
        <f t="shared" si="18"/>
        <v>3</v>
      </c>
      <c r="BZ197">
        <f t="shared" si="19"/>
        <v>3</v>
      </c>
    </row>
    <row r="198" spans="1:78" x14ac:dyDescent="0.35">
      <c r="A198" t="s">
        <v>825</v>
      </c>
      <c r="B198" t="s">
        <v>809</v>
      </c>
      <c r="C198" t="b">
        <v>0</v>
      </c>
      <c r="D198" t="b">
        <v>0</v>
      </c>
      <c r="F198" t="s">
        <v>323</v>
      </c>
      <c r="G198" t="s">
        <v>15</v>
      </c>
      <c r="H198" t="s">
        <v>826</v>
      </c>
      <c r="I198" t="s">
        <v>810</v>
      </c>
      <c r="J198">
        <v>30</v>
      </c>
      <c r="K198" t="s">
        <v>827</v>
      </c>
      <c r="L198" t="s">
        <v>811</v>
      </c>
      <c r="M198" s="2">
        <v>42866</v>
      </c>
      <c r="N198" s="1">
        <v>0.95347222222222217</v>
      </c>
      <c r="O198" s="2">
        <v>42866</v>
      </c>
      <c r="P198" s="1">
        <v>0.96180555555555547</v>
      </c>
      <c r="Q198" t="s">
        <v>359</v>
      </c>
      <c r="R198" t="s">
        <v>812</v>
      </c>
      <c r="S198">
        <v>74</v>
      </c>
      <c r="T198" t="s">
        <v>117</v>
      </c>
      <c r="U198" t="s">
        <v>813</v>
      </c>
      <c r="V198" t="s">
        <v>7</v>
      </c>
      <c r="W198" t="s">
        <v>1</v>
      </c>
      <c r="Z198" t="s">
        <v>221</v>
      </c>
      <c r="AG198" t="s">
        <v>828</v>
      </c>
      <c r="AJ198" t="s">
        <v>553</v>
      </c>
      <c r="AL198" t="s">
        <v>814</v>
      </c>
      <c r="AM198" t="s">
        <v>815</v>
      </c>
      <c r="AO198" t="s">
        <v>334</v>
      </c>
      <c r="BT198" t="s">
        <v>816</v>
      </c>
      <c r="BU198" t="s">
        <v>336</v>
      </c>
      <c r="BV198" t="str">
        <f t="shared" si="15"/>
        <v>qb4i-rg7u</v>
      </c>
      <c r="BW198">
        <f t="shared" si="16"/>
        <v>2017</v>
      </c>
      <c r="BX198">
        <f t="shared" si="17"/>
        <v>2017</v>
      </c>
      <c r="BY198">
        <f t="shared" si="18"/>
        <v>5</v>
      </c>
      <c r="BZ198">
        <f t="shared" si="19"/>
        <v>6</v>
      </c>
    </row>
    <row r="199" spans="1:78" x14ac:dyDescent="0.35">
      <c r="A199" t="s">
        <v>1540</v>
      </c>
      <c r="B199" t="s">
        <v>1541</v>
      </c>
      <c r="C199" t="b">
        <v>0</v>
      </c>
      <c r="D199" t="b">
        <v>0</v>
      </c>
      <c r="F199" t="s">
        <v>323</v>
      </c>
      <c r="G199" t="s">
        <v>15</v>
      </c>
      <c r="H199" t="s">
        <v>1542</v>
      </c>
      <c r="J199">
        <v>62</v>
      </c>
      <c r="K199" t="s">
        <v>1543</v>
      </c>
      <c r="L199" t="s">
        <v>1543</v>
      </c>
      <c r="M199" s="2">
        <v>42234</v>
      </c>
      <c r="N199" s="1">
        <v>0.72152777777777777</v>
      </c>
      <c r="O199" s="2">
        <v>42234</v>
      </c>
      <c r="P199" s="1">
        <v>0.72152777777777777</v>
      </c>
      <c r="Q199" t="s">
        <v>328</v>
      </c>
      <c r="R199" t="s">
        <v>1544</v>
      </c>
      <c r="S199">
        <v>130</v>
      </c>
      <c r="T199" t="s">
        <v>113</v>
      </c>
      <c r="U199" t="s">
        <v>1384</v>
      </c>
      <c r="W199" t="s">
        <v>1</v>
      </c>
      <c r="Z199" t="s">
        <v>206</v>
      </c>
      <c r="AG199" t="s">
        <v>1545</v>
      </c>
      <c r="AM199" t="s">
        <v>1509</v>
      </c>
      <c r="AO199" t="s">
        <v>334</v>
      </c>
      <c r="BT199" t="s">
        <v>335</v>
      </c>
      <c r="BU199" t="s">
        <v>336</v>
      </c>
      <c r="BV199" t="str">
        <f t="shared" si="15"/>
        <v>tvhz-yb88</v>
      </c>
      <c r="BW199">
        <f t="shared" si="16"/>
        <v>2015</v>
      </c>
      <c r="BX199">
        <f t="shared" si="17"/>
        <v>2015</v>
      </c>
      <c r="BY199">
        <f t="shared" si="18"/>
        <v>4</v>
      </c>
      <c r="BZ199">
        <f t="shared" si="19"/>
        <v>4</v>
      </c>
    </row>
    <row r="200" spans="1:78" x14ac:dyDescent="0.35">
      <c r="A200" t="s">
        <v>1500</v>
      </c>
      <c r="B200" t="s">
        <v>1501</v>
      </c>
      <c r="C200" t="b">
        <v>0</v>
      </c>
      <c r="D200" t="b">
        <v>0</v>
      </c>
      <c r="F200" t="s">
        <v>323</v>
      </c>
      <c r="G200" t="s">
        <v>15</v>
      </c>
      <c r="H200" t="s">
        <v>1502</v>
      </c>
      <c r="I200" t="s">
        <v>1503</v>
      </c>
      <c r="J200">
        <v>66</v>
      </c>
      <c r="K200" t="s">
        <v>1504</v>
      </c>
      <c r="L200" t="s">
        <v>1505</v>
      </c>
      <c r="M200" s="2">
        <v>42234</v>
      </c>
      <c r="N200" s="1">
        <v>0.7090277777777777</v>
      </c>
      <c r="O200" s="2">
        <v>42234</v>
      </c>
      <c r="P200" s="1">
        <v>0.70972222222222225</v>
      </c>
      <c r="Q200" t="s">
        <v>328</v>
      </c>
      <c r="R200" t="s">
        <v>1506</v>
      </c>
      <c r="S200">
        <v>150</v>
      </c>
      <c r="T200" t="s">
        <v>113</v>
      </c>
      <c r="U200" t="s">
        <v>1384</v>
      </c>
      <c r="W200" t="s">
        <v>1</v>
      </c>
      <c r="Z200" t="s">
        <v>206</v>
      </c>
      <c r="AA200" t="s">
        <v>1387</v>
      </c>
      <c r="AG200" t="s">
        <v>1507</v>
      </c>
      <c r="AI200" t="s">
        <v>1385</v>
      </c>
      <c r="AK200" t="s">
        <v>1508</v>
      </c>
      <c r="AM200" t="s">
        <v>1509</v>
      </c>
      <c r="AO200" t="s">
        <v>334</v>
      </c>
      <c r="BT200" t="s">
        <v>335</v>
      </c>
      <c r="BU200" t="s">
        <v>336</v>
      </c>
      <c r="BV200" t="str">
        <f t="shared" si="15"/>
        <v>nqh3-jr8e</v>
      </c>
      <c r="BW200">
        <f t="shared" si="16"/>
        <v>2015</v>
      </c>
      <c r="BX200">
        <f t="shared" si="17"/>
        <v>2015</v>
      </c>
      <c r="BY200">
        <f t="shared" si="18"/>
        <v>4</v>
      </c>
      <c r="BZ200">
        <f t="shared" si="19"/>
        <v>5</v>
      </c>
    </row>
    <row r="201" spans="1:78" x14ac:dyDescent="0.35">
      <c r="A201" t="s">
        <v>1043</v>
      </c>
      <c r="B201" t="s">
        <v>1044</v>
      </c>
      <c r="C201" t="b">
        <v>0</v>
      </c>
      <c r="D201" t="b">
        <v>0</v>
      </c>
      <c r="F201" t="s">
        <v>323</v>
      </c>
      <c r="G201" t="s">
        <v>15</v>
      </c>
      <c r="H201" t="s">
        <v>1045</v>
      </c>
      <c r="I201" t="s">
        <v>1046</v>
      </c>
      <c r="J201">
        <v>360</v>
      </c>
      <c r="K201" t="s">
        <v>1047</v>
      </c>
      <c r="L201" t="s">
        <v>1048</v>
      </c>
      <c r="M201" s="2">
        <v>41437</v>
      </c>
      <c r="N201" s="1">
        <v>0.63750000000000007</v>
      </c>
      <c r="O201" s="2">
        <v>43621</v>
      </c>
      <c r="P201" s="1">
        <v>0.95972222222222225</v>
      </c>
      <c r="Q201" t="s">
        <v>359</v>
      </c>
      <c r="R201" t="s">
        <v>1049</v>
      </c>
      <c r="S201">
        <v>169</v>
      </c>
      <c r="T201" t="s">
        <v>70</v>
      </c>
      <c r="U201" t="s">
        <v>1050</v>
      </c>
      <c r="W201" t="s">
        <v>1</v>
      </c>
      <c r="Z201" t="s">
        <v>229</v>
      </c>
      <c r="AG201" t="s">
        <v>1051</v>
      </c>
      <c r="AM201" t="s">
        <v>1052</v>
      </c>
      <c r="AO201" t="s">
        <v>334</v>
      </c>
      <c r="BT201" t="s">
        <v>1053</v>
      </c>
      <c r="BU201" t="s">
        <v>336</v>
      </c>
      <c r="BV201" t="str">
        <f t="shared" si="15"/>
        <v>thnz-yg58</v>
      </c>
      <c r="BW201">
        <f t="shared" si="16"/>
        <v>2013</v>
      </c>
      <c r="BX201">
        <f t="shared" si="17"/>
        <v>2019</v>
      </c>
      <c r="BY201">
        <f t="shared" si="18"/>
        <v>4</v>
      </c>
      <c r="BZ201">
        <f t="shared" si="19"/>
        <v>5</v>
      </c>
    </row>
    <row r="202" spans="1:78" x14ac:dyDescent="0.35">
      <c r="A202" t="s">
        <v>5809</v>
      </c>
      <c r="B202" t="s">
        <v>4874</v>
      </c>
      <c r="C202" t="b">
        <v>0</v>
      </c>
      <c r="D202" t="b">
        <v>0</v>
      </c>
      <c r="F202" t="s">
        <v>323</v>
      </c>
      <c r="G202" t="s">
        <v>15</v>
      </c>
      <c r="H202" t="s">
        <v>5810</v>
      </c>
      <c r="I202" t="s">
        <v>4875</v>
      </c>
      <c r="J202">
        <v>97</v>
      </c>
      <c r="K202" t="s">
        <v>5811</v>
      </c>
      <c r="L202" t="s">
        <v>4876</v>
      </c>
      <c r="M202" s="2">
        <v>42039</v>
      </c>
      <c r="N202" s="1">
        <v>0.73749999999999993</v>
      </c>
      <c r="O202" s="2">
        <v>42039</v>
      </c>
      <c r="P202" s="1">
        <v>0.74375000000000002</v>
      </c>
      <c r="Q202" t="s">
        <v>913</v>
      </c>
      <c r="R202" t="s">
        <v>4877</v>
      </c>
      <c r="S202">
        <v>182</v>
      </c>
      <c r="T202" t="s">
        <v>164</v>
      </c>
      <c r="V202" t="s">
        <v>7</v>
      </c>
      <c r="W202" t="s">
        <v>1</v>
      </c>
      <c r="Z202" t="s">
        <v>188</v>
      </c>
      <c r="AG202" t="s">
        <v>5812</v>
      </c>
      <c r="AK202" t="s">
        <v>4878</v>
      </c>
      <c r="AM202" t="s">
        <v>572</v>
      </c>
      <c r="AO202" t="s">
        <v>334</v>
      </c>
      <c r="BU202" t="s">
        <v>336</v>
      </c>
      <c r="BV202" t="str">
        <f t="shared" si="15"/>
        <v>xf78-ek9m</v>
      </c>
      <c r="BW202">
        <f t="shared" si="16"/>
        <v>2015</v>
      </c>
      <c r="BX202">
        <f t="shared" si="17"/>
        <v>2015</v>
      </c>
      <c r="BY202">
        <f t="shared" si="18"/>
        <v>5</v>
      </c>
      <c r="BZ202">
        <f t="shared" si="19"/>
        <v>5</v>
      </c>
    </row>
    <row r="203" spans="1:78" x14ac:dyDescent="0.35">
      <c r="A203" t="s">
        <v>3470</v>
      </c>
      <c r="B203" t="s">
        <v>3471</v>
      </c>
      <c r="C203" t="b">
        <v>0</v>
      </c>
      <c r="D203" t="b">
        <v>0</v>
      </c>
      <c r="F203" t="s">
        <v>323</v>
      </c>
      <c r="G203" t="s">
        <v>15</v>
      </c>
      <c r="H203" t="s">
        <v>3472</v>
      </c>
      <c r="J203">
        <v>213</v>
      </c>
      <c r="K203" t="s">
        <v>3473</v>
      </c>
      <c r="L203" t="s">
        <v>3474</v>
      </c>
      <c r="M203" s="2">
        <v>43108</v>
      </c>
      <c r="N203" s="1">
        <v>0.78402777777777777</v>
      </c>
      <c r="O203" s="2">
        <v>43132</v>
      </c>
      <c r="P203" s="1">
        <v>0.69930555555555562</v>
      </c>
      <c r="Q203" t="s">
        <v>881</v>
      </c>
      <c r="R203" t="s">
        <v>3475</v>
      </c>
      <c r="S203">
        <v>190</v>
      </c>
      <c r="T203" t="s">
        <v>164</v>
      </c>
      <c r="U203" t="s">
        <v>3476</v>
      </c>
      <c r="V203" t="s">
        <v>7</v>
      </c>
      <c r="W203" t="s">
        <v>1</v>
      </c>
      <c r="Z203" t="s">
        <v>118</v>
      </c>
      <c r="AB203" t="s">
        <v>3477</v>
      </c>
      <c r="AG203" t="s">
        <v>3478</v>
      </c>
      <c r="AJ203" t="s">
        <v>14</v>
      </c>
      <c r="AL203" t="s">
        <v>3479</v>
      </c>
      <c r="AM203" t="s">
        <v>572</v>
      </c>
      <c r="AO203" t="s">
        <v>334</v>
      </c>
      <c r="BI203" t="s">
        <v>118</v>
      </c>
      <c r="BJ203" t="s">
        <v>723</v>
      </c>
      <c r="BT203" t="s">
        <v>973</v>
      </c>
      <c r="BU203" t="s">
        <v>336</v>
      </c>
      <c r="BV203" t="str">
        <f t="shared" si="15"/>
        <v>dwex-7tr8</v>
      </c>
      <c r="BW203">
        <f t="shared" si="16"/>
        <v>2018</v>
      </c>
      <c r="BX203">
        <f t="shared" si="17"/>
        <v>2018</v>
      </c>
      <c r="BY203">
        <f t="shared" si="18"/>
        <v>5</v>
      </c>
      <c r="BZ203">
        <f t="shared" si="19"/>
        <v>5</v>
      </c>
    </row>
    <row r="204" spans="1:78" x14ac:dyDescent="0.35">
      <c r="A204" t="s">
        <v>5532</v>
      </c>
      <c r="B204" t="s">
        <v>4501</v>
      </c>
      <c r="C204" t="b">
        <v>0</v>
      </c>
      <c r="D204" t="b">
        <v>0</v>
      </c>
      <c r="F204" t="s">
        <v>323</v>
      </c>
      <c r="G204" t="s">
        <v>15</v>
      </c>
      <c r="H204" t="s">
        <v>5533</v>
      </c>
      <c r="J204">
        <v>113</v>
      </c>
      <c r="K204" t="s">
        <v>5534</v>
      </c>
      <c r="L204" t="s">
        <v>4502</v>
      </c>
      <c r="M204" s="2">
        <v>43125</v>
      </c>
      <c r="N204" s="1">
        <v>0.86458333333333337</v>
      </c>
      <c r="O204" s="2">
        <v>43125</v>
      </c>
      <c r="P204" s="1">
        <v>0.8833333333333333</v>
      </c>
      <c r="S204">
        <v>218</v>
      </c>
      <c r="T204" t="s">
        <v>164</v>
      </c>
      <c r="W204" t="s">
        <v>1</v>
      </c>
      <c r="AG204" t="s">
        <v>5535</v>
      </c>
      <c r="AM204" t="s">
        <v>572</v>
      </c>
      <c r="AO204" t="s">
        <v>334</v>
      </c>
      <c r="BU204" t="s">
        <v>336</v>
      </c>
      <c r="BV204" t="str">
        <f t="shared" si="15"/>
        <v>s85g-jk2n</v>
      </c>
      <c r="BW204">
        <f t="shared" si="16"/>
        <v>2018</v>
      </c>
      <c r="BX204">
        <f t="shared" si="17"/>
        <v>2018</v>
      </c>
      <c r="BY204">
        <f t="shared" si="18"/>
        <v>3</v>
      </c>
      <c r="BZ204">
        <f t="shared" si="19"/>
        <v>0</v>
      </c>
    </row>
    <row r="205" spans="1:78" x14ac:dyDescent="0.35">
      <c r="A205" t="s">
        <v>1684</v>
      </c>
      <c r="B205" t="s">
        <v>1685</v>
      </c>
      <c r="C205" t="b">
        <v>0</v>
      </c>
      <c r="D205" t="b">
        <v>0</v>
      </c>
      <c r="F205" t="s">
        <v>323</v>
      </c>
      <c r="G205" t="s">
        <v>15</v>
      </c>
      <c r="H205" t="s">
        <v>1686</v>
      </c>
      <c r="I205" t="s">
        <v>1687</v>
      </c>
      <c r="J205">
        <v>199</v>
      </c>
      <c r="K205" t="s">
        <v>1688</v>
      </c>
      <c r="L205" t="s">
        <v>1689</v>
      </c>
      <c r="M205" s="2">
        <v>41347</v>
      </c>
      <c r="N205" s="1">
        <v>0.90208333333333324</v>
      </c>
      <c r="O205" s="2">
        <v>41347</v>
      </c>
      <c r="P205" s="1">
        <v>0.97083333333333333</v>
      </c>
      <c r="Q205" t="s">
        <v>359</v>
      </c>
      <c r="R205" t="s">
        <v>812</v>
      </c>
      <c r="S205">
        <v>224</v>
      </c>
      <c r="T205" t="s">
        <v>117</v>
      </c>
      <c r="U205" t="s">
        <v>1682</v>
      </c>
      <c r="V205" t="s">
        <v>7</v>
      </c>
      <c r="W205" t="s">
        <v>1</v>
      </c>
      <c r="Z205" t="s">
        <v>223</v>
      </c>
      <c r="AG205" t="s">
        <v>1690</v>
      </c>
      <c r="AL205" t="s">
        <v>824</v>
      </c>
      <c r="AM205" t="s">
        <v>815</v>
      </c>
      <c r="AO205" t="s">
        <v>334</v>
      </c>
      <c r="BT205" t="s">
        <v>816</v>
      </c>
      <c r="BU205" t="s">
        <v>336</v>
      </c>
      <c r="BV205" t="str">
        <f t="shared" si="15"/>
        <v>dh5p-ha28</v>
      </c>
      <c r="BW205">
        <f t="shared" si="16"/>
        <v>2013</v>
      </c>
      <c r="BX205">
        <f t="shared" si="17"/>
        <v>2013</v>
      </c>
      <c r="BY205">
        <f t="shared" si="18"/>
        <v>5</v>
      </c>
      <c r="BZ205">
        <f t="shared" si="19"/>
        <v>6</v>
      </c>
    </row>
    <row r="206" spans="1:78" x14ac:dyDescent="0.35">
      <c r="A206" t="s">
        <v>904</v>
      </c>
      <c r="B206" t="s">
        <v>905</v>
      </c>
      <c r="C206" t="b">
        <v>0</v>
      </c>
      <c r="D206" t="b">
        <v>0</v>
      </c>
      <c r="F206" t="s">
        <v>323</v>
      </c>
      <c r="G206" t="s">
        <v>15</v>
      </c>
      <c r="H206" t="s">
        <v>906</v>
      </c>
      <c r="I206" t="s">
        <v>907</v>
      </c>
      <c r="J206" s="3">
        <v>1118</v>
      </c>
      <c r="K206" t="s">
        <v>908</v>
      </c>
      <c r="L206" t="s">
        <v>909</v>
      </c>
      <c r="M206" s="2">
        <v>42494</v>
      </c>
      <c r="N206" s="1">
        <v>0.69791666666666663</v>
      </c>
      <c r="O206" s="2">
        <v>42506</v>
      </c>
      <c r="P206" s="1">
        <v>0.94097222222222221</v>
      </c>
      <c r="Q206" t="s">
        <v>881</v>
      </c>
      <c r="R206" t="s">
        <v>910</v>
      </c>
      <c r="S206">
        <v>269</v>
      </c>
      <c r="T206" t="s">
        <v>81</v>
      </c>
      <c r="U206" t="s">
        <v>911</v>
      </c>
      <c r="W206" t="s">
        <v>1</v>
      </c>
      <c r="Z206" t="s">
        <v>30</v>
      </c>
      <c r="AG206" t="s">
        <v>912</v>
      </c>
      <c r="AM206" t="s">
        <v>893</v>
      </c>
      <c r="AO206" t="s">
        <v>334</v>
      </c>
      <c r="BT206" t="s">
        <v>884</v>
      </c>
      <c r="BU206" t="s">
        <v>336</v>
      </c>
      <c r="BV206" t="str">
        <f t="shared" si="15"/>
        <v>seiu-bbm7</v>
      </c>
      <c r="BW206">
        <f t="shared" si="16"/>
        <v>2016</v>
      </c>
      <c r="BX206">
        <f t="shared" si="17"/>
        <v>2016</v>
      </c>
      <c r="BY206">
        <f t="shared" si="18"/>
        <v>4</v>
      </c>
      <c r="BZ206">
        <f t="shared" si="19"/>
        <v>5</v>
      </c>
    </row>
    <row r="207" spans="1:78" x14ac:dyDescent="0.35">
      <c r="A207" t="s">
        <v>3183</v>
      </c>
      <c r="B207" t="s">
        <v>3184</v>
      </c>
      <c r="C207" t="b">
        <v>0</v>
      </c>
      <c r="D207" t="b">
        <v>0</v>
      </c>
      <c r="F207" t="s">
        <v>323</v>
      </c>
      <c r="G207" t="s">
        <v>15</v>
      </c>
      <c r="H207" t="s">
        <v>3185</v>
      </c>
      <c r="I207" t="s">
        <v>3186</v>
      </c>
      <c r="J207">
        <v>293</v>
      </c>
      <c r="K207" t="s">
        <v>3187</v>
      </c>
      <c r="L207" t="s">
        <v>3188</v>
      </c>
      <c r="M207" s="2">
        <v>42411</v>
      </c>
      <c r="N207" s="1">
        <v>3.2638888888888891E-2</v>
      </c>
      <c r="O207" s="2">
        <v>42447</v>
      </c>
      <c r="P207" s="1">
        <v>0.97013888888888899</v>
      </c>
      <c r="R207" t="s">
        <v>3189</v>
      </c>
      <c r="S207">
        <v>278</v>
      </c>
      <c r="T207" t="s">
        <v>164</v>
      </c>
      <c r="U207" t="s">
        <v>3190</v>
      </c>
      <c r="W207" t="s">
        <v>1</v>
      </c>
      <c r="Z207" t="s">
        <v>246</v>
      </c>
      <c r="AB207">
        <v>2016</v>
      </c>
      <c r="AG207" t="s">
        <v>3191</v>
      </c>
      <c r="AJ207" t="s">
        <v>63</v>
      </c>
      <c r="AM207" t="s">
        <v>572</v>
      </c>
      <c r="AO207" t="s">
        <v>334</v>
      </c>
      <c r="BT207" t="s">
        <v>1890</v>
      </c>
      <c r="BU207" t="s">
        <v>336</v>
      </c>
      <c r="BV207" t="str">
        <f t="shared" si="15"/>
        <v>j4bp-2yjx</v>
      </c>
      <c r="BW207">
        <f t="shared" si="16"/>
        <v>2016</v>
      </c>
      <c r="BX207">
        <f t="shared" si="17"/>
        <v>2016</v>
      </c>
      <c r="BY207">
        <f t="shared" si="18"/>
        <v>4</v>
      </c>
      <c r="BZ207">
        <f t="shared" si="19"/>
        <v>4</v>
      </c>
    </row>
    <row r="208" spans="1:78" x14ac:dyDescent="0.35">
      <c r="A208" t="s">
        <v>5835</v>
      </c>
      <c r="B208" t="s">
        <v>5114</v>
      </c>
      <c r="C208" t="b">
        <v>0</v>
      </c>
      <c r="D208" t="b">
        <v>0</v>
      </c>
      <c r="F208" t="s">
        <v>323</v>
      </c>
      <c r="G208" t="s">
        <v>15</v>
      </c>
      <c r="H208" t="s">
        <v>5477</v>
      </c>
      <c r="I208" t="s">
        <v>820</v>
      </c>
      <c r="J208">
        <v>251</v>
      </c>
      <c r="K208" t="s">
        <v>5115</v>
      </c>
      <c r="L208" t="s">
        <v>5115</v>
      </c>
      <c r="M208" s="2">
        <v>42515</v>
      </c>
      <c r="N208" s="1">
        <v>0.96875</v>
      </c>
      <c r="O208" s="2">
        <v>42515</v>
      </c>
      <c r="P208" s="1">
        <v>0.96875</v>
      </c>
      <c r="Q208" t="s">
        <v>359</v>
      </c>
      <c r="R208" t="s">
        <v>812</v>
      </c>
      <c r="S208">
        <v>440</v>
      </c>
      <c r="T208" t="s">
        <v>201</v>
      </c>
      <c r="V208" t="s">
        <v>7</v>
      </c>
      <c r="W208" t="s">
        <v>1</v>
      </c>
      <c r="Z208" t="s">
        <v>223</v>
      </c>
      <c r="AG208" t="s">
        <v>5836</v>
      </c>
      <c r="AJ208" t="s">
        <v>553</v>
      </c>
      <c r="AL208" t="s">
        <v>824</v>
      </c>
      <c r="AM208" t="s">
        <v>835</v>
      </c>
      <c r="AO208" t="s">
        <v>334</v>
      </c>
      <c r="BU208" t="s">
        <v>336</v>
      </c>
      <c r="BV208" t="str">
        <f t="shared" si="15"/>
        <v>xx9k-ku4q</v>
      </c>
      <c r="BW208">
        <f t="shared" si="16"/>
        <v>2016</v>
      </c>
      <c r="BX208">
        <f t="shared" si="17"/>
        <v>2016</v>
      </c>
      <c r="BY208">
        <f t="shared" si="18"/>
        <v>5</v>
      </c>
      <c r="BZ208">
        <f t="shared" si="19"/>
        <v>5</v>
      </c>
    </row>
    <row r="209" spans="1:78" x14ac:dyDescent="0.35">
      <c r="A209" t="s">
        <v>2526</v>
      </c>
      <c r="B209" t="s">
        <v>2527</v>
      </c>
      <c r="C209" t="b">
        <v>0</v>
      </c>
      <c r="D209" t="b">
        <v>0</v>
      </c>
      <c r="F209" t="s">
        <v>323</v>
      </c>
      <c r="G209" t="s">
        <v>15</v>
      </c>
      <c r="H209" t="s">
        <v>2528</v>
      </c>
      <c r="I209" t="s">
        <v>2529</v>
      </c>
      <c r="J209">
        <v>201</v>
      </c>
      <c r="K209" t="s">
        <v>2530</v>
      </c>
      <c r="L209" t="s">
        <v>2531</v>
      </c>
      <c r="M209" s="2">
        <v>42877</v>
      </c>
      <c r="N209" s="1">
        <v>0.6972222222222223</v>
      </c>
      <c r="O209" s="2">
        <v>42905</v>
      </c>
      <c r="P209" s="1">
        <v>0.15833333333333333</v>
      </c>
      <c r="Q209" t="s">
        <v>2373</v>
      </c>
      <c r="R209" t="s">
        <v>2397</v>
      </c>
      <c r="S209">
        <v>454</v>
      </c>
      <c r="T209" t="s">
        <v>208</v>
      </c>
      <c r="U209" t="s">
        <v>2375</v>
      </c>
      <c r="V209" t="s">
        <v>7</v>
      </c>
      <c r="W209" t="s">
        <v>1</v>
      </c>
      <c r="Z209" t="s">
        <v>131</v>
      </c>
      <c r="AB209" t="s">
        <v>2398</v>
      </c>
      <c r="AG209" t="s">
        <v>2532</v>
      </c>
      <c r="AJ209" t="s">
        <v>28</v>
      </c>
      <c r="AL209" t="s">
        <v>2390</v>
      </c>
      <c r="AM209" t="s">
        <v>2379</v>
      </c>
      <c r="AO209" t="s">
        <v>334</v>
      </c>
      <c r="BT209" t="s">
        <v>2380</v>
      </c>
      <c r="BU209" t="s">
        <v>336</v>
      </c>
      <c r="BV209" t="str">
        <f t="shared" si="15"/>
        <v>m6wv-f9g5</v>
      </c>
      <c r="BW209">
        <f t="shared" si="16"/>
        <v>2017</v>
      </c>
      <c r="BX209">
        <f t="shared" si="17"/>
        <v>2017</v>
      </c>
      <c r="BY209">
        <f t="shared" si="18"/>
        <v>5</v>
      </c>
      <c r="BZ209">
        <f t="shared" si="19"/>
        <v>6</v>
      </c>
    </row>
    <row r="210" spans="1:78" x14ac:dyDescent="0.35">
      <c r="A210" t="s">
        <v>5556</v>
      </c>
      <c r="B210" t="s">
        <v>4308</v>
      </c>
      <c r="C210" t="b">
        <v>0</v>
      </c>
      <c r="D210" t="b">
        <v>0</v>
      </c>
      <c r="F210" t="s">
        <v>323</v>
      </c>
      <c r="G210" t="s">
        <v>15</v>
      </c>
      <c r="H210" t="s">
        <v>5557</v>
      </c>
      <c r="I210" t="s">
        <v>4309</v>
      </c>
      <c r="J210">
        <v>660</v>
      </c>
      <c r="K210" t="s">
        <v>5558</v>
      </c>
      <c r="L210" t="s">
        <v>4310</v>
      </c>
      <c r="M210" s="2">
        <v>42275</v>
      </c>
      <c r="N210" s="1">
        <v>0.77083333333333337</v>
      </c>
      <c r="O210" s="2">
        <v>42275</v>
      </c>
      <c r="P210" s="1">
        <v>0.95277777777777783</v>
      </c>
      <c r="Q210" t="s">
        <v>881</v>
      </c>
      <c r="R210" t="s">
        <v>4311</v>
      </c>
      <c r="S210">
        <v>472</v>
      </c>
      <c r="T210" t="s">
        <v>164</v>
      </c>
      <c r="W210" t="s">
        <v>1</v>
      </c>
      <c r="Z210" t="s">
        <v>76</v>
      </c>
      <c r="AG210" t="s">
        <v>5559</v>
      </c>
      <c r="AK210" t="s">
        <v>4312</v>
      </c>
      <c r="AL210" t="s">
        <v>4313</v>
      </c>
      <c r="AM210" t="s">
        <v>572</v>
      </c>
      <c r="AO210" t="s">
        <v>334</v>
      </c>
      <c r="BU210" t="s">
        <v>336</v>
      </c>
      <c r="BV210" t="str">
        <f t="shared" si="15"/>
        <v>sufm-u7rz</v>
      </c>
      <c r="BW210">
        <f t="shared" si="16"/>
        <v>2015</v>
      </c>
      <c r="BX210">
        <f t="shared" si="17"/>
        <v>2015</v>
      </c>
      <c r="BY210">
        <f t="shared" si="18"/>
        <v>4</v>
      </c>
      <c r="BZ210">
        <f t="shared" si="19"/>
        <v>4</v>
      </c>
    </row>
    <row r="211" spans="1:78" x14ac:dyDescent="0.35">
      <c r="A211" t="s">
        <v>3403</v>
      </c>
      <c r="B211" t="s">
        <v>3404</v>
      </c>
      <c r="C211" t="b">
        <v>0</v>
      </c>
      <c r="D211" t="b">
        <v>0</v>
      </c>
      <c r="F211" t="s">
        <v>323</v>
      </c>
      <c r="G211" t="s">
        <v>15</v>
      </c>
      <c r="H211" t="s">
        <v>3405</v>
      </c>
      <c r="J211">
        <v>159</v>
      </c>
      <c r="K211" t="s">
        <v>3406</v>
      </c>
      <c r="L211" t="s">
        <v>3407</v>
      </c>
      <c r="M211" s="2">
        <v>42137</v>
      </c>
      <c r="N211" s="1">
        <v>0.99097222222222225</v>
      </c>
      <c r="O211" s="2">
        <v>42138</v>
      </c>
      <c r="P211" s="1">
        <v>0.94652777777777775</v>
      </c>
      <c r="Q211" t="s">
        <v>913</v>
      </c>
      <c r="R211" t="s">
        <v>3408</v>
      </c>
      <c r="S211">
        <v>542</v>
      </c>
      <c r="T211" t="s">
        <v>212</v>
      </c>
      <c r="U211" t="s">
        <v>3409</v>
      </c>
      <c r="W211" t="s">
        <v>1</v>
      </c>
      <c r="Z211" t="s">
        <v>250</v>
      </c>
      <c r="AG211" t="s">
        <v>3410</v>
      </c>
      <c r="AM211" t="s">
        <v>3411</v>
      </c>
      <c r="AO211" t="s">
        <v>334</v>
      </c>
      <c r="BT211" t="s">
        <v>368</v>
      </c>
      <c r="BU211" t="s">
        <v>336</v>
      </c>
      <c r="BV211" t="str">
        <f t="shared" si="15"/>
        <v>4yjd-2ysy</v>
      </c>
      <c r="BW211">
        <f t="shared" si="16"/>
        <v>2015</v>
      </c>
      <c r="BX211">
        <f t="shared" si="17"/>
        <v>2015</v>
      </c>
      <c r="BY211">
        <f t="shared" si="18"/>
        <v>4</v>
      </c>
      <c r="BZ211">
        <f t="shared" si="19"/>
        <v>4</v>
      </c>
    </row>
    <row r="212" spans="1:78" x14ac:dyDescent="0.35">
      <c r="A212" t="s">
        <v>2573</v>
      </c>
      <c r="B212" t="s">
        <v>2574</v>
      </c>
      <c r="C212" t="b">
        <v>0</v>
      </c>
      <c r="D212" t="b">
        <v>0</v>
      </c>
      <c r="F212" t="s">
        <v>323</v>
      </c>
      <c r="G212" t="s">
        <v>15</v>
      </c>
      <c r="H212" t="s">
        <v>2575</v>
      </c>
      <c r="I212" t="s">
        <v>2576</v>
      </c>
      <c r="J212">
        <v>176</v>
      </c>
      <c r="K212" t="s">
        <v>2577</v>
      </c>
      <c r="L212" t="s">
        <v>2578</v>
      </c>
      <c r="M212" s="2">
        <v>43020</v>
      </c>
      <c r="N212" s="1">
        <v>0.90833333333333333</v>
      </c>
      <c r="O212" s="2">
        <v>43166</v>
      </c>
      <c r="P212" s="1">
        <v>0.64236111111111105</v>
      </c>
      <c r="Q212" t="s">
        <v>2373</v>
      </c>
      <c r="R212" t="s">
        <v>2477</v>
      </c>
      <c r="S212">
        <v>547</v>
      </c>
      <c r="T212" t="s">
        <v>208</v>
      </c>
      <c r="U212" t="s">
        <v>2375</v>
      </c>
      <c r="V212" t="s">
        <v>16</v>
      </c>
      <c r="W212" t="s">
        <v>1</v>
      </c>
      <c r="Z212" t="s">
        <v>131</v>
      </c>
      <c r="AB212" t="s">
        <v>2469</v>
      </c>
      <c r="AG212" t="s">
        <v>2579</v>
      </c>
      <c r="AJ212" t="s">
        <v>28</v>
      </c>
      <c r="AL212" t="s">
        <v>2390</v>
      </c>
      <c r="AM212" t="s">
        <v>2379</v>
      </c>
      <c r="AO212" t="s">
        <v>334</v>
      </c>
      <c r="BT212" t="s">
        <v>2380</v>
      </c>
      <c r="BU212" t="s">
        <v>336</v>
      </c>
      <c r="BV212" t="str">
        <f t="shared" si="15"/>
        <v>xsk3-ppp5</v>
      </c>
      <c r="BW212">
        <f t="shared" si="16"/>
        <v>2017</v>
      </c>
      <c r="BX212">
        <f t="shared" si="17"/>
        <v>2018</v>
      </c>
      <c r="BY212">
        <f t="shared" si="18"/>
        <v>5</v>
      </c>
      <c r="BZ212">
        <f t="shared" si="19"/>
        <v>6</v>
      </c>
    </row>
    <row r="213" spans="1:78" x14ac:dyDescent="0.35">
      <c r="A213" t="s">
        <v>3463</v>
      </c>
      <c r="B213" t="s">
        <v>3464</v>
      </c>
      <c r="C213" t="b">
        <v>0</v>
      </c>
      <c r="D213" t="b">
        <v>0</v>
      </c>
      <c r="F213" t="s">
        <v>323</v>
      </c>
      <c r="G213" t="s">
        <v>15</v>
      </c>
      <c r="H213" t="s">
        <v>3465</v>
      </c>
      <c r="I213" t="s">
        <v>3466</v>
      </c>
      <c r="J213">
        <v>134</v>
      </c>
      <c r="K213" t="s">
        <v>3467</v>
      </c>
      <c r="L213" t="s">
        <v>3468</v>
      </c>
      <c r="M213" s="2">
        <v>42135</v>
      </c>
      <c r="N213" s="1">
        <v>0.96319444444444446</v>
      </c>
      <c r="O213" s="2">
        <v>42136</v>
      </c>
      <c r="P213" s="1">
        <v>2.9861111111111113E-2</v>
      </c>
      <c r="Q213" t="s">
        <v>913</v>
      </c>
      <c r="S213">
        <v>570</v>
      </c>
      <c r="T213" t="s">
        <v>212</v>
      </c>
      <c r="U213" t="s">
        <v>3409</v>
      </c>
      <c r="W213" t="s">
        <v>1</v>
      </c>
      <c r="AG213" t="s">
        <v>3469</v>
      </c>
      <c r="AM213" t="s">
        <v>3411</v>
      </c>
      <c r="AO213" t="s">
        <v>334</v>
      </c>
      <c r="BT213" t="s">
        <v>368</v>
      </c>
      <c r="BU213" t="s">
        <v>336</v>
      </c>
      <c r="BV213" t="str">
        <f t="shared" si="15"/>
        <v>utvd-sddk</v>
      </c>
      <c r="BW213">
        <f t="shared" si="16"/>
        <v>2015</v>
      </c>
      <c r="BX213">
        <f t="shared" si="17"/>
        <v>2015</v>
      </c>
      <c r="BY213">
        <f t="shared" si="18"/>
        <v>3</v>
      </c>
      <c r="BZ213">
        <f t="shared" si="19"/>
        <v>3</v>
      </c>
    </row>
    <row r="214" spans="1:78" x14ac:dyDescent="0.35">
      <c r="A214" t="s">
        <v>3419</v>
      </c>
      <c r="B214" t="s">
        <v>3420</v>
      </c>
      <c r="C214" t="b">
        <v>0</v>
      </c>
      <c r="D214" t="b">
        <v>0</v>
      </c>
      <c r="F214" t="s">
        <v>323</v>
      </c>
      <c r="G214" t="s">
        <v>15</v>
      </c>
      <c r="H214" t="s">
        <v>3421</v>
      </c>
      <c r="J214">
        <v>144</v>
      </c>
      <c r="K214" t="s">
        <v>3422</v>
      </c>
      <c r="L214" t="s">
        <v>3423</v>
      </c>
      <c r="M214" s="2">
        <v>42136</v>
      </c>
      <c r="N214" s="1">
        <v>0.64444444444444449</v>
      </c>
      <c r="O214" s="2">
        <v>42136</v>
      </c>
      <c r="P214" s="1">
        <v>0.68055555555555547</v>
      </c>
      <c r="Q214" t="s">
        <v>913</v>
      </c>
      <c r="R214" t="s">
        <v>3424</v>
      </c>
      <c r="S214">
        <v>577</v>
      </c>
      <c r="T214" t="s">
        <v>212</v>
      </c>
      <c r="U214" t="s">
        <v>3409</v>
      </c>
      <c r="W214" t="s">
        <v>1</v>
      </c>
      <c r="Z214" t="s">
        <v>250</v>
      </c>
      <c r="AG214" t="s">
        <v>3425</v>
      </c>
      <c r="AM214" t="s">
        <v>3411</v>
      </c>
      <c r="AO214" t="s">
        <v>334</v>
      </c>
      <c r="BT214" t="s">
        <v>368</v>
      </c>
      <c r="BU214" t="s">
        <v>336</v>
      </c>
      <c r="BV214" t="str">
        <f t="shared" si="15"/>
        <v>igkk-2imr</v>
      </c>
      <c r="BW214">
        <f t="shared" si="16"/>
        <v>2015</v>
      </c>
      <c r="BX214">
        <f t="shared" si="17"/>
        <v>2015</v>
      </c>
      <c r="BY214">
        <f t="shared" si="18"/>
        <v>4</v>
      </c>
      <c r="BZ214">
        <f t="shared" si="19"/>
        <v>4</v>
      </c>
    </row>
    <row r="215" spans="1:78" x14ac:dyDescent="0.35">
      <c r="A215" t="s">
        <v>1949</v>
      </c>
      <c r="B215" t="s">
        <v>1940</v>
      </c>
      <c r="C215" t="b">
        <v>0</v>
      </c>
      <c r="D215" t="b">
        <v>0</v>
      </c>
      <c r="F215" t="s">
        <v>323</v>
      </c>
      <c r="G215" t="s">
        <v>15</v>
      </c>
      <c r="H215" t="s">
        <v>1950</v>
      </c>
      <c r="I215" t="s">
        <v>1941</v>
      </c>
      <c r="J215">
        <v>145</v>
      </c>
      <c r="K215" t="s">
        <v>1951</v>
      </c>
      <c r="L215" t="s">
        <v>1942</v>
      </c>
      <c r="M215" s="2">
        <v>41983</v>
      </c>
      <c r="N215" s="1">
        <v>0.85625000000000007</v>
      </c>
      <c r="O215" s="2">
        <v>41983</v>
      </c>
      <c r="P215" s="1">
        <v>0.86458333333333337</v>
      </c>
      <c r="R215" t="s">
        <v>1757</v>
      </c>
      <c r="S215">
        <v>676</v>
      </c>
      <c r="T215" t="s">
        <v>123</v>
      </c>
      <c r="U215" t="s">
        <v>1927</v>
      </c>
      <c r="W215" t="s">
        <v>1</v>
      </c>
      <c r="AG215" t="s">
        <v>1952</v>
      </c>
      <c r="AM215" t="s">
        <v>1760</v>
      </c>
      <c r="AO215" t="s">
        <v>334</v>
      </c>
      <c r="BT215" t="s">
        <v>1761</v>
      </c>
      <c r="BU215" t="s">
        <v>336</v>
      </c>
      <c r="BV215" t="str">
        <f t="shared" si="15"/>
        <v>bnsy-2w82</v>
      </c>
      <c r="BW215">
        <f t="shared" si="16"/>
        <v>2014</v>
      </c>
      <c r="BX215">
        <f t="shared" si="17"/>
        <v>2014</v>
      </c>
      <c r="BY215">
        <f t="shared" si="18"/>
        <v>3</v>
      </c>
      <c r="BZ215">
        <f t="shared" si="19"/>
        <v>3</v>
      </c>
    </row>
    <row r="216" spans="1:78" x14ac:dyDescent="0.35">
      <c r="A216" t="s">
        <v>4982</v>
      </c>
      <c r="B216" t="s">
        <v>4983</v>
      </c>
      <c r="C216" t="b">
        <v>0</v>
      </c>
      <c r="D216" t="b">
        <v>0</v>
      </c>
      <c r="F216" t="s">
        <v>323</v>
      </c>
      <c r="G216" t="s">
        <v>15</v>
      </c>
      <c r="H216" t="s">
        <v>4984</v>
      </c>
      <c r="I216" t="s">
        <v>4985</v>
      </c>
      <c r="J216">
        <v>494</v>
      </c>
      <c r="K216" t="s">
        <v>4986</v>
      </c>
      <c r="L216" t="s">
        <v>2283</v>
      </c>
      <c r="M216" s="2">
        <v>42092</v>
      </c>
      <c r="N216" s="1">
        <v>0.27083333333333331</v>
      </c>
      <c r="O216" s="2">
        <v>42373</v>
      </c>
      <c r="P216" s="1">
        <v>0.90972222222222221</v>
      </c>
      <c r="Q216" t="s">
        <v>881</v>
      </c>
      <c r="R216" t="s">
        <v>2284</v>
      </c>
      <c r="S216">
        <v>694</v>
      </c>
      <c r="T216" t="s">
        <v>151</v>
      </c>
      <c r="V216" t="s">
        <v>7</v>
      </c>
      <c r="W216" t="s">
        <v>1</v>
      </c>
      <c r="Z216" t="s">
        <v>118</v>
      </c>
      <c r="AG216" t="s">
        <v>4987</v>
      </c>
      <c r="AL216" t="s">
        <v>2287</v>
      </c>
      <c r="AM216" t="s">
        <v>2020</v>
      </c>
      <c r="AO216" t="s">
        <v>334</v>
      </c>
      <c r="BU216" t="s">
        <v>336</v>
      </c>
      <c r="BV216" t="str">
        <f t="shared" si="15"/>
        <v>hdh3-xc9r</v>
      </c>
      <c r="BW216">
        <f t="shared" si="16"/>
        <v>2015</v>
      </c>
      <c r="BX216">
        <f t="shared" si="17"/>
        <v>2016</v>
      </c>
      <c r="BY216">
        <f t="shared" si="18"/>
        <v>5</v>
      </c>
      <c r="BZ216">
        <f t="shared" si="19"/>
        <v>5</v>
      </c>
    </row>
    <row r="217" spans="1:78" x14ac:dyDescent="0.35">
      <c r="A217" t="s">
        <v>1653</v>
      </c>
      <c r="B217" t="s">
        <v>1646</v>
      </c>
      <c r="C217" t="b">
        <v>0</v>
      </c>
      <c r="D217" t="b">
        <v>0</v>
      </c>
      <c r="F217" t="s">
        <v>323</v>
      </c>
      <c r="G217" t="s">
        <v>15</v>
      </c>
      <c r="H217" t="s">
        <v>1654</v>
      </c>
      <c r="I217" t="s">
        <v>1647</v>
      </c>
      <c r="J217">
        <v>525</v>
      </c>
      <c r="K217" t="s">
        <v>1655</v>
      </c>
      <c r="L217" t="s">
        <v>1648</v>
      </c>
      <c r="M217" s="2">
        <v>42389</v>
      </c>
      <c r="N217" s="1">
        <v>0.80208333333333337</v>
      </c>
      <c r="O217" s="2">
        <v>42389</v>
      </c>
      <c r="P217" s="1">
        <v>0.8027777777777777</v>
      </c>
      <c r="Q217" t="s">
        <v>881</v>
      </c>
      <c r="R217" t="s">
        <v>1649</v>
      </c>
      <c r="S217">
        <v>711</v>
      </c>
      <c r="T217" t="s">
        <v>164</v>
      </c>
      <c r="U217" t="s">
        <v>1650</v>
      </c>
      <c r="V217" t="s">
        <v>7</v>
      </c>
      <c r="W217" t="s">
        <v>1</v>
      </c>
      <c r="Z217" t="s">
        <v>186</v>
      </c>
      <c r="AB217" t="s">
        <v>1651</v>
      </c>
      <c r="AG217" t="s">
        <v>1656</v>
      </c>
      <c r="AJ217" t="s">
        <v>69</v>
      </c>
      <c r="AL217" t="s">
        <v>1652</v>
      </c>
      <c r="AM217" t="s">
        <v>572</v>
      </c>
      <c r="AO217" t="s">
        <v>334</v>
      </c>
      <c r="BT217" t="s">
        <v>352</v>
      </c>
      <c r="BU217" t="s">
        <v>336</v>
      </c>
      <c r="BV217" t="str">
        <f t="shared" si="15"/>
        <v>txep-7uqx</v>
      </c>
      <c r="BW217">
        <f t="shared" si="16"/>
        <v>2016</v>
      </c>
      <c r="BX217">
        <f t="shared" si="17"/>
        <v>2016</v>
      </c>
      <c r="BY217">
        <f t="shared" si="18"/>
        <v>5</v>
      </c>
      <c r="BZ217">
        <f t="shared" si="19"/>
        <v>6</v>
      </c>
    </row>
    <row r="218" spans="1:78" x14ac:dyDescent="0.35">
      <c r="A218" t="s">
        <v>5165</v>
      </c>
      <c r="B218" t="s">
        <v>4927</v>
      </c>
      <c r="C218" t="b">
        <v>0</v>
      </c>
      <c r="D218" t="b">
        <v>0</v>
      </c>
      <c r="F218" t="s">
        <v>323</v>
      </c>
      <c r="G218" t="s">
        <v>15</v>
      </c>
      <c r="H218" t="s">
        <v>4928</v>
      </c>
      <c r="J218">
        <v>370</v>
      </c>
      <c r="K218" t="s">
        <v>5166</v>
      </c>
      <c r="L218" t="s">
        <v>4929</v>
      </c>
      <c r="M218" s="2">
        <v>42045</v>
      </c>
      <c r="N218" s="1">
        <v>0.72430555555555554</v>
      </c>
      <c r="O218" s="2">
        <v>42045</v>
      </c>
      <c r="P218" s="1">
        <v>0.82916666666666661</v>
      </c>
      <c r="Q218" t="s">
        <v>571</v>
      </c>
      <c r="R218" t="s">
        <v>5083</v>
      </c>
      <c r="S218">
        <v>755</v>
      </c>
      <c r="T218" t="s">
        <v>164</v>
      </c>
      <c r="W218" t="s">
        <v>1</v>
      </c>
      <c r="Z218" t="s">
        <v>48</v>
      </c>
      <c r="AA218" t="s">
        <v>3529</v>
      </c>
      <c r="AC218" t="s">
        <v>5084</v>
      </c>
      <c r="AG218" t="s">
        <v>5167</v>
      </c>
      <c r="AH218" t="s">
        <v>5085</v>
      </c>
      <c r="AI218" t="s">
        <v>3528</v>
      </c>
      <c r="AK218" t="s">
        <v>3669</v>
      </c>
      <c r="AM218" t="s">
        <v>572</v>
      </c>
      <c r="AO218" t="s">
        <v>334</v>
      </c>
      <c r="BU218" t="s">
        <v>336</v>
      </c>
      <c r="BV218" t="str">
        <f t="shared" si="15"/>
        <v>jwyj-mg7x</v>
      </c>
      <c r="BW218">
        <f t="shared" si="16"/>
        <v>2015</v>
      </c>
      <c r="BX218">
        <f t="shared" si="17"/>
        <v>2015</v>
      </c>
      <c r="BY218">
        <f t="shared" si="18"/>
        <v>4</v>
      </c>
      <c r="BZ218">
        <f t="shared" si="19"/>
        <v>3</v>
      </c>
    </row>
    <row r="219" spans="1:78" x14ac:dyDescent="0.35">
      <c r="A219" t="s">
        <v>5394</v>
      </c>
      <c r="B219" t="s">
        <v>4171</v>
      </c>
      <c r="C219" t="b">
        <v>0</v>
      </c>
      <c r="D219" t="b">
        <v>0</v>
      </c>
      <c r="F219" t="s">
        <v>323</v>
      </c>
      <c r="G219" t="s">
        <v>15</v>
      </c>
      <c r="H219" t="s">
        <v>5395</v>
      </c>
      <c r="I219" t="s">
        <v>4172</v>
      </c>
      <c r="J219">
        <v>401</v>
      </c>
      <c r="K219" t="s">
        <v>5396</v>
      </c>
      <c r="L219" t="s">
        <v>4173</v>
      </c>
      <c r="M219" s="2">
        <v>42418</v>
      </c>
      <c r="N219" s="1">
        <v>0.92569444444444438</v>
      </c>
      <c r="O219" s="2">
        <v>43024</v>
      </c>
      <c r="P219" s="1">
        <v>0.66597222222222219</v>
      </c>
      <c r="R219" t="s">
        <v>4174</v>
      </c>
      <c r="S219">
        <v>829</v>
      </c>
      <c r="T219" t="s">
        <v>125</v>
      </c>
      <c r="W219" t="s">
        <v>1</v>
      </c>
      <c r="Z219" t="s">
        <v>245</v>
      </c>
      <c r="AB219" t="s">
        <v>4175</v>
      </c>
      <c r="AG219" t="s">
        <v>5397</v>
      </c>
      <c r="AJ219" t="s">
        <v>46</v>
      </c>
      <c r="AM219" t="s">
        <v>1889</v>
      </c>
      <c r="AO219" t="s">
        <v>334</v>
      </c>
      <c r="BU219" t="s">
        <v>336</v>
      </c>
      <c r="BV219" t="str">
        <f t="shared" si="15"/>
        <v>pqva-awv7</v>
      </c>
      <c r="BW219">
        <f t="shared" si="16"/>
        <v>2016</v>
      </c>
      <c r="BX219">
        <f t="shared" si="17"/>
        <v>2017</v>
      </c>
      <c r="BY219">
        <f t="shared" si="18"/>
        <v>4</v>
      </c>
      <c r="BZ219">
        <f t="shared" si="19"/>
        <v>3</v>
      </c>
    </row>
    <row r="220" spans="1:78" x14ac:dyDescent="0.35">
      <c r="A220" t="s">
        <v>817</v>
      </c>
      <c r="B220" t="s">
        <v>818</v>
      </c>
      <c r="C220" t="b">
        <v>0</v>
      </c>
      <c r="D220" t="b">
        <v>0</v>
      </c>
      <c r="F220" t="s">
        <v>323</v>
      </c>
      <c r="G220" t="s">
        <v>15</v>
      </c>
      <c r="H220" t="s">
        <v>819</v>
      </c>
      <c r="I220" t="s">
        <v>820</v>
      </c>
      <c r="J220">
        <v>337</v>
      </c>
      <c r="K220" t="s">
        <v>821</v>
      </c>
      <c r="L220" t="s">
        <v>822</v>
      </c>
      <c r="M220" s="2">
        <v>41914</v>
      </c>
      <c r="N220" s="1">
        <v>0.90486111111111101</v>
      </c>
      <c r="O220" s="2">
        <v>41914</v>
      </c>
      <c r="P220" s="1">
        <v>0.90833333333333333</v>
      </c>
      <c r="Q220" t="s">
        <v>359</v>
      </c>
      <c r="R220" t="s">
        <v>812</v>
      </c>
      <c r="S220">
        <v>942</v>
      </c>
      <c r="T220" t="s">
        <v>117</v>
      </c>
      <c r="U220" t="s">
        <v>813</v>
      </c>
      <c r="W220" t="s">
        <v>1</v>
      </c>
      <c r="Z220" t="s">
        <v>223</v>
      </c>
      <c r="AG220" t="s">
        <v>823</v>
      </c>
      <c r="AL220" t="s">
        <v>824</v>
      </c>
      <c r="AM220" t="s">
        <v>815</v>
      </c>
      <c r="AO220" t="s">
        <v>334</v>
      </c>
      <c r="BT220" t="s">
        <v>816</v>
      </c>
      <c r="BU220" t="s">
        <v>336</v>
      </c>
      <c r="BV220" t="str">
        <f t="shared" si="15"/>
        <v>eae8-g7j8</v>
      </c>
      <c r="BW220">
        <f t="shared" si="16"/>
        <v>2014</v>
      </c>
      <c r="BX220">
        <f t="shared" si="17"/>
        <v>2014</v>
      </c>
      <c r="BY220">
        <f t="shared" si="18"/>
        <v>4</v>
      </c>
      <c r="BZ220">
        <f t="shared" si="19"/>
        <v>5</v>
      </c>
    </row>
    <row r="221" spans="1:78" x14ac:dyDescent="0.35">
      <c r="A221" t="s">
        <v>5519</v>
      </c>
      <c r="B221" t="s">
        <v>5208</v>
      </c>
      <c r="C221" t="b">
        <v>0</v>
      </c>
      <c r="D221" t="b">
        <v>0</v>
      </c>
      <c r="F221" t="s">
        <v>323</v>
      </c>
      <c r="G221" t="s">
        <v>15</v>
      </c>
      <c r="H221" t="s">
        <v>5520</v>
      </c>
      <c r="I221" t="s">
        <v>5209</v>
      </c>
      <c r="J221" s="3">
        <v>2077</v>
      </c>
      <c r="K221" t="s">
        <v>5521</v>
      </c>
      <c r="L221" t="s">
        <v>3948</v>
      </c>
      <c r="M221" s="2">
        <v>41850</v>
      </c>
      <c r="N221" s="1">
        <v>0.81874999999999998</v>
      </c>
      <c r="O221" s="2">
        <v>42373</v>
      </c>
      <c r="P221" s="1">
        <v>0.91041666666666676</v>
      </c>
      <c r="Q221" t="s">
        <v>881</v>
      </c>
      <c r="R221" t="s">
        <v>2284</v>
      </c>
      <c r="S221" s="3">
        <v>1129</v>
      </c>
      <c r="T221" t="s">
        <v>119</v>
      </c>
      <c r="V221" t="s">
        <v>7</v>
      </c>
      <c r="W221" t="s">
        <v>1</v>
      </c>
      <c r="Z221" t="s">
        <v>118</v>
      </c>
      <c r="AG221" t="s">
        <v>5522</v>
      </c>
      <c r="AL221" t="s">
        <v>2287</v>
      </c>
      <c r="AM221" t="s">
        <v>2288</v>
      </c>
      <c r="AO221" t="s">
        <v>334</v>
      </c>
      <c r="BU221" t="s">
        <v>336</v>
      </c>
      <c r="BV221" t="str">
        <f t="shared" si="15"/>
        <v>s29e-i2mw</v>
      </c>
      <c r="BW221">
        <f t="shared" si="16"/>
        <v>2014</v>
      </c>
      <c r="BX221">
        <f t="shared" si="17"/>
        <v>2016</v>
      </c>
      <c r="BY221">
        <f t="shared" si="18"/>
        <v>5</v>
      </c>
      <c r="BZ221">
        <f t="shared" si="19"/>
        <v>5</v>
      </c>
    </row>
    <row r="222" spans="1:78" x14ac:dyDescent="0.35">
      <c r="A222" t="s">
        <v>2278</v>
      </c>
      <c r="B222" t="s">
        <v>2279</v>
      </c>
      <c r="C222" t="b">
        <v>0</v>
      </c>
      <c r="D222" t="b">
        <v>0</v>
      </c>
      <c r="F222" t="s">
        <v>323</v>
      </c>
      <c r="G222" t="s">
        <v>15</v>
      </c>
      <c r="H222" t="s">
        <v>2280</v>
      </c>
      <c r="I222" t="s">
        <v>2281</v>
      </c>
      <c r="J222">
        <v>477</v>
      </c>
      <c r="K222" t="s">
        <v>2282</v>
      </c>
      <c r="L222" t="s">
        <v>2283</v>
      </c>
      <c r="M222" s="2">
        <v>41835</v>
      </c>
      <c r="N222" s="1">
        <v>0.86111111111111116</v>
      </c>
      <c r="O222" s="2">
        <v>42373</v>
      </c>
      <c r="P222" s="1">
        <v>0.90972222222222221</v>
      </c>
      <c r="Q222" t="s">
        <v>881</v>
      </c>
      <c r="R222" t="s">
        <v>2284</v>
      </c>
      <c r="S222" s="3">
        <v>1226</v>
      </c>
      <c r="T222" t="s">
        <v>119</v>
      </c>
      <c r="U222" t="s">
        <v>2285</v>
      </c>
      <c r="V222" t="s">
        <v>7</v>
      </c>
      <c r="W222" t="s">
        <v>1</v>
      </c>
      <c r="Z222" t="s">
        <v>118</v>
      </c>
      <c r="AG222" t="s">
        <v>2286</v>
      </c>
      <c r="AL222" t="s">
        <v>2287</v>
      </c>
      <c r="AM222" t="s">
        <v>2288</v>
      </c>
      <c r="AO222" t="s">
        <v>334</v>
      </c>
      <c r="BT222" t="s">
        <v>368</v>
      </c>
      <c r="BU222" t="s">
        <v>336</v>
      </c>
      <c r="BV222" t="str">
        <f t="shared" si="15"/>
        <v>jym6-rqxg</v>
      </c>
      <c r="BW222">
        <f t="shared" si="16"/>
        <v>2014</v>
      </c>
      <c r="BX222">
        <f t="shared" si="17"/>
        <v>2016</v>
      </c>
      <c r="BY222">
        <f t="shared" si="18"/>
        <v>5</v>
      </c>
      <c r="BZ222">
        <f t="shared" si="19"/>
        <v>6</v>
      </c>
    </row>
    <row r="223" spans="1:78" x14ac:dyDescent="0.35">
      <c r="A223" t="s">
        <v>4438</v>
      </c>
      <c r="B223" t="s">
        <v>4439</v>
      </c>
      <c r="C223" t="b">
        <v>0</v>
      </c>
      <c r="D223" t="b">
        <v>0</v>
      </c>
      <c r="F223" t="s">
        <v>323</v>
      </c>
      <c r="G223" t="s">
        <v>15</v>
      </c>
      <c r="H223" t="s">
        <v>4440</v>
      </c>
      <c r="I223" t="s">
        <v>4441</v>
      </c>
      <c r="J223">
        <v>545</v>
      </c>
      <c r="K223" t="s">
        <v>4442</v>
      </c>
      <c r="L223" t="s">
        <v>4443</v>
      </c>
      <c r="M223" s="2">
        <v>41850</v>
      </c>
      <c r="N223" s="1">
        <v>0.80763888888888891</v>
      </c>
      <c r="O223" s="2">
        <v>42369</v>
      </c>
      <c r="P223" s="1">
        <v>0.875</v>
      </c>
      <c r="Q223" t="s">
        <v>881</v>
      </c>
      <c r="R223" t="s">
        <v>2284</v>
      </c>
      <c r="S223" s="3">
        <v>1279</v>
      </c>
      <c r="T223" t="s">
        <v>119</v>
      </c>
      <c r="V223" t="s">
        <v>7</v>
      </c>
      <c r="W223" t="s">
        <v>1</v>
      </c>
      <c r="Z223" t="s">
        <v>118</v>
      </c>
      <c r="AG223" t="s">
        <v>4444</v>
      </c>
      <c r="AL223" t="s">
        <v>2287</v>
      </c>
      <c r="AM223" t="s">
        <v>2288</v>
      </c>
      <c r="AO223" t="s">
        <v>334</v>
      </c>
      <c r="BU223" t="s">
        <v>336</v>
      </c>
      <c r="BV223" t="str">
        <f t="shared" si="15"/>
        <v>9dnz-48uh</v>
      </c>
      <c r="BW223">
        <f t="shared" si="16"/>
        <v>2014</v>
      </c>
      <c r="BX223">
        <f t="shared" si="17"/>
        <v>2015</v>
      </c>
      <c r="BY223">
        <f t="shared" si="18"/>
        <v>5</v>
      </c>
      <c r="BZ223">
        <f t="shared" si="19"/>
        <v>5</v>
      </c>
    </row>
    <row r="224" spans="1:78" x14ac:dyDescent="0.35">
      <c r="A224" t="s">
        <v>4536</v>
      </c>
      <c r="B224" t="s">
        <v>4537</v>
      </c>
      <c r="C224" t="b">
        <v>0</v>
      </c>
      <c r="D224" t="b">
        <v>0</v>
      </c>
      <c r="F224" t="s">
        <v>323</v>
      </c>
      <c r="G224" t="s">
        <v>15</v>
      </c>
      <c r="H224" t="s">
        <v>4538</v>
      </c>
      <c r="I224" t="s">
        <v>4539</v>
      </c>
      <c r="J224">
        <v>943</v>
      </c>
      <c r="K224" t="s">
        <v>4540</v>
      </c>
      <c r="L224" t="s">
        <v>4541</v>
      </c>
      <c r="M224" s="2">
        <v>41676</v>
      </c>
      <c r="N224" s="1">
        <v>0.19166666666666665</v>
      </c>
      <c r="O224" s="2">
        <v>41676</v>
      </c>
      <c r="P224" s="1">
        <v>0.21944444444444444</v>
      </c>
      <c r="Q224" t="s">
        <v>351</v>
      </c>
      <c r="R224" t="s">
        <v>4542</v>
      </c>
      <c r="S224" s="3">
        <v>1280</v>
      </c>
      <c r="T224" t="s">
        <v>164</v>
      </c>
      <c r="W224" t="s">
        <v>1</v>
      </c>
      <c r="Z224" t="s">
        <v>157</v>
      </c>
      <c r="AG224" t="s">
        <v>4543</v>
      </c>
      <c r="AL224" t="s">
        <v>4544</v>
      </c>
      <c r="AM224" t="s">
        <v>572</v>
      </c>
      <c r="AO224" t="s">
        <v>334</v>
      </c>
      <c r="BU224" t="s">
        <v>336</v>
      </c>
      <c r="BV224" t="str">
        <f t="shared" si="15"/>
        <v>ak95-mjh9</v>
      </c>
      <c r="BW224">
        <f t="shared" si="16"/>
        <v>2014</v>
      </c>
      <c r="BX224">
        <f t="shared" si="17"/>
        <v>2014</v>
      </c>
      <c r="BY224">
        <f t="shared" si="18"/>
        <v>4</v>
      </c>
      <c r="BZ224">
        <f t="shared" si="19"/>
        <v>4</v>
      </c>
    </row>
    <row r="225" spans="1:78" x14ac:dyDescent="0.35">
      <c r="A225" t="s">
        <v>1723</v>
      </c>
      <c r="B225" t="s">
        <v>1724</v>
      </c>
      <c r="C225" t="b">
        <v>0</v>
      </c>
      <c r="D225" t="b">
        <v>0</v>
      </c>
      <c r="F225" t="s">
        <v>323</v>
      </c>
      <c r="G225" t="s">
        <v>15</v>
      </c>
      <c r="H225" t="s">
        <v>1725</v>
      </c>
      <c r="I225" t="s">
        <v>1726</v>
      </c>
      <c r="J225" s="3">
        <v>5953</v>
      </c>
      <c r="K225" t="s">
        <v>1727</v>
      </c>
      <c r="L225" t="s">
        <v>1728</v>
      </c>
      <c r="M225" s="2">
        <v>41193</v>
      </c>
      <c r="N225" s="1">
        <v>0.98055555555555562</v>
      </c>
      <c r="O225" s="2">
        <v>43154</v>
      </c>
      <c r="P225" s="1">
        <v>0.80138888888888893</v>
      </c>
      <c r="Q225" t="s">
        <v>328</v>
      </c>
      <c r="R225" t="s">
        <v>1720</v>
      </c>
      <c r="S225" s="3">
        <v>1608</v>
      </c>
      <c r="T225" t="s">
        <v>121</v>
      </c>
      <c r="U225" t="s">
        <v>1707</v>
      </c>
      <c r="W225" t="s">
        <v>1</v>
      </c>
      <c r="Z225" t="s">
        <v>206</v>
      </c>
      <c r="AA225" t="s">
        <v>1729</v>
      </c>
      <c r="AG225" t="s">
        <v>1730</v>
      </c>
      <c r="AI225" t="s">
        <v>1731</v>
      </c>
      <c r="AK225" t="s">
        <v>1732</v>
      </c>
      <c r="AL225" t="s">
        <v>1722</v>
      </c>
      <c r="AM225" t="s">
        <v>518</v>
      </c>
      <c r="AO225" t="s">
        <v>334</v>
      </c>
      <c r="BT225" t="s">
        <v>335</v>
      </c>
      <c r="BU225" t="s">
        <v>336</v>
      </c>
      <c r="BV225" t="str">
        <f t="shared" si="15"/>
        <v>9ubz-5r4b</v>
      </c>
      <c r="BW225">
        <f t="shared" si="16"/>
        <v>2012</v>
      </c>
      <c r="BX225">
        <f t="shared" si="17"/>
        <v>2018</v>
      </c>
      <c r="BY225">
        <f t="shared" si="18"/>
        <v>4</v>
      </c>
      <c r="BZ225">
        <f t="shared" si="19"/>
        <v>5</v>
      </c>
    </row>
    <row r="226" spans="1:78" x14ac:dyDescent="0.35">
      <c r="A226" t="s">
        <v>3943</v>
      </c>
      <c r="B226" t="s">
        <v>3944</v>
      </c>
      <c r="C226" t="b">
        <v>0</v>
      </c>
      <c r="D226" t="b">
        <v>0</v>
      </c>
      <c r="F226" t="s">
        <v>323</v>
      </c>
      <c r="G226" t="s">
        <v>15</v>
      </c>
      <c r="H226" t="s">
        <v>3945</v>
      </c>
      <c r="I226" t="s">
        <v>3946</v>
      </c>
      <c r="J226">
        <v>389</v>
      </c>
      <c r="K226" t="s">
        <v>3947</v>
      </c>
      <c r="L226" t="s">
        <v>3948</v>
      </c>
      <c r="M226" s="2">
        <v>41850</v>
      </c>
      <c r="N226" s="1">
        <v>0.83819444444444446</v>
      </c>
      <c r="O226" s="2">
        <v>42373</v>
      </c>
      <c r="P226" s="1">
        <v>0.91041666666666676</v>
      </c>
      <c r="Q226" t="s">
        <v>881</v>
      </c>
      <c r="R226" t="s">
        <v>2284</v>
      </c>
      <c r="S226" s="3">
        <v>1992</v>
      </c>
      <c r="T226" t="s">
        <v>119</v>
      </c>
      <c r="V226" t="s">
        <v>7</v>
      </c>
      <c r="W226" t="s">
        <v>1</v>
      </c>
      <c r="Z226" t="s">
        <v>118</v>
      </c>
      <c r="AG226" t="s">
        <v>3949</v>
      </c>
      <c r="AL226" t="s">
        <v>2287</v>
      </c>
      <c r="AM226" t="s">
        <v>2288</v>
      </c>
      <c r="AO226" t="s">
        <v>334</v>
      </c>
      <c r="BU226" t="s">
        <v>336</v>
      </c>
      <c r="BV226" t="str">
        <f t="shared" si="15"/>
        <v>3uf4-3kn2</v>
      </c>
      <c r="BW226">
        <f t="shared" si="16"/>
        <v>2014</v>
      </c>
      <c r="BX226">
        <f t="shared" si="17"/>
        <v>2016</v>
      </c>
      <c r="BY226">
        <f t="shared" si="18"/>
        <v>5</v>
      </c>
      <c r="BZ226">
        <f t="shared" si="19"/>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0293C-3E67-4683-8C48-DD9944835F4B}">
  <sheetPr codeName="Sheet6"/>
  <dimension ref="A1:Z3721"/>
  <sheetViews>
    <sheetView workbookViewId="0">
      <selection activeCell="Z5" sqref="Z5:Z18"/>
    </sheetView>
  </sheetViews>
  <sheetFormatPr defaultRowHeight="14.5" x14ac:dyDescent="0.35"/>
  <sheetData>
    <row r="1" spans="1:26" x14ac:dyDescent="0.35">
      <c r="U1" t="s">
        <v>261</v>
      </c>
      <c r="V1" t="s">
        <v>270</v>
      </c>
    </row>
    <row r="2" spans="1:26" x14ac:dyDescent="0.35">
      <c r="A2" t="s">
        <v>7127</v>
      </c>
      <c r="L2" t="s">
        <v>7126</v>
      </c>
      <c r="U2">
        <v>17</v>
      </c>
      <c r="V2">
        <v>0</v>
      </c>
    </row>
    <row r="3" spans="1:26" x14ac:dyDescent="0.35">
      <c r="A3" t="s">
        <v>7125</v>
      </c>
      <c r="B3" t="s">
        <v>7124</v>
      </c>
      <c r="C3" t="s">
        <v>7123</v>
      </c>
      <c r="L3" t="s">
        <v>7122</v>
      </c>
      <c r="M3" t="s">
        <v>7121</v>
      </c>
      <c r="N3" t="s">
        <v>7120</v>
      </c>
      <c r="P3" t="s">
        <v>7121</v>
      </c>
      <c r="Q3" t="s">
        <v>7120</v>
      </c>
      <c r="U3">
        <v>1</v>
      </c>
      <c r="V3">
        <v>0</v>
      </c>
    </row>
    <row r="4" spans="1:26" x14ac:dyDescent="0.35">
      <c r="A4" s="10" t="s">
        <v>7119</v>
      </c>
      <c r="B4">
        <v>1</v>
      </c>
      <c r="C4">
        <v>16</v>
      </c>
      <c r="L4" s="10" t="s">
        <v>7118</v>
      </c>
      <c r="M4">
        <v>1</v>
      </c>
      <c r="N4">
        <v>6</v>
      </c>
      <c r="O4" t="s">
        <v>7117</v>
      </c>
      <c r="P4">
        <f>MIN(M$4:M$656)</f>
        <v>1</v>
      </c>
      <c r="Q4">
        <f>MIN(N$4:N$656)</f>
        <v>0</v>
      </c>
      <c r="U4">
        <v>3</v>
      </c>
      <c r="V4">
        <v>0</v>
      </c>
    </row>
    <row r="5" spans="1:26" x14ac:dyDescent="0.35">
      <c r="A5" s="10" t="s">
        <v>3761</v>
      </c>
      <c r="B5">
        <v>6</v>
      </c>
      <c r="C5">
        <v>1251</v>
      </c>
      <c r="D5" t="s">
        <v>7116</v>
      </c>
      <c r="L5" s="10" t="s">
        <v>2273</v>
      </c>
      <c r="M5">
        <v>1</v>
      </c>
      <c r="N5">
        <v>28</v>
      </c>
      <c r="O5" t="s">
        <v>7115</v>
      </c>
      <c r="P5">
        <f>QUARTILE(M$4:M$656,1)</f>
        <v>1</v>
      </c>
      <c r="Q5">
        <f>QUARTILE(N$4:N$656,1)</f>
        <v>0</v>
      </c>
      <c r="U5">
        <v>4</v>
      </c>
      <c r="V5">
        <v>16</v>
      </c>
      <c r="Z5" s="26"/>
    </row>
    <row r="6" spans="1:26" x14ac:dyDescent="0.35">
      <c r="A6" s="10" t="s">
        <v>7114</v>
      </c>
      <c r="B6">
        <v>1</v>
      </c>
      <c r="C6">
        <v>1</v>
      </c>
      <c r="L6" s="10" t="s">
        <v>7113</v>
      </c>
      <c r="M6">
        <v>1</v>
      </c>
      <c r="N6">
        <v>51</v>
      </c>
      <c r="O6" t="s">
        <v>7112</v>
      </c>
      <c r="P6">
        <f>MEDIAN(M$4:M$656)</f>
        <v>1</v>
      </c>
      <c r="Q6">
        <f>MEDIAN(N$4:N$656)</f>
        <v>4</v>
      </c>
      <c r="U6">
        <v>221</v>
      </c>
      <c r="V6">
        <v>75</v>
      </c>
      <c r="Z6" s="27"/>
    </row>
    <row r="7" spans="1:26" x14ac:dyDescent="0.35">
      <c r="A7" s="10" t="s">
        <v>3124</v>
      </c>
      <c r="B7">
        <v>3</v>
      </c>
      <c r="C7">
        <v>2156</v>
      </c>
      <c r="L7" s="10" t="s">
        <v>7111</v>
      </c>
      <c r="M7">
        <v>1</v>
      </c>
      <c r="N7">
        <v>1</v>
      </c>
      <c r="O7" t="s">
        <v>7110</v>
      </c>
      <c r="P7">
        <f>QUARTILE(M$4:M$656,3)</f>
        <v>2</v>
      </c>
      <c r="Q7">
        <f>QUARTILE(N$4:N$656,3)</f>
        <v>56</v>
      </c>
      <c r="U7" s="3">
        <v>1150</v>
      </c>
      <c r="V7">
        <v>205</v>
      </c>
      <c r="Z7" s="28"/>
    </row>
    <row r="8" spans="1:26" x14ac:dyDescent="0.35">
      <c r="A8" s="10" t="s">
        <v>3773</v>
      </c>
      <c r="B8">
        <v>1</v>
      </c>
      <c r="C8">
        <v>68</v>
      </c>
      <c r="L8" s="10" t="s">
        <v>7109</v>
      </c>
      <c r="M8">
        <v>1</v>
      </c>
      <c r="N8">
        <v>0</v>
      </c>
      <c r="O8" t="s">
        <v>7108</v>
      </c>
      <c r="P8">
        <f>MAX(M$4:M$656)</f>
        <v>243</v>
      </c>
      <c r="Q8">
        <f>MAX(N$4:N$656)</f>
        <v>45351</v>
      </c>
      <c r="U8">
        <v>47</v>
      </c>
      <c r="V8">
        <v>42</v>
      </c>
      <c r="Z8" s="27"/>
    </row>
    <row r="9" spans="1:26" x14ac:dyDescent="0.35">
      <c r="A9" s="10" t="s">
        <v>2623</v>
      </c>
      <c r="B9">
        <v>1</v>
      </c>
      <c r="C9">
        <v>35</v>
      </c>
      <c r="L9" s="10" t="s">
        <v>3172</v>
      </c>
      <c r="M9">
        <v>1</v>
      </c>
      <c r="N9">
        <v>176</v>
      </c>
      <c r="U9">
        <v>422</v>
      </c>
      <c r="V9">
        <v>81</v>
      </c>
      <c r="Z9" s="26"/>
    </row>
    <row r="10" spans="1:26" x14ac:dyDescent="0.35">
      <c r="A10" s="10" t="s">
        <v>7107</v>
      </c>
      <c r="B10">
        <v>1</v>
      </c>
      <c r="C10">
        <v>7</v>
      </c>
      <c r="L10" s="10" t="s">
        <v>7106</v>
      </c>
      <c r="M10">
        <v>1</v>
      </c>
      <c r="N10">
        <v>1</v>
      </c>
      <c r="O10" t="s">
        <v>7105</v>
      </c>
      <c r="P10">
        <f>P5</f>
        <v>1</v>
      </c>
      <c r="Q10">
        <f>Q5</f>
        <v>0</v>
      </c>
      <c r="U10">
        <v>10</v>
      </c>
      <c r="V10">
        <v>0</v>
      </c>
      <c r="Z10" s="27"/>
    </row>
    <row r="11" spans="1:26" x14ac:dyDescent="0.35">
      <c r="A11" s="10" t="s">
        <v>7104</v>
      </c>
      <c r="B11">
        <v>1</v>
      </c>
      <c r="C11">
        <v>45</v>
      </c>
      <c r="L11" s="10" t="s">
        <v>7103</v>
      </c>
      <c r="M11">
        <v>1</v>
      </c>
      <c r="N11">
        <v>0</v>
      </c>
      <c r="O11" t="s">
        <v>7102</v>
      </c>
      <c r="P11">
        <f t="shared" ref="P11:Q13" si="0">P6-P5</f>
        <v>0</v>
      </c>
      <c r="Q11">
        <f t="shared" si="0"/>
        <v>4</v>
      </c>
      <c r="U11">
        <v>68</v>
      </c>
      <c r="V11">
        <v>11</v>
      </c>
      <c r="Z11" s="26"/>
    </row>
    <row r="12" spans="1:26" x14ac:dyDescent="0.35">
      <c r="A12" s="10" t="s">
        <v>7101</v>
      </c>
      <c r="B12">
        <v>1</v>
      </c>
      <c r="C12">
        <v>2</v>
      </c>
      <c r="L12" s="10" t="s">
        <v>7100</v>
      </c>
      <c r="M12">
        <v>1</v>
      </c>
      <c r="N12">
        <v>58</v>
      </c>
      <c r="O12" t="s">
        <v>7099</v>
      </c>
      <c r="P12">
        <f t="shared" si="0"/>
        <v>1</v>
      </c>
      <c r="Q12">
        <f t="shared" si="0"/>
        <v>52</v>
      </c>
      <c r="U12">
        <v>70</v>
      </c>
      <c r="V12">
        <v>3</v>
      </c>
      <c r="Z12" s="26"/>
    </row>
    <row r="13" spans="1:26" x14ac:dyDescent="0.35">
      <c r="A13" s="10" t="s">
        <v>3781</v>
      </c>
      <c r="B13">
        <v>18</v>
      </c>
      <c r="C13">
        <v>1927</v>
      </c>
      <c r="L13" s="10" t="s">
        <v>7098</v>
      </c>
      <c r="M13">
        <v>1</v>
      </c>
      <c r="N13">
        <v>0</v>
      </c>
      <c r="O13" t="s">
        <v>7097</v>
      </c>
      <c r="P13">
        <f t="shared" si="0"/>
        <v>241</v>
      </c>
      <c r="Q13">
        <f t="shared" si="0"/>
        <v>45295</v>
      </c>
      <c r="U13">
        <v>95</v>
      </c>
      <c r="V13">
        <v>40</v>
      </c>
      <c r="Z13" s="27"/>
    </row>
    <row r="14" spans="1:26" x14ac:dyDescent="0.35">
      <c r="A14" s="10" t="s">
        <v>3510</v>
      </c>
      <c r="B14">
        <v>1</v>
      </c>
      <c r="C14">
        <v>886</v>
      </c>
      <c r="L14" s="10" t="s">
        <v>7096</v>
      </c>
      <c r="M14">
        <v>1</v>
      </c>
      <c r="N14">
        <v>34</v>
      </c>
      <c r="O14" t="s">
        <v>7095</v>
      </c>
      <c r="P14">
        <f>P5-P4</f>
        <v>0</v>
      </c>
      <c r="Q14">
        <f>Q5-Q4</f>
        <v>0</v>
      </c>
      <c r="U14">
        <v>15</v>
      </c>
      <c r="V14">
        <v>4</v>
      </c>
      <c r="Z14" s="26"/>
    </row>
    <row r="15" spans="1:26" x14ac:dyDescent="0.35">
      <c r="A15" s="10" t="s">
        <v>3377</v>
      </c>
      <c r="B15">
        <v>2</v>
      </c>
      <c r="C15">
        <v>1260</v>
      </c>
      <c r="L15" s="10" t="s">
        <v>7094</v>
      </c>
      <c r="M15">
        <v>1</v>
      </c>
      <c r="N15">
        <v>0</v>
      </c>
      <c r="U15">
        <v>95</v>
      </c>
      <c r="V15">
        <v>9</v>
      </c>
      <c r="Z15" s="26"/>
    </row>
    <row r="16" spans="1:26" x14ac:dyDescent="0.35">
      <c r="A16" s="10" t="s">
        <v>1598</v>
      </c>
      <c r="B16">
        <v>1</v>
      </c>
      <c r="C16">
        <v>1880</v>
      </c>
      <c r="L16" s="10" t="s">
        <v>7093</v>
      </c>
      <c r="M16">
        <v>1</v>
      </c>
      <c r="N16">
        <v>0</v>
      </c>
      <c r="U16">
        <v>120</v>
      </c>
      <c r="V16" s="3">
        <v>1041</v>
      </c>
      <c r="Z16" s="28"/>
    </row>
    <row r="17" spans="1:26" x14ac:dyDescent="0.35">
      <c r="A17" s="10" t="s">
        <v>3787</v>
      </c>
      <c r="B17">
        <v>1</v>
      </c>
      <c r="C17">
        <v>801</v>
      </c>
      <c r="L17" s="10" t="s">
        <v>7092</v>
      </c>
      <c r="M17">
        <v>1</v>
      </c>
      <c r="N17">
        <v>0</v>
      </c>
      <c r="U17">
        <v>348</v>
      </c>
      <c r="V17">
        <v>109</v>
      </c>
      <c r="Z17" s="28"/>
    </row>
    <row r="18" spans="1:26" x14ac:dyDescent="0.35">
      <c r="A18" s="10" t="s">
        <v>7091</v>
      </c>
      <c r="B18">
        <v>1</v>
      </c>
      <c r="C18">
        <v>102</v>
      </c>
      <c r="L18" s="10" t="s">
        <v>7090</v>
      </c>
      <c r="M18">
        <v>1</v>
      </c>
      <c r="N18">
        <v>6</v>
      </c>
      <c r="U18">
        <v>0</v>
      </c>
      <c r="V18">
        <v>0</v>
      </c>
      <c r="Z18" s="28"/>
    </row>
    <row r="19" spans="1:26" x14ac:dyDescent="0.35">
      <c r="A19" s="10" t="s">
        <v>3803</v>
      </c>
      <c r="B19">
        <v>1</v>
      </c>
      <c r="C19">
        <v>7</v>
      </c>
      <c r="L19" s="10" t="s">
        <v>7089</v>
      </c>
      <c r="M19">
        <v>1</v>
      </c>
      <c r="N19">
        <v>6</v>
      </c>
      <c r="U19">
        <v>3</v>
      </c>
      <c r="V19">
        <v>1</v>
      </c>
    </row>
    <row r="20" spans="1:26" x14ac:dyDescent="0.35">
      <c r="A20" s="10" t="s">
        <v>7088</v>
      </c>
      <c r="B20">
        <v>1</v>
      </c>
      <c r="C20">
        <v>89</v>
      </c>
      <c r="L20" s="10" t="s">
        <v>7087</v>
      </c>
      <c r="M20">
        <v>1</v>
      </c>
      <c r="N20">
        <v>50</v>
      </c>
      <c r="U20">
        <v>1</v>
      </c>
      <c r="V20">
        <v>0</v>
      </c>
    </row>
    <row r="21" spans="1:26" x14ac:dyDescent="0.35">
      <c r="A21" s="10" t="s">
        <v>7086</v>
      </c>
      <c r="B21">
        <v>1</v>
      </c>
      <c r="C21">
        <v>36</v>
      </c>
      <c r="L21" s="10" t="s">
        <v>7085</v>
      </c>
      <c r="M21">
        <v>1</v>
      </c>
      <c r="N21">
        <v>0</v>
      </c>
      <c r="U21">
        <v>805</v>
      </c>
      <c r="V21">
        <v>58</v>
      </c>
    </row>
    <row r="22" spans="1:26" x14ac:dyDescent="0.35">
      <c r="A22" s="10" t="s">
        <v>7084</v>
      </c>
      <c r="B22">
        <v>1</v>
      </c>
      <c r="C22">
        <v>3</v>
      </c>
      <c r="L22" s="10" t="s">
        <v>7083</v>
      </c>
      <c r="M22">
        <v>1</v>
      </c>
      <c r="N22">
        <v>3</v>
      </c>
      <c r="U22">
        <v>416</v>
      </c>
      <c r="V22">
        <v>321</v>
      </c>
    </row>
    <row r="23" spans="1:26" x14ac:dyDescent="0.35">
      <c r="A23" s="10" t="s">
        <v>2636</v>
      </c>
      <c r="B23">
        <v>1</v>
      </c>
      <c r="C23">
        <v>37</v>
      </c>
      <c r="L23" s="10" t="s">
        <v>7082</v>
      </c>
      <c r="M23">
        <v>1</v>
      </c>
      <c r="N23">
        <v>47</v>
      </c>
      <c r="U23">
        <v>400</v>
      </c>
      <c r="V23">
        <v>127</v>
      </c>
    </row>
    <row r="24" spans="1:26" x14ac:dyDescent="0.35">
      <c r="A24" s="10" t="s">
        <v>7081</v>
      </c>
      <c r="B24">
        <v>1</v>
      </c>
      <c r="C24">
        <v>50</v>
      </c>
      <c r="L24" s="10" t="s">
        <v>7080</v>
      </c>
      <c r="M24">
        <v>1</v>
      </c>
      <c r="N24">
        <v>6</v>
      </c>
      <c r="U24" s="3">
        <v>1255</v>
      </c>
      <c r="V24" s="3">
        <v>2026</v>
      </c>
    </row>
    <row r="25" spans="1:26" x14ac:dyDescent="0.35">
      <c r="A25" s="10" t="s">
        <v>3833</v>
      </c>
      <c r="B25">
        <v>1</v>
      </c>
      <c r="C25">
        <v>14</v>
      </c>
      <c r="L25" s="10" t="s">
        <v>7079</v>
      </c>
      <c r="M25">
        <v>1</v>
      </c>
      <c r="N25">
        <v>9</v>
      </c>
      <c r="U25">
        <v>117</v>
      </c>
      <c r="V25">
        <v>40</v>
      </c>
    </row>
    <row r="26" spans="1:26" x14ac:dyDescent="0.35">
      <c r="A26" s="10" t="s">
        <v>7078</v>
      </c>
      <c r="B26">
        <v>1</v>
      </c>
      <c r="C26">
        <v>71</v>
      </c>
      <c r="L26" s="10" t="s">
        <v>7077</v>
      </c>
      <c r="M26">
        <v>1</v>
      </c>
      <c r="N26">
        <v>0</v>
      </c>
      <c r="U26">
        <v>7</v>
      </c>
      <c r="V26">
        <v>0</v>
      </c>
    </row>
    <row r="27" spans="1:26" x14ac:dyDescent="0.35">
      <c r="A27" s="10" t="s">
        <v>3522</v>
      </c>
      <c r="B27">
        <v>2</v>
      </c>
      <c r="C27">
        <v>853</v>
      </c>
      <c r="L27" s="10" t="s">
        <v>7076</v>
      </c>
      <c r="M27">
        <v>1</v>
      </c>
      <c r="N27">
        <v>0</v>
      </c>
      <c r="U27">
        <v>3</v>
      </c>
      <c r="V27">
        <v>2</v>
      </c>
    </row>
    <row r="28" spans="1:26" x14ac:dyDescent="0.35">
      <c r="A28" s="10" t="s">
        <v>7075</v>
      </c>
      <c r="B28">
        <v>1</v>
      </c>
      <c r="C28">
        <v>46</v>
      </c>
      <c r="L28" s="10" t="s">
        <v>7074</v>
      </c>
      <c r="M28">
        <v>1</v>
      </c>
      <c r="N28">
        <v>7</v>
      </c>
      <c r="U28">
        <v>2</v>
      </c>
      <c r="V28">
        <v>0</v>
      </c>
    </row>
    <row r="29" spans="1:26" x14ac:dyDescent="0.35">
      <c r="A29" s="10" t="s">
        <v>7073</v>
      </c>
      <c r="B29">
        <v>1</v>
      </c>
      <c r="C29">
        <v>564</v>
      </c>
      <c r="L29" s="10" t="s">
        <v>7072</v>
      </c>
      <c r="M29">
        <v>1</v>
      </c>
      <c r="N29">
        <v>1</v>
      </c>
      <c r="U29">
        <v>15</v>
      </c>
      <c r="V29">
        <v>35</v>
      </c>
    </row>
    <row r="30" spans="1:26" x14ac:dyDescent="0.35">
      <c r="A30" s="10" t="s">
        <v>7071</v>
      </c>
      <c r="B30">
        <v>1</v>
      </c>
      <c r="C30">
        <v>42</v>
      </c>
      <c r="L30" s="10" t="s">
        <v>7070</v>
      </c>
      <c r="M30">
        <v>1</v>
      </c>
      <c r="N30">
        <v>0</v>
      </c>
      <c r="U30">
        <v>34</v>
      </c>
      <c r="V30">
        <v>0</v>
      </c>
    </row>
    <row r="31" spans="1:26" x14ac:dyDescent="0.35">
      <c r="A31" s="10" t="s">
        <v>2643</v>
      </c>
      <c r="B31">
        <v>1</v>
      </c>
      <c r="C31">
        <v>42</v>
      </c>
      <c r="L31" s="10" t="s">
        <v>7069</v>
      </c>
      <c r="M31">
        <v>1</v>
      </c>
      <c r="N31">
        <v>3</v>
      </c>
      <c r="U31">
        <v>3</v>
      </c>
      <c r="V31">
        <v>7</v>
      </c>
    </row>
    <row r="32" spans="1:26" x14ac:dyDescent="0.35">
      <c r="A32" s="10" t="s">
        <v>7068</v>
      </c>
      <c r="B32">
        <v>1</v>
      </c>
      <c r="C32">
        <v>32</v>
      </c>
      <c r="L32" s="10" t="s">
        <v>7067</v>
      </c>
      <c r="M32">
        <v>1</v>
      </c>
      <c r="N32">
        <v>73</v>
      </c>
      <c r="U32">
        <v>183</v>
      </c>
      <c r="V32">
        <v>4</v>
      </c>
    </row>
    <row r="33" spans="1:22" x14ac:dyDescent="0.35">
      <c r="A33" s="10" t="s">
        <v>7066</v>
      </c>
      <c r="B33">
        <v>1</v>
      </c>
      <c r="C33">
        <v>0</v>
      </c>
      <c r="L33" s="10" t="s">
        <v>7065</v>
      </c>
      <c r="M33">
        <v>1</v>
      </c>
      <c r="N33">
        <v>2</v>
      </c>
      <c r="U33">
        <v>12</v>
      </c>
      <c r="V33">
        <v>45</v>
      </c>
    </row>
    <row r="34" spans="1:22" x14ac:dyDescent="0.35">
      <c r="A34" s="10" t="s">
        <v>1636</v>
      </c>
      <c r="B34">
        <v>1</v>
      </c>
      <c r="C34">
        <v>561</v>
      </c>
      <c r="L34" s="10" t="s">
        <v>7064</v>
      </c>
      <c r="M34">
        <v>1</v>
      </c>
      <c r="N34">
        <v>1</v>
      </c>
      <c r="U34">
        <v>10</v>
      </c>
      <c r="V34">
        <v>8</v>
      </c>
    </row>
    <row r="35" spans="1:22" x14ac:dyDescent="0.35">
      <c r="A35" s="10" t="s">
        <v>7063</v>
      </c>
      <c r="B35">
        <v>1</v>
      </c>
      <c r="C35">
        <v>36</v>
      </c>
      <c r="L35" s="10" t="s">
        <v>7062</v>
      </c>
      <c r="M35">
        <v>1</v>
      </c>
      <c r="N35">
        <v>52</v>
      </c>
      <c r="U35">
        <v>3</v>
      </c>
      <c r="V35">
        <v>2</v>
      </c>
    </row>
    <row r="36" spans="1:22" x14ac:dyDescent="0.35">
      <c r="A36" s="10" t="s">
        <v>7061</v>
      </c>
      <c r="B36">
        <v>1</v>
      </c>
      <c r="C36">
        <v>23</v>
      </c>
      <c r="L36" s="10" t="s">
        <v>7060</v>
      </c>
      <c r="M36">
        <v>1</v>
      </c>
      <c r="N36">
        <v>3</v>
      </c>
      <c r="U36">
        <v>190</v>
      </c>
      <c r="V36">
        <v>922</v>
      </c>
    </row>
    <row r="37" spans="1:22" x14ac:dyDescent="0.35">
      <c r="A37" s="10" t="s">
        <v>1379</v>
      </c>
      <c r="B37">
        <v>1</v>
      </c>
      <c r="C37">
        <v>332</v>
      </c>
      <c r="L37" s="10" t="s">
        <v>7059</v>
      </c>
      <c r="M37">
        <v>1</v>
      </c>
      <c r="N37">
        <v>0</v>
      </c>
      <c r="U37">
        <v>104</v>
      </c>
      <c r="V37">
        <v>886</v>
      </c>
    </row>
    <row r="38" spans="1:22" x14ac:dyDescent="0.35">
      <c r="A38" s="10" t="s">
        <v>7058</v>
      </c>
      <c r="B38">
        <v>1</v>
      </c>
      <c r="C38">
        <v>55</v>
      </c>
      <c r="L38" s="10" t="s">
        <v>7057</v>
      </c>
      <c r="M38">
        <v>1</v>
      </c>
      <c r="N38">
        <v>2</v>
      </c>
      <c r="U38">
        <v>4</v>
      </c>
      <c r="V38">
        <v>0</v>
      </c>
    </row>
    <row r="39" spans="1:22" x14ac:dyDescent="0.35">
      <c r="A39" s="10" t="s">
        <v>2649</v>
      </c>
      <c r="B39">
        <v>1</v>
      </c>
      <c r="C39">
        <v>44</v>
      </c>
      <c r="L39" s="10" t="s">
        <v>7056</v>
      </c>
      <c r="M39">
        <v>1</v>
      </c>
      <c r="N39">
        <v>3</v>
      </c>
      <c r="U39">
        <v>16</v>
      </c>
      <c r="V39">
        <v>0</v>
      </c>
    </row>
    <row r="40" spans="1:22" x14ac:dyDescent="0.35">
      <c r="A40" s="10" t="s">
        <v>2368</v>
      </c>
      <c r="B40">
        <v>1</v>
      </c>
      <c r="C40">
        <v>539</v>
      </c>
      <c r="L40" s="10" t="s">
        <v>7055</v>
      </c>
      <c r="M40">
        <v>1</v>
      </c>
      <c r="N40">
        <v>0</v>
      </c>
      <c r="U40">
        <v>94</v>
      </c>
      <c r="V40">
        <v>50</v>
      </c>
    </row>
    <row r="41" spans="1:22" x14ac:dyDescent="0.35">
      <c r="A41" s="10" t="s">
        <v>1208</v>
      </c>
      <c r="B41">
        <v>1</v>
      </c>
      <c r="C41">
        <v>348</v>
      </c>
      <c r="L41" s="10" t="s">
        <v>7054</v>
      </c>
      <c r="M41">
        <v>1</v>
      </c>
      <c r="N41">
        <v>2</v>
      </c>
      <c r="U41">
        <v>149</v>
      </c>
      <c r="V41">
        <v>9</v>
      </c>
    </row>
    <row r="42" spans="1:22" x14ac:dyDescent="0.35">
      <c r="A42" s="10" t="s">
        <v>685</v>
      </c>
      <c r="B42">
        <v>3</v>
      </c>
      <c r="C42">
        <v>1046</v>
      </c>
      <c r="L42" s="10" t="s">
        <v>7053</v>
      </c>
      <c r="M42">
        <v>1</v>
      </c>
      <c r="N42">
        <v>2</v>
      </c>
      <c r="U42">
        <v>97</v>
      </c>
      <c r="V42">
        <v>41</v>
      </c>
    </row>
    <row r="43" spans="1:22" x14ac:dyDescent="0.35">
      <c r="A43" s="10" t="s">
        <v>1055</v>
      </c>
      <c r="B43">
        <v>1</v>
      </c>
      <c r="C43">
        <v>37</v>
      </c>
      <c r="L43" s="10" t="s">
        <v>7052</v>
      </c>
      <c r="M43">
        <v>1</v>
      </c>
      <c r="N43">
        <v>0</v>
      </c>
      <c r="U43">
        <v>502</v>
      </c>
      <c r="V43" s="3">
        <v>1167</v>
      </c>
    </row>
    <row r="44" spans="1:22" x14ac:dyDescent="0.35">
      <c r="A44" s="10" t="s">
        <v>1753</v>
      </c>
      <c r="B44">
        <v>11</v>
      </c>
      <c r="C44">
        <v>1762</v>
      </c>
      <c r="L44" s="10" t="s">
        <v>7051</v>
      </c>
      <c r="M44">
        <v>1</v>
      </c>
      <c r="N44">
        <v>69</v>
      </c>
      <c r="U44">
        <v>518</v>
      </c>
      <c r="V44" s="3">
        <v>1880</v>
      </c>
    </row>
    <row r="45" spans="1:22" x14ac:dyDescent="0.35">
      <c r="A45" s="10" t="s">
        <v>3871</v>
      </c>
      <c r="B45">
        <v>2</v>
      </c>
      <c r="C45">
        <v>139</v>
      </c>
      <c r="L45" s="10" t="s">
        <v>7050</v>
      </c>
      <c r="M45">
        <v>1</v>
      </c>
      <c r="N45">
        <v>2</v>
      </c>
      <c r="U45">
        <v>10</v>
      </c>
      <c r="V45">
        <v>16</v>
      </c>
    </row>
    <row r="46" spans="1:22" x14ac:dyDescent="0.35">
      <c r="A46" s="10" t="s">
        <v>7049</v>
      </c>
      <c r="B46">
        <v>1</v>
      </c>
      <c r="C46">
        <v>15</v>
      </c>
      <c r="L46" s="10" t="s">
        <v>7048</v>
      </c>
      <c r="M46">
        <v>1</v>
      </c>
      <c r="N46">
        <v>73</v>
      </c>
      <c r="U46">
        <v>103</v>
      </c>
      <c r="V46">
        <v>801</v>
      </c>
    </row>
    <row r="47" spans="1:22" x14ac:dyDescent="0.35">
      <c r="A47" s="10" t="s">
        <v>2382</v>
      </c>
      <c r="B47">
        <v>1</v>
      </c>
      <c r="C47">
        <v>26</v>
      </c>
      <c r="L47" s="10" t="s">
        <v>7047</v>
      </c>
      <c r="M47">
        <v>1</v>
      </c>
      <c r="N47">
        <v>0</v>
      </c>
      <c r="U47">
        <v>2</v>
      </c>
      <c r="V47">
        <v>0</v>
      </c>
    </row>
    <row r="48" spans="1:22" x14ac:dyDescent="0.35">
      <c r="A48" s="10" t="s">
        <v>3881</v>
      </c>
      <c r="B48">
        <v>2</v>
      </c>
      <c r="C48">
        <v>82</v>
      </c>
      <c r="L48" s="10" t="s">
        <v>7046</v>
      </c>
      <c r="M48">
        <v>1</v>
      </c>
      <c r="N48">
        <v>0</v>
      </c>
      <c r="U48">
        <v>167</v>
      </c>
      <c r="V48">
        <v>44</v>
      </c>
    </row>
    <row r="49" spans="1:22" x14ac:dyDescent="0.35">
      <c r="A49" s="10" t="s">
        <v>7045</v>
      </c>
      <c r="B49">
        <v>1</v>
      </c>
      <c r="C49">
        <v>30</v>
      </c>
      <c r="L49" s="10" t="s">
        <v>7044</v>
      </c>
      <c r="M49">
        <v>1</v>
      </c>
      <c r="N49">
        <v>50</v>
      </c>
      <c r="U49">
        <v>9</v>
      </c>
      <c r="V49">
        <v>2</v>
      </c>
    </row>
    <row r="50" spans="1:22" x14ac:dyDescent="0.35">
      <c r="A50" s="10" t="s">
        <v>7043</v>
      </c>
      <c r="B50">
        <v>1</v>
      </c>
      <c r="C50">
        <v>9</v>
      </c>
      <c r="L50" s="10" t="s">
        <v>7042</v>
      </c>
      <c r="M50">
        <v>1</v>
      </c>
      <c r="N50">
        <v>0</v>
      </c>
      <c r="U50">
        <v>10</v>
      </c>
      <c r="V50">
        <v>0</v>
      </c>
    </row>
    <row r="51" spans="1:22" x14ac:dyDescent="0.35">
      <c r="A51" s="10" t="s">
        <v>7041</v>
      </c>
      <c r="B51">
        <v>1</v>
      </c>
      <c r="C51">
        <v>201</v>
      </c>
      <c r="L51" s="10" t="s">
        <v>7040</v>
      </c>
      <c r="M51">
        <v>1</v>
      </c>
      <c r="N51">
        <v>0</v>
      </c>
      <c r="U51">
        <v>33</v>
      </c>
      <c r="V51">
        <v>102</v>
      </c>
    </row>
    <row r="52" spans="1:22" x14ac:dyDescent="0.35">
      <c r="A52" s="10" t="s">
        <v>7039</v>
      </c>
      <c r="B52">
        <v>1</v>
      </c>
      <c r="C52">
        <v>1</v>
      </c>
      <c r="L52" s="10" t="s">
        <v>7038</v>
      </c>
      <c r="M52">
        <v>1</v>
      </c>
      <c r="N52">
        <v>7</v>
      </c>
      <c r="U52">
        <v>321</v>
      </c>
      <c r="V52">
        <v>44</v>
      </c>
    </row>
    <row r="53" spans="1:22" x14ac:dyDescent="0.35">
      <c r="A53" s="10" t="s">
        <v>2392</v>
      </c>
      <c r="B53">
        <v>1</v>
      </c>
      <c r="C53">
        <v>1628</v>
      </c>
      <c r="L53" s="10" t="s">
        <v>7037</v>
      </c>
      <c r="M53">
        <v>1</v>
      </c>
      <c r="N53">
        <v>1</v>
      </c>
      <c r="U53">
        <v>5</v>
      </c>
      <c r="V53">
        <v>0</v>
      </c>
    </row>
    <row r="54" spans="1:22" x14ac:dyDescent="0.35">
      <c r="A54" s="10" t="s">
        <v>3905</v>
      </c>
      <c r="B54">
        <v>1</v>
      </c>
      <c r="C54">
        <v>34</v>
      </c>
      <c r="L54" s="10" t="s">
        <v>7036</v>
      </c>
      <c r="M54">
        <v>1</v>
      </c>
      <c r="N54">
        <v>0</v>
      </c>
      <c r="U54">
        <v>14</v>
      </c>
      <c r="V54">
        <v>2</v>
      </c>
    </row>
    <row r="55" spans="1:22" x14ac:dyDescent="0.35">
      <c r="A55" s="10" t="s">
        <v>2142</v>
      </c>
      <c r="B55">
        <v>1</v>
      </c>
      <c r="C55">
        <v>58</v>
      </c>
      <c r="L55" s="10" t="s">
        <v>7035</v>
      </c>
      <c r="M55">
        <v>1</v>
      </c>
      <c r="N55">
        <v>2</v>
      </c>
      <c r="U55">
        <v>235</v>
      </c>
      <c r="V55">
        <v>78</v>
      </c>
    </row>
    <row r="56" spans="1:22" x14ac:dyDescent="0.35">
      <c r="A56" s="10" t="s">
        <v>1931</v>
      </c>
      <c r="B56">
        <v>6</v>
      </c>
      <c r="C56">
        <v>1324</v>
      </c>
      <c r="L56" s="10" t="s">
        <v>7034</v>
      </c>
      <c r="M56">
        <v>1</v>
      </c>
      <c r="N56">
        <v>11</v>
      </c>
      <c r="U56">
        <v>23</v>
      </c>
      <c r="V56">
        <v>7</v>
      </c>
    </row>
    <row r="57" spans="1:22" x14ac:dyDescent="0.35">
      <c r="A57" s="10" t="s">
        <v>3926</v>
      </c>
      <c r="B57">
        <v>1</v>
      </c>
      <c r="C57">
        <v>742</v>
      </c>
      <c r="L57" s="10" t="s">
        <v>7033</v>
      </c>
      <c r="M57">
        <v>1</v>
      </c>
      <c r="N57">
        <v>2</v>
      </c>
      <c r="U57">
        <v>136</v>
      </c>
      <c r="V57">
        <v>0</v>
      </c>
    </row>
    <row r="58" spans="1:22" x14ac:dyDescent="0.35">
      <c r="A58" s="10" t="s">
        <v>3936</v>
      </c>
      <c r="B58">
        <v>2</v>
      </c>
      <c r="C58">
        <v>12</v>
      </c>
      <c r="L58" s="10" t="s">
        <v>7032</v>
      </c>
      <c r="M58">
        <v>1</v>
      </c>
      <c r="N58">
        <v>3</v>
      </c>
      <c r="U58">
        <v>4</v>
      </c>
      <c r="V58">
        <v>0</v>
      </c>
    </row>
    <row r="59" spans="1:22" x14ac:dyDescent="0.35">
      <c r="A59" s="10" t="s">
        <v>2802</v>
      </c>
      <c r="B59">
        <v>2</v>
      </c>
      <c r="C59">
        <v>1101</v>
      </c>
      <c r="L59" s="10" t="s">
        <v>7031</v>
      </c>
      <c r="M59">
        <v>1</v>
      </c>
      <c r="N59">
        <v>49</v>
      </c>
      <c r="U59">
        <v>36</v>
      </c>
      <c r="V59">
        <v>2</v>
      </c>
    </row>
    <row r="60" spans="1:22" x14ac:dyDescent="0.35">
      <c r="A60" s="10" t="s">
        <v>2290</v>
      </c>
      <c r="B60">
        <v>1</v>
      </c>
      <c r="C60">
        <v>2133</v>
      </c>
      <c r="L60" s="10" t="s">
        <v>7030</v>
      </c>
      <c r="M60">
        <v>1</v>
      </c>
      <c r="N60">
        <v>0</v>
      </c>
      <c r="U60">
        <v>143</v>
      </c>
      <c r="V60">
        <v>8</v>
      </c>
    </row>
    <row r="61" spans="1:22" x14ac:dyDescent="0.35">
      <c r="A61" s="10" t="s">
        <v>3034</v>
      </c>
      <c r="B61">
        <v>3</v>
      </c>
      <c r="C61">
        <v>826</v>
      </c>
      <c r="L61" s="10" t="s">
        <v>7029</v>
      </c>
      <c r="M61">
        <v>1</v>
      </c>
      <c r="N61">
        <v>2</v>
      </c>
      <c r="U61">
        <v>59</v>
      </c>
      <c r="V61">
        <v>89</v>
      </c>
    </row>
    <row r="62" spans="1:22" x14ac:dyDescent="0.35">
      <c r="A62" s="10" t="s">
        <v>7028</v>
      </c>
      <c r="B62">
        <v>1</v>
      </c>
      <c r="C62">
        <v>51</v>
      </c>
      <c r="L62" s="10" t="s">
        <v>7027</v>
      </c>
      <c r="M62">
        <v>1</v>
      </c>
      <c r="N62">
        <v>1</v>
      </c>
      <c r="U62">
        <v>23</v>
      </c>
      <c r="V62">
        <v>36</v>
      </c>
    </row>
    <row r="63" spans="1:22" x14ac:dyDescent="0.35">
      <c r="A63" s="10" t="s">
        <v>2401</v>
      </c>
      <c r="B63">
        <v>1</v>
      </c>
      <c r="C63">
        <v>910</v>
      </c>
      <c r="L63" s="10" t="s">
        <v>3964</v>
      </c>
      <c r="M63">
        <v>1</v>
      </c>
      <c r="N63">
        <v>341</v>
      </c>
      <c r="U63">
        <v>167</v>
      </c>
      <c r="V63">
        <v>59</v>
      </c>
    </row>
    <row r="64" spans="1:22" x14ac:dyDescent="0.35">
      <c r="A64" s="10" t="s">
        <v>7026</v>
      </c>
      <c r="B64">
        <v>1</v>
      </c>
      <c r="C64">
        <v>605</v>
      </c>
      <c r="L64" s="10" t="s">
        <v>7025</v>
      </c>
      <c r="M64">
        <v>1</v>
      </c>
      <c r="N64">
        <v>3</v>
      </c>
      <c r="U64">
        <v>144</v>
      </c>
      <c r="V64">
        <v>64</v>
      </c>
    </row>
    <row r="65" spans="1:22" x14ac:dyDescent="0.35">
      <c r="A65" s="10" t="s">
        <v>7024</v>
      </c>
      <c r="B65">
        <v>1</v>
      </c>
      <c r="C65">
        <v>19</v>
      </c>
      <c r="L65" s="10" t="s">
        <v>7023</v>
      </c>
      <c r="M65">
        <v>1</v>
      </c>
      <c r="N65">
        <v>99</v>
      </c>
      <c r="U65">
        <v>3</v>
      </c>
      <c r="V65">
        <v>2</v>
      </c>
    </row>
    <row r="66" spans="1:22" x14ac:dyDescent="0.35">
      <c r="A66" s="10" t="s">
        <v>2410</v>
      </c>
      <c r="B66">
        <v>1</v>
      </c>
      <c r="C66">
        <v>438</v>
      </c>
      <c r="L66" s="10" t="s">
        <v>7022</v>
      </c>
      <c r="M66">
        <v>1</v>
      </c>
      <c r="N66">
        <v>5</v>
      </c>
      <c r="U66">
        <v>9</v>
      </c>
      <c r="V66">
        <v>0</v>
      </c>
    </row>
    <row r="67" spans="1:22" x14ac:dyDescent="0.35">
      <c r="A67" s="10" t="s">
        <v>7021</v>
      </c>
      <c r="B67">
        <v>1</v>
      </c>
      <c r="C67">
        <v>0</v>
      </c>
      <c r="L67" s="10" t="s">
        <v>7020</v>
      </c>
      <c r="M67">
        <v>1</v>
      </c>
      <c r="N67">
        <v>0</v>
      </c>
      <c r="U67">
        <v>2</v>
      </c>
      <c r="V67">
        <v>2</v>
      </c>
    </row>
    <row r="68" spans="1:22" x14ac:dyDescent="0.35">
      <c r="A68" s="10" t="s">
        <v>7019</v>
      </c>
      <c r="B68">
        <v>1</v>
      </c>
      <c r="C68">
        <v>3</v>
      </c>
      <c r="L68" s="10" t="s">
        <v>7018</v>
      </c>
      <c r="M68">
        <v>1</v>
      </c>
      <c r="N68">
        <v>61</v>
      </c>
      <c r="U68">
        <v>10</v>
      </c>
      <c r="V68">
        <v>1</v>
      </c>
    </row>
    <row r="69" spans="1:22" x14ac:dyDescent="0.35">
      <c r="A69" s="10" t="s">
        <v>3951</v>
      </c>
      <c r="B69">
        <v>1</v>
      </c>
      <c r="C69">
        <v>1581</v>
      </c>
      <c r="L69" s="10" t="s">
        <v>5262</v>
      </c>
      <c r="M69">
        <v>1</v>
      </c>
      <c r="N69">
        <v>937</v>
      </c>
      <c r="U69">
        <v>2</v>
      </c>
      <c r="V69">
        <v>3</v>
      </c>
    </row>
    <row r="70" spans="1:22" x14ac:dyDescent="0.35">
      <c r="A70" s="10" t="s">
        <v>7017</v>
      </c>
      <c r="B70">
        <v>1</v>
      </c>
      <c r="C70">
        <v>19</v>
      </c>
      <c r="L70" s="10" t="s">
        <v>7016</v>
      </c>
      <c r="M70">
        <v>1</v>
      </c>
      <c r="N70">
        <v>1</v>
      </c>
      <c r="U70">
        <v>43</v>
      </c>
      <c r="V70">
        <v>29</v>
      </c>
    </row>
    <row r="71" spans="1:22" x14ac:dyDescent="0.35">
      <c r="A71" s="10" t="s">
        <v>7015</v>
      </c>
      <c r="B71">
        <v>1</v>
      </c>
      <c r="C71">
        <v>18</v>
      </c>
      <c r="L71" s="10" t="s">
        <v>7014</v>
      </c>
      <c r="M71">
        <v>1</v>
      </c>
      <c r="N71">
        <v>74</v>
      </c>
      <c r="U71">
        <v>1</v>
      </c>
      <c r="V71">
        <v>0</v>
      </c>
    </row>
    <row r="72" spans="1:22" x14ac:dyDescent="0.35">
      <c r="A72" s="10" t="s">
        <v>7013</v>
      </c>
      <c r="B72">
        <v>1</v>
      </c>
      <c r="C72">
        <v>5</v>
      </c>
      <c r="L72" s="10" t="s">
        <v>7012</v>
      </c>
      <c r="M72">
        <v>1</v>
      </c>
      <c r="N72">
        <v>7</v>
      </c>
      <c r="U72">
        <v>104</v>
      </c>
      <c r="V72">
        <v>40</v>
      </c>
    </row>
    <row r="73" spans="1:22" x14ac:dyDescent="0.35">
      <c r="A73" s="10" t="s">
        <v>3959</v>
      </c>
      <c r="B73">
        <v>2</v>
      </c>
      <c r="C73">
        <v>116</v>
      </c>
      <c r="L73" s="10" t="s">
        <v>7011</v>
      </c>
      <c r="M73">
        <v>1</v>
      </c>
      <c r="N73">
        <v>51</v>
      </c>
      <c r="U73">
        <v>1</v>
      </c>
      <c r="V73">
        <v>1</v>
      </c>
    </row>
    <row r="74" spans="1:22" x14ac:dyDescent="0.35">
      <c r="A74" s="10" t="s">
        <v>620</v>
      </c>
      <c r="B74">
        <v>2</v>
      </c>
      <c r="C74">
        <v>1469</v>
      </c>
      <c r="L74" s="10" t="s">
        <v>7010</v>
      </c>
      <c r="M74">
        <v>1</v>
      </c>
      <c r="N74">
        <v>332</v>
      </c>
      <c r="U74">
        <v>13</v>
      </c>
      <c r="V74">
        <v>37</v>
      </c>
    </row>
    <row r="75" spans="1:22" x14ac:dyDescent="0.35">
      <c r="A75" s="10" t="s">
        <v>7009</v>
      </c>
      <c r="B75">
        <v>1</v>
      </c>
      <c r="C75">
        <v>17</v>
      </c>
      <c r="L75" s="10" t="s">
        <v>7008</v>
      </c>
      <c r="M75">
        <v>1</v>
      </c>
      <c r="N75">
        <v>59</v>
      </c>
      <c r="U75">
        <v>64</v>
      </c>
      <c r="V75">
        <v>50</v>
      </c>
    </row>
    <row r="76" spans="1:22" x14ac:dyDescent="0.35">
      <c r="A76" s="10" t="s">
        <v>7007</v>
      </c>
      <c r="B76">
        <v>1</v>
      </c>
      <c r="C76">
        <v>5</v>
      </c>
      <c r="L76" s="10" t="s">
        <v>7006</v>
      </c>
      <c r="M76">
        <v>1</v>
      </c>
      <c r="N76">
        <v>0</v>
      </c>
      <c r="U76">
        <v>135</v>
      </c>
      <c r="V76">
        <v>40</v>
      </c>
    </row>
    <row r="77" spans="1:22" x14ac:dyDescent="0.35">
      <c r="A77" s="10" t="s">
        <v>7005</v>
      </c>
      <c r="B77">
        <v>3</v>
      </c>
      <c r="C77">
        <v>533</v>
      </c>
      <c r="L77" s="10" t="s">
        <v>7004</v>
      </c>
      <c r="M77">
        <v>1</v>
      </c>
      <c r="N77">
        <v>2</v>
      </c>
      <c r="U77">
        <v>360</v>
      </c>
      <c r="V77">
        <v>246</v>
      </c>
    </row>
    <row r="78" spans="1:22" x14ac:dyDescent="0.35">
      <c r="A78" s="10" t="s">
        <v>3976</v>
      </c>
      <c r="B78">
        <v>2</v>
      </c>
      <c r="C78">
        <v>926</v>
      </c>
      <c r="L78" s="10" t="s">
        <v>7003</v>
      </c>
      <c r="M78">
        <v>1</v>
      </c>
      <c r="N78">
        <v>0</v>
      </c>
      <c r="U78">
        <v>43</v>
      </c>
      <c r="V78">
        <v>43</v>
      </c>
    </row>
    <row r="79" spans="1:22" x14ac:dyDescent="0.35">
      <c r="A79" s="10" t="s">
        <v>7002</v>
      </c>
      <c r="B79">
        <v>1</v>
      </c>
      <c r="C79">
        <v>37</v>
      </c>
      <c r="L79" s="10" t="s">
        <v>7001</v>
      </c>
      <c r="M79">
        <v>1</v>
      </c>
      <c r="N79">
        <v>54</v>
      </c>
      <c r="U79">
        <v>8</v>
      </c>
      <c r="V79">
        <v>7</v>
      </c>
    </row>
    <row r="80" spans="1:22" x14ac:dyDescent="0.35">
      <c r="A80" s="10" t="s">
        <v>3992</v>
      </c>
      <c r="B80">
        <v>6</v>
      </c>
      <c r="C80">
        <v>68</v>
      </c>
      <c r="L80" s="10" t="s">
        <v>7000</v>
      </c>
      <c r="M80">
        <v>1</v>
      </c>
      <c r="N80">
        <v>7</v>
      </c>
      <c r="U80">
        <v>10</v>
      </c>
      <c r="V80">
        <v>14</v>
      </c>
    </row>
    <row r="81" spans="1:22" x14ac:dyDescent="0.35">
      <c r="A81" s="10" t="s">
        <v>3878</v>
      </c>
      <c r="B81">
        <v>10</v>
      </c>
      <c r="C81">
        <v>1240</v>
      </c>
      <c r="L81" s="10" t="s">
        <v>6999</v>
      </c>
      <c r="M81">
        <v>1</v>
      </c>
      <c r="N81">
        <v>1</v>
      </c>
      <c r="U81">
        <v>643</v>
      </c>
      <c r="V81">
        <v>82</v>
      </c>
    </row>
    <row r="82" spans="1:22" x14ac:dyDescent="0.35">
      <c r="A82" s="10" t="s">
        <v>6998</v>
      </c>
      <c r="B82">
        <v>1</v>
      </c>
      <c r="C82">
        <v>20</v>
      </c>
      <c r="L82" s="10" t="s">
        <v>6997</v>
      </c>
      <c r="M82">
        <v>1</v>
      </c>
      <c r="N82">
        <v>0</v>
      </c>
      <c r="U82">
        <v>424</v>
      </c>
      <c r="V82">
        <v>0</v>
      </c>
    </row>
    <row r="83" spans="1:22" x14ac:dyDescent="0.35">
      <c r="A83" s="10" t="s">
        <v>3038</v>
      </c>
      <c r="B83">
        <v>3</v>
      </c>
      <c r="C83">
        <v>399</v>
      </c>
      <c r="L83" s="10" t="s">
        <v>6996</v>
      </c>
      <c r="M83">
        <v>1</v>
      </c>
      <c r="N83">
        <v>0</v>
      </c>
      <c r="U83">
        <v>210</v>
      </c>
      <c r="V83">
        <v>93</v>
      </c>
    </row>
    <row r="84" spans="1:22" x14ac:dyDescent="0.35">
      <c r="A84" s="10" t="s">
        <v>6995</v>
      </c>
      <c r="B84">
        <v>1</v>
      </c>
      <c r="C84">
        <v>42</v>
      </c>
      <c r="L84" s="10" t="s">
        <v>6994</v>
      </c>
      <c r="M84">
        <v>1</v>
      </c>
      <c r="N84">
        <v>0</v>
      </c>
      <c r="U84">
        <v>80</v>
      </c>
      <c r="V84">
        <v>16</v>
      </c>
    </row>
    <row r="85" spans="1:22" x14ac:dyDescent="0.35">
      <c r="A85" s="10" t="s">
        <v>4027</v>
      </c>
      <c r="B85">
        <v>1</v>
      </c>
      <c r="C85">
        <v>341</v>
      </c>
      <c r="L85" s="10" t="s">
        <v>6993</v>
      </c>
      <c r="M85">
        <v>1</v>
      </c>
      <c r="N85">
        <v>1</v>
      </c>
      <c r="U85">
        <v>40</v>
      </c>
      <c r="V85">
        <v>21</v>
      </c>
    </row>
    <row r="86" spans="1:22" x14ac:dyDescent="0.35">
      <c r="A86" s="10" t="s">
        <v>964</v>
      </c>
      <c r="B86">
        <v>1</v>
      </c>
      <c r="C86">
        <v>450</v>
      </c>
      <c r="L86" s="10" t="s">
        <v>6992</v>
      </c>
      <c r="M86">
        <v>1</v>
      </c>
      <c r="N86">
        <v>14</v>
      </c>
      <c r="U86">
        <v>3</v>
      </c>
      <c r="V86">
        <v>4</v>
      </c>
    </row>
    <row r="87" spans="1:22" x14ac:dyDescent="0.35">
      <c r="A87" s="10" t="s">
        <v>6991</v>
      </c>
      <c r="B87">
        <v>1</v>
      </c>
      <c r="C87">
        <v>57</v>
      </c>
      <c r="L87" s="10" t="s">
        <v>6990</v>
      </c>
      <c r="M87">
        <v>1</v>
      </c>
      <c r="N87">
        <v>0</v>
      </c>
      <c r="U87">
        <v>22</v>
      </c>
      <c r="V87">
        <v>71</v>
      </c>
    </row>
    <row r="88" spans="1:22" x14ac:dyDescent="0.35">
      <c r="A88" s="10" t="s">
        <v>6989</v>
      </c>
      <c r="B88">
        <v>1</v>
      </c>
      <c r="C88">
        <v>0</v>
      </c>
      <c r="L88" s="10" t="s">
        <v>6988</v>
      </c>
      <c r="M88">
        <v>1</v>
      </c>
      <c r="N88">
        <v>13</v>
      </c>
      <c r="U88">
        <v>278</v>
      </c>
      <c r="V88">
        <v>810</v>
      </c>
    </row>
    <row r="89" spans="1:22" x14ac:dyDescent="0.35">
      <c r="A89" s="10" t="s">
        <v>1125</v>
      </c>
      <c r="B89">
        <v>1</v>
      </c>
      <c r="C89">
        <v>3080</v>
      </c>
      <c r="L89" s="10" t="s">
        <v>6987</v>
      </c>
      <c r="M89">
        <v>1</v>
      </c>
      <c r="N89">
        <v>2</v>
      </c>
      <c r="U89">
        <v>197</v>
      </c>
      <c r="V89">
        <v>46</v>
      </c>
    </row>
    <row r="90" spans="1:22" x14ac:dyDescent="0.35">
      <c r="A90" s="10" t="s">
        <v>6986</v>
      </c>
      <c r="B90">
        <v>1</v>
      </c>
      <c r="C90">
        <v>50</v>
      </c>
      <c r="L90" s="10" t="s">
        <v>6985</v>
      </c>
      <c r="M90">
        <v>1</v>
      </c>
      <c r="N90">
        <v>3</v>
      </c>
      <c r="U90">
        <v>321</v>
      </c>
      <c r="V90">
        <v>62</v>
      </c>
    </row>
    <row r="91" spans="1:22" x14ac:dyDescent="0.35">
      <c r="A91" s="10" t="s">
        <v>6984</v>
      </c>
      <c r="B91">
        <v>1</v>
      </c>
      <c r="C91">
        <v>8</v>
      </c>
      <c r="L91" s="10" t="s">
        <v>6983</v>
      </c>
      <c r="M91">
        <v>1</v>
      </c>
      <c r="N91">
        <v>1</v>
      </c>
      <c r="U91">
        <v>205</v>
      </c>
      <c r="V91">
        <v>564</v>
      </c>
    </row>
    <row r="92" spans="1:22" x14ac:dyDescent="0.35">
      <c r="A92" s="10" t="s">
        <v>6982</v>
      </c>
      <c r="B92">
        <v>1</v>
      </c>
      <c r="C92">
        <v>42</v>
      </c>
      <c r="L92" s="10" t="s">
        <v>6981</v>
      </c>
      <c r="M92">
        <v>1</v>
      </c>
      <c r="N92">
        <v>1</v>
      </c>
      <c r="U92">
        <v>30</v>
      </c>
      <c r="V92">
        <v>42</v>
      </c>
    </row>
    <row r="93" spans="1:22" x14ac:dyDescent="0.35">
      <c r="A93" s="10" t="s">
        <v>6980</v>
      </c>
      <c r="B93">
        <v>1</v>
      </c>
      <c r="C93">
        <v>7</v>
      </c>
      <c r="L93" s="10" t="s">
        <v>6979</v>
      </c>
      <c r="M93">
        <v>1</v>
      </c>
      <c r="N93">
        <v>0</v>
      </c>
      <c r="U93">
        <v>16</v>
      </c>
      <c r="V93">
        <v>42</v>
      </c>
    </row>
    <row r="94" spans="1:22" x14ac:dyDescent="0.35">
      <c r="A94" s="10" t="s">
        <v>4054</v>
      </c>
      <c r="B94">
        <v>2</v>
      </c>
      <c r="C94">
        <v>66</v>
      </c>
      <c r="L94" s="10" t="s">
        <v>6978</v>
      </c>
      <c r="M94">
        <v>1</v>
      </c>
      <c r="N94">
        <v>9</v>
      </c>
      <c r="U94">
        <v>256</v>
      </c>
      <c r="V94">
        <v>75</v>
      </c>
    </row>
    <row r="95" spans="1:22" x14ac:dyDescent="0.35">
      <c r="A95" s="10" t="s">
        <v>6977</v>
      </c>
      <c r="B95">
        <v>1</v>
      </c>
      <c r="C95">
        <v>729</v>
      </c>
      <c r="L95" s="10" t="s">
        <v>6976</v>
      </c>
      <c r="M95">
        <v>1</v>
      </c>
      <c r="N95">
        <v>10</v>
      </c>
      <c r="U95">
        <v>19</v>
      </c>
      <c r="V95">
        <v>32</v>
      </c>
    </row>
    <row r="96" spans="1:22" x14ac:dyDescent="0.35">
      <c r="A96" s="10" t="s">
        <v>3010</v>
      </c>
      <c r="B96">
        <v>1</v>
      </c>
      <c r="C96">
        <v>62</v>
      </c>
      <c r="L96" s="10" t="s">
        <v>6975</v>
      </c>
      <c r="M96">
        <v>1</v>
      </c>
      <c r="N96">
        <v>0</v>
      </c>
      <c r="U96">
        <v>50</v>
      </c>
      <c r="V96">
        <v>0</v>
      </c>
    </row>
    <row r="97" spans="1:22" x14ac:dyDescent="0.35">
      <c r="A97" s="10" t="s">
        <v>3849</v>
      </c>
      <c r="B97">
        <v>1</v>
      </c>
      <c r="C97">
        <v>193</v>
      </c>
      <c r="L97" s="10" t="s">
        <v>6974</v>
      </c>
      <c r="M97">
        <v>1</v>
      </c>
      <c r="N97">
        <v>4</v>
      </c>
      <c r="U97">
        <v>226</v>
      </c>
      <c r="V97">
        <v>57</v>
      </c>
    </row>
    <row r="98" spans="1:22" x14ac:dyDescent="0.35">
      <c r="A98" s="10" t="s">
        <v>3055</v>
      </c>
      <c r="B98">
        <v>2</v>
      </c>
      <c r="C98">
        <v>867</v>
      </c>
      <c r="L98" s="10" t="s">
        <v>6973</v>
      </c>
      <c r="M98">
        <v>1</v>
      </c>
      <c r="N98">
        <v>5</v>
      </c>
      <c r="U98">
        <v>2</v>
      </c>
      <c r="V98">
        <v>0</v>
      </c>
    </row>
    <row r="99" spans="1:22" x14ac:dyDescent="0.35">
      <c r="A99" s="10" t="s">
        <v>6972</v>
      </c>
      <c r="B99">
        <v>1</v>
      </c>
      <c r="C99">
        <v>9</v>
      </c>
      <c r="L99" s="10" t="s">
        <v>6971</v>
      </c>
      <c r="M99">
        <v>1</v>
      </c>
      <c r="N99">
        <v>1</v>
      </c>
      <c r="U99">
        <v>1</v>
      </c>
      <c r="V99">
        <v>0</v>
      </c>
    </row>
    <row r="100" spans="1:22" x14ac:dyDescent="0.35">
      <c r="A100" s="10" t="s">
        <v>6970</v>
      </c>
      <c r="B100">
        <v>1</v>
      </c>
      <c r="C100">
        <v>0</v>
      </c>
      <c r="L100" s="10" t="s">
        <v>6969</v>
      </c>
      <c r="M100">
        <v>1</v>
      </c>
      <c r="N100">
        <v>0</v>
      </c>
      <c r="U100" s="3">
        <v>1771</v>
      </c>
      <c r="V100">
        <v>193</v>
      </c>
    </row>
    <row r="101" spans="1:22" x14ac:dyDescent="0.35">
      <c r="A101" s="10" t="s">
        <v>6968</v>
      </c>
      <c r="B101">
        <v>1</v>
      </c>
      <c r="C101">
        <v>286</v>
      </c>
      <c r="L101" s="10" t="s">
        <v>6967</v>
      </c>
      <c r="M101">
        <v>1</v>
      </c>
      <c r="N101">
        <v>79</v>
      </c>
      <c r="U101">
        <v>62</v>
      </c>
      <c r="V101">
        <v>561</v>
      </c>
    </row>
    <row r="102" spans="1:22" x14ac:dyDescent="0.35">
      <c r="A102" s="10" t="s">
        <v>6966</v>
      </c>
      <c r="B102">
        <v>1</v>
      </c>
      <c r="C102">
        <v>4</v>
      </c>
      <c r="L102" s="10" t="s">
        <v>6965</v>
      </c>
      <c r="M102">
        <v>1</v>
      </c>
      <c r="N102">
        <v>9</v>
      </c>
      <c r="U102">
        <v>752</v>
      </c>
      <c r="V102">
        <v>69</v>
      </c>
    </row>
    <row r="103" spans="1:22" x14ac:dyDescent="0.35">
      <c r="A103" s="10" t="s">
        <v>4077</v>
      </c>
      <c r="B103">
        <v>2</v>
      </c>
      <c r="C103">
        <v>951</v>
      </c>
      <c r="L103" s="10" t="s">
        <v>6964</v>
      </c>
      <c r="M103">
        <v>1</v>
      </c>
      <c r="N103">
        <v>2</v>
      </c>
      <c r="U103">
        <v>432</v>
      </c>
      <c r="V103">
        <v>63</v>
      </c>
    </row>
    <row r="104" spans="1:22" x14ac:dyDescent="0.35">
      <c r="A104" s="10" t="s">
        <v>6963</v>
      </c>
      <c r="B104">
        <v>1</v>
      </c>
      <c r="C104">
        <v>0</v>
      </c>
      <c r="L104" s="10" t="s">
        <v>6962</v>
      </c>
      <c r="M104">
        <v>1</v>
      </c>
      <c r="N104">
        <v>52</v>
      </c>
      <c r="U104">
        <v>9</v>
      </c>
      <c r="V104">
        <v>36</v>
      </c>
    </row>
    <row r="105" spans="1:22" x14ac:dyDescent="0.35">
      <c r="A105" s="10" t="s">
        <v>6961</v>
      </c>
      <c r="B105">
        <v>1</v>
      </c>
      <c r="C105">
        <v>17</v>
      </c>
      <c r="L105" s="10" t="s">
        <v>6960</v>
      </c>
      <c r="M105">
        <v>1</v>
      </c>
      <c r="N105">
        <v>4</v>
      </c>
      <c r="U105">
        <v>4</v>
      </c>
      <c r="V105">
        <v>0</v>
      </c>
    </row>
    <row r="106" spans="1:22" x14ac:dyDescent="0.35">
      <c r="A106" s="10" t="s">
        <v>6959</v>
      </c>
      <c r="B106">
        <v>1</v>
      </c>
      <c r="C106">
        <v>14</v>
      </c>
      <c r="L106" s="10" t="s">
        <v>1608</v>
      </c>
      <c r="M106">
        <v>1</v>
      </c>
      <c r="N106">
        <v>0</v>
      </c>
      <c r="U106">
        <v>1</v>
      </c>
      <c r="V106">
        <v>0</v>
      </c>
    </row>
    <row r="107" spans="1:22" x14ac:dyDescent="0.35">
      <c r="A107" s="10" t="s">
        <v>6958</v>
      </c>
      <c r="B107">
        <v>1</v>
      </c>
      <c r="C107">
        <v>23</v>
      </c>
      <c r="L107" s="10" t="s">
        <v>6957</v>
      </c>
      <c r="M107">
        <v>1</v>
      </c>
      <c r="N107">
        <v>189</v>
      </c>
      <c r="U107">
        <v>2</v>
      </c>
      <c r="V107">
        <v>0</v>
      </c>
    </row>
    <row r="108" spans="1:22" x14ac:dyDescent="0.35">
      <c r="A108" s="10" t="s">
        <v>764</v>
      </c>
      <c r="B108">
        <v>1</v>
      </c>
      <c r="C108">
        <v>838</v>
      </c>
      <c r="L108" s="10" t="s">
        <v>6956</v>
      </c>
      <c r="M108">
        <v>1</v>
      </c>
      <c r="N108">
        <v>12</v>
      </c>
      <c r="U108">
        <v>15</v>
      </c>
      <c r="V108">
        <v>2</v>
      </c>
    </row>
    <row r="109" spans="1:22" x14ac:dyDescent="0.35">
      <c r="A109" s="10" t="s">
        <v>355</v>
      </c>
      <c r="B109">
        <v>1</v>
      </c>
      <c r="C109">
        <v>7</v>
      </c>
      <c r="L109" s="10" t="s">
        <v>6955</v>
      </c>
      <c r="M109">
        <v>1</v>
      </c>
      <c r="N109">
        <v>19</v>
      </c>
      <c r="U109">
        <v>158</v>
      </c>
      <c r="V109">
        <v>68</v>
      </c>
    </row>
    <row r="110" spans="1:22" x14ac:dyDescent="0.35">
      <c r="A110" s="10" t="s">
        <v>2905</v>
      </c>
      <c r="B110">
        <v>1</v>
      </c>
      <c r="C110">
        <v>1121</v>
      </c>
      <c r="L110" s="10" t="s">
        <v>6954</v>
      </c>
      <c r="M110">
        <v>1</v>
      </c>
      <c r="N110">
        <v>0</v>
      </c>
      <c r="U110">
        <v>15</v>
      </c>
      <c r="V110">
        <v>23</v>
      </c>
    </row>
    <row r="111" spans="1:22" x14ac:dyDescent="0.35">
      <c r="A111" s="10" t="s">
        <v>6953</v>
      </c>
      <c r="B111">
        <v>1</v>
      </c>
      <c r="C111">
        <v>13</v>
      </c>
      <c r="L111" s="10" t="s">
        <v>6952</v>
      </c>
      <c r="M111">
        <v>1</v>
      </c>
      <c r="N111">
        <v>13</v>
      </c>
      <c r="U111">
        <v>488</v>
      </c>
      <c r="V111">
        <v>1</v>
      </c>
    </row>
    <row r="112" spans="1:22" x14ac:dyDescent="0.35">
      <c r="A112" s="10" t="s">
        <v>6951</v>
      </c>
      <c r="B112">
        <v>1</v>
      </c>
      <c r="C112">
        <v>22</v>
      </c>
      <c r="L112" s="10" t="s">
        <v>6950</v>
      </c>
      <c r="M112">
        <v>1</v>
      </c>
      <c r="N112">
        <v>1</v>
      </c>
      <c r="U112" s="3">
        <v>1269</v>
      </c>
      <c r="V112">
        <v>133</v>
      </c>
    </row>
    <row r="113" spans="1:22" x14ac:dyDescent="0.35">
      <c r="A113" s="10" t="s">
        <v>6949</v>
      </c>
      <c r="B113">
        <v>1</v>
      </c>
      <c r="C113">
        <v>25</v>
      </c>
      <c r="L113" s="10" t="s">
        <v>6948</v>
      </c>
      <c r="M113">
        <v>1</v>
      </c>
      <c r="N113">
        <v>65</v>
      </c>
      <c r="U113">
        <v>7</v>
      </c>
      <c r="V113">
        <v>1</v>
      </c>
    </row>
    <row r="114" spans="1:22" x14ac:dyDescent="0.35">
      <c r="A114" s="10" t="s">
        <v>6947</v>
      </c>
      <c r="B114">
        <v>1</v>
      </c>
      <c r="C114">
        <v>14</v>
      </c>
      <c r="L114" s="10" t="s">
        <v>6946</v>
      </c>
      <c r="M114">
        <v>1</v>
      </c>
      <c r="N114">
        <v>0</v>
      </c>
      <c r="U114">
        <v>158</v>
      </c>
      <c r="V114">
        <v>79</v>
      </c>
    </row>
    <row r="115" spans="1:22" x14ac:dyDescent="0.35">
      <c r="A115" s="10" t="s">
        <v>4122</v>
      </c>
      <c r="B115">
        <v>1</v>
      </c>
      <c r="C115">
        <v>16</v>
      </c>
      <c r="L115" s="10" t="s">
        <v>6945</v>
      </c>
      <c r="M115">
        <v>1</v>
      </c>
      <c r="N115">
        <v>3</v>
      </c>
      <c r="U115">
        <v>33</v>
      </c>
      <c r="V115">
        <v>332</v>
      </c>
    </row>
    <row r="116" spans="1:22" x14ac:dyDescent="0.35">
      <c r="A116" s="10" t="s">
        <v>4128</v>
      </c>
      <c r="B116">
        <v>1</v>
      </c>
      <c r="C116">
        <v>676</v>
      </c>
      <c r="L116" s="10" t="s">
        <v>6944</v>
      </c>
      <c r="M116">
        <v>1</v>
      </c>
      <c r="N116">
        <v>158</v>
      </c>
      <c r="U116">
        <v>5</v>
      </c>
      <c r="V116">
        <v>0</v>
      </c>
    </row>
    <row r="117" spans="1:22" x14ac:dyDescent="0.35">
      <c r="A117" s="10" t="s">
        <v>6943</v>
      </c>
      <c r="B117">
        <v>1</v>
      </c>
      <c r="C117">
        <v>0</v>
      </c>
      <c r="L117" s="10" t="s">
        <v>6942</v>
      </c>
      <c r="M117">
        <v>1</v>
      </c>
      <c r="N117">
        <v>0</v>
      </c>
      <c r="U117">
        <v>1</v>
      </c>
      <c r="V117">
        <v>0</v>
      </c>
    </row>
    <row r="118" spans="1:22" x14ac:dyDescent="0.35">
      <c r="A118" s="10" t="s">
        <v>2849</v>
      </c>
      <c r="B118">
        <v>1</v>
      </c>
      <c r="C118">
        <v>0</v>
      </c>
      <c r="L118" s="10" t="s">
        <v>6941</v>
      </c>
      <c r="M118">
        <v>1</v>
      </c>
      <c r="N118">
        <v>0</v>
      </c>
      <c r="U118">
        <v>279</v>
      </c>
      <c r="V118">
        <v>50</v>
      </c>
    </row>
    <row r="119" spans="1:22" x14ac:dyDescent="0.35">
      <c r="A119" s="10" t="s">
        <v>544</v>
      </c>
      <c r="B119">
        <v>1</v>
      </c>
      <c r="C119">
        <v>52</v>
      </c>
      <c r="L119" s="10" t="s">
        <v>6940</v>
      </c>
      <c r="M119">
        <v>1</v>
      </c>
      <c r="N119">
        <v>79</v>
      </c>
      <c r="U119">
        <v>7</v>
      </c>
      <c r="V119">
        <v>55</v>
      </c>
    </row>
    <row r="120" spans="1:22" x14ac:dyDescent="0.35">
      <c r="A120" s="10" t="s">
        <v>3366</v>
      </c>
      <c r="B120">
        <v>15</v>
      </c>
      <c r="C120">
        <v>2083</v>
      </c>
      <c r="L120" s="10" t="s">
        <v>6939</v>
      </c>
      <c r="M120">
        <v>1</v>
      </c>
      <c r="N120">
        <v>0</v>
      </c>
      <c r="U120">
        <v>108</v>
      </c>
      <c r="V120">
        <v>14</v>
      </c>
    </row>
    <row r="121" spans="1:22" x14ac:dyDescent="0.35">
      <c r="A121" s="10" t="s">
        <v>6938</v>
      </c>
      <c r="B121">
        <v>1</v>
      </c>
      <c r="C121">
        <v>17</v>
      </c>
      <c r="L121" s="10" t="s">
        <v>6937</v>
      </c>
      <c r="M121">
        <v>1</v>
      </c>
      <c r="N121">
        <v>1</v>
      </c>
      <c r="U121">
        <v>182</v>
      </c>
      <c r="V121">
        <v>61</v>
      </c>
    </row>
    <row r="122" spans="1:22" x14ac:dyDescent="0.35">
      <c r="A122" s="10" t="s">
        <v>916</v>
      </c>
      <c r="B122">
        <v>1</v>
      </c>
      <c r="C122">
        <v>498</v>
      </c>
      <c r="L122" s="10" t="s">
        <v>6936</v>
      </c>
      <c r="M122">
        <v>1</v>
      </c>
      <c r="N122">
        <v>0</v>
      </c>
      <c r="U122">
        <v>23</v>
      </c>
      <c r="V122">
        <v>44</v>
      </c>
    </row>
    <row r="123" spans="1:22" x14ac:dyDescent="0.35">
      <c r="A123" s="10" t="s">
        <v>6935</v>
      </c>
      <c r="B123">
        <v>1</v>
      </c>
      <c r="C123">
        <v>18</v>
      </c>
      <c r="L123" s="10" t="s">
        <v>6934</v>
      </c>
      <c r="M123">
        <v>1</v>
      </c>
      <c r="N123">
        <v>0</v>
      </c>
      <c r="U123">
        <v>392</v>
      </c>
      <c r="V123">
        <v>539</v>
      </c>
    </row>
    <row r="124" spans="1:22" x14ac:dyDescent="0.35">
      <c r="A124" s="10" t="s">
        <v>2811</v>
      </c>
      <c r="B124">
        <v>2</v>
      </c>
      <c r="C124">
        <v>486</v>
      </c>
      <c r="L124" s="10" t="s">
        <v>6933</v>
      </c>
      <c r="M124">
        <v>1</v>
      </c>
      <c r="N124">
        <v>0</v>
      </c>
      <c r="U124">
        <v>117</v>
      </c>
      <c r="V124">
        <v>348</v>
      </c>
    </row>
    <row r="125" spans="1:22" x14ac:dyDescent="0.35">
      <c r="A125" s="10" t="s">
        <v>4147</v>
      </c>
      <c r="B125">
        <v>1</v>
      </c>
      <c r="C125">
        <v>1423</v>
      </c>
      <c r="L125" s="10" t="s">
        <v>6932</v>
      </c>
      <c r="M125">
        <v>1</v>
      </c>
      <c r="N125">
        <v>54</v>
      </c>
      <c r="U125">
        <v>159</v>
      </c>
      <c r="V125" s="3">
        <v>1001</v>
      </c>
    </row>
    <row r="126" spans="1:22" x14ac:dyDescent="0.35">
      <c r="A126" s="10" t="s">
        <v>2219</v>
      </c>
      <c r="B126">
        <v>2</v>
      </c>
      <c r="C126">
        <v>679</v>
      </c>
      <c r="L126" s="10" t="s">
        <v>6931</v>
      </c>
      <c r="M126">
        <v>1</v>
      </c>
      <c r="N126">
        <v>2</v>
      </c>
      <c r="U126">
        <v>3</v>
      </c>
      <c r="V126">
        <v>0</v>
      </c>
    </row>
    <row r="127" spans="1:22" x14ac:dyDescent="0.35">
      <c r="A127" s="10" t="s">
        <v>6930</v>
      </c>
      <c r="B127">
        <v>1</v>
      </c>
      <c r="C127">
        <v>17</v>
      </c>
      <c r="L127" s="10" t="s">
        <v>6929</v>
      </c>
      <c r="M127">
        <v>1</v>
      </c>
      <c r="N127">
        <v>4</v>
      </c>
      <c r="U127">
        <v>19</v>
      </c>
      <c r="V127">
        <v>0</v>
      </c>
    </row>
    <row r="128" spans="1:22" x14ac:dyDescent="0.35">
      <c r="A128" s="10" t="s">
        <v>4161</v>
      </c>
      <c r="B128">
        <v>1</v>
      </c>
      <c r="C128">
        <v>77</v>
      </c>
      <c r="L128" s="10" t="s">
        <v>6928</v>
      </c>
      <c r="M128">
        <v>1</v>
      </c>
      <c r="N128">
        <v>4</v>
      </c>
      <c r="U128">
        <v>222</v>
      </c>
      <c r="V128">
        <v>0</v>
      </c>
    </row>
    <row r="129" spans="1:22" x14ac:dyDescent="0.35">
      <c r="A129" s="10" t="s">
        <v>975</v>
      </c>
      <c r="B129">
        <v>1</v>
      </c>
      <c r="C129">
        <v>491</v>
      </c>
      <c r="L129" s="10" t="s">
        <v>6927</v>
      </c>
      <c r="M129">
        <v>1</v>
      </c>
      <c r="N129">
        <v>5</v>
      </c>
      <c r="U129">
        <v>61</v>
      </c>
      <c r="V129">
        <v>2</v>
      </c>
    </row>
    <row r="130" spans="1:22" x14ac:dyDescent="0.35">
      <c r="A130" s="10" t="s">
        <v>6926</v>
      </c>
      <c r="B130">
        <v>1</v>
      </c>
      <c r="C130">
        <v>44</v>
      </c>
      <c r="L130" s="10" t="s">
        <v>6925</v>
      </c>
      <c r="M130">
        <v>1</v>
      </c>
      <c r="N130">
        <v>207</v>
      </c>
      <c r="U130">
        <v>22</v>
      </c>
      <c r="V130">
        <v>37</v>
      </c>
    </row>
    <row r="131" spans="1:22" x14ac:dyDescent="0.35">
      <c r="A131" s="10" t="s">
        <v>1274</v>
      </c>
      <c r="B131">
        <v>1</v>
      </c>
      <c r="C131">
        <v>28</v>
      </c>
      <c r="L131" s="10" t="s">
        <v>6924</v>
      </c>
      <c r="M131">
        <v>1</v>
      </c>
      <c r="N131">
        <v>0</v>
      </c>
      <c r="U131">
        <v>791</v>
      </c>
      <c r="V131">
        <v>66</v>
      </c>
    </row>
    <row r="132" spans="1:22" x14ac:dyDescent="0.35">
      <c r="A132" s="10" t="s">
        <v>370</v>
      </c>
      <c r="B132">
        <v>1</v>
      </c>
      <c r="C132">
        <v>4</v>
      </c>
      <c r="L132" s="10" t="s">
        <v>6923</v>
      </c>
      <c r="M132">
        <v>1</v>
      </c>
      <c r="N132">
        <v>0</v>
      </c>
      <c r="U132">
        <v>1</v>
      </c>
      <c r="V132">
        <v>0</v>
      </c>
    </row>
    <row r="133" spans="1:22" x14ac:dyDescent="0.35">
      <c r="A133" s="10" t="s">
        <v>4177</v>
      </c>
      <c r="B133">
        <v>1</v>
      </c>
      <c r="C133">
        <v>89</v>
      </c>
      <c r="L133" s="10" t="s">
        <v>6922</v>
      </c>
      <c r="M133">
        <v>1</v>
      </c>
      <c r="N133">
        <v>0</v>
      </c>
      <c r="U133">
        <v>444</v>
      </c>
      <c r="V133" s="3">
        <v>1172</v>
      </c>
    </row>
    <row r="134" spans="1:22" x14ac:dyDescent="0.35">
      <c r="A134" s="10" t="s">
        <v>4185</v>
      </c>
      <c r="B134">
        <v>1</v>
      </c>
      <c r="C134">
        <v>72</v>
      </c>
      <c r="L134" s="10" t="s">
        <v>6921</v>
      </c>
      <c r="M134">
        <v>1</v>
      </c>
      <c r="N134">
        <v>7</v>
      </c>
      <c r="U134">
        <v>136</v>
      </c>
      <c r="V134">
        <v>123</v>
      </c>
    </row>
    <row r="135" spans="1:22" x14ac:dyDescent="0.35">
      <c r="A135" s="10" t="s">
        <v>4193</v>
      </c>
      <c r="B135">
        <v>1</v>
      </c>
      <c r="C135">
        <v>75</v>
      </c>
      <c r="L135" s="10" t="s">
        <v>6920</v>
      </c>
      <c r="M135">
        <v>1</v>
      </c>
      <c r="N135">
        <v>7</v>
      </c>
      <c r="U135">
        <v>5</v>
      </c>
      <c r="V135">
        <v>0</v>
      </c>
    </row>
    <row r="136" spans="1:22" x14ac:dyDescent="0.35">
      <c r="A136" s="10" t="s">
        <v>1763</v>
      </c>
      <c r="B136">
        <v>1</v>
      </c>
      <c r="C136">
        <v>477</v>
      </c>
      <c r="L136" s="10" t="s">
        <v>6919</v>
      </c>
      <c r="M136">
        <v>1</v>
      </c>
      <c r="N136">
        <v>2</v>
      </c>
      <c r="U136">
        <v>22</v>
      </c>
      <c r="V136">
        <v>15</v>
      </c>
    </row>
    <row r="137" spans="1:22" x14ac:dyDescent="0.35">
      <c r="A137" s="10" t="s">
        <v>2418</v>
      </c>
      <c r="B137">
        <v>1</v>
      </c>
      <c r="C137">
        <v>472</v>
      </c>
      <c r="L137" s="10" t="s">
        <v>6918</v>
      </c>
      <c r="M137">
        <v>1</v>
      </c>
      <c r="N137">
        <v>0</v>
      </c>
      <c r="U137">
        <v>7</v>
      </c>
      <c r="V137">
        <v>5</v>
      </c>
    </row>
    <row r="138" spans="1:22" x14ac:dyDescent="0.35">
      <c r="A138" s="10" t="s">
        <v>6917</v>
      </c>
      <c r="B138">
        <v>1</v>
      </c>
      <c r="C138">
        <v>97</v>
      </c>
      <c r="L138" s="10" t="s">
        <v>6916</v>
      </c>
      <c r="M138">
        <v>1</v>
      </c>
      <c r="N138">
        <v>0</v>
      </c>
      <c r="U138">
        <v>415</v>
      </c>
      <c r="V138">
        <v>51</v>
      </c>
    </row>
    <row r="139" spans="1:22" x14ac:dyDescent="0.35">
      <c r="A139" s="10" t="s">
        <v>611</v>
      </c>
      <c r="B139">
        <v>2</v>
      </c>
      <c r="C139">
        <v>933</v>
      </c>
      <c r="L139" s="10" t="s">
        <v>6915</v>
      </c>
      <c r="M139">
        <v>1</v>
      </c>
      <c r="N139">
        <v>3</v>
      </c>
      <c r="U139">
        <v>87</v>
      </c>
      <c r="V139">
        <v>26</v>
      </c>
    </row>
    <row r="140" spans="1:22" x14ac:dyDescent="0.35">
      <c r="A140" s="10" t="s">
        <v>2097</v>
      </c>
      <c r="B140">
        <v>16</v>
      </c>
      <c r="C140">
        <v>3490</v>
      </c>
      <c r="L140" s="10" t="s">
        <v>6914</v>
      </c>
      <c r="M140">
        <v>1</v>
      </c>
      <c r="N140">
        <v>3</v>
      </c>
      <c r="U140">
        <v>159</v>
      </c>
      <c r="V140">
        <v>70</v>
      </c>
    </row>
    <row r="141" spans="1:22" x14ac:dyDescent="0.35">
      <c r="A141" s="10" t="s">
        <v>6913</v>
      </c>
      <c r="B141">
        <v>1</v>
      </c>
      <c r="C141">
        <v>53</v>
      </c>
      <c r="L141" s="10" t="s">
        <v>6912</v>
      </c>
      <c r="M141">
        <v>1</v>
      </c>
      <c r="N141">
        <v>93</v>
      </c>
      <c r="U141">
        <v>177</v>
      </c>
      <c r="V141">
        <v>11</v>
      </c>
    </row>
    <row r="142" spans="1:22" x14ac:dyDescent="0.35">
      <c r="A142" s="10" t="s">
        <v>4220</v>
      </c>
      <c r="B142">
        <v>1</v>
      </c>
      <c r="C142">
        <v>581</v>
      </c>
      <c r="L142" s="10" t="s">
        <v>6911</v>
      </c>
      <c r="M142">
        <v>1</v>
      </c>
      <c r="N142">
        <v>0</v>
      </c>
      <c r="U142">
        <v>520</v>
      </c>
      <c r="V142">
        <v>61</v>
      </c>
    </row>
    <row r="143" spans="1:22" x14ac:dyDescent="0.35">
      <c r="A143" s="10" t="s">
        <v>6910</v>
      </c>
      <c r="B143">
        <v>1</v>
      </c>
      <c r="C143">
        <v>21</v>
      </c>
      <c r="L143" s="10" t="s">
        <v>6909</v>
      </c>
      <c r="M143">
        <v>1</v>
      </c>
      <c r="N143">
        <v>0</v>
      </c>
      <c r="U143">
        <v>134</v>
      </c>
      <c r="V143">
        <v>42</v>
      </c>
    </row>
    <row r="144" spans="1:22" x14ac:dyDescent="0.35">
      <c r="A144" s="10" t="s">
        <v>4024</v>
      </c>
      <c r="B144">
        <v>5</v>
      </c>
      <c r="C144">
        <v>1207</v>
      </c>
      <c r="L144" s="10" t="s">
        <v>6908</v>
      </c>
      <c r="M144">
        <v>1</v>
      </c>
      <c r="N144">
        <v>3</v>
      </c>
      <c r="U144">
        <v>364</v>
      </c>
      <c r="V144">
        <v>93</v>
      </c>
    </row>
    <row r="145" spans="1:22" x14ac:dyDescent="0.35">
      <c r="A145" s="10" t="s">
        <v>6907</v>
      </c>
      <c r="B145">
        <v>1</v>
      </c>
      <c r="C145">
        <v>17</v>
      </c>
      <c r="L145" s="10" t="s">
        <v>6906</v>
      </c>
      <c r="M145">
        <v>1</v>
      </c>
      <c r="N145">
        <v>1</v>
      </c>
      <c r="U145">
        <v>147</v>
      </c>
      <c r="V145">
        <v>33</v>
      </c>
    </row>
    <row r="146" spans="1:22" x14ac:dyDescent="0.35">
      <c r="A146" s="10" t="s">
        <v>4243</v>
      </c>
      <c r="B146">
        <v>1</v>
      </c>
      <c r="C146">
        <v>16</v>
      </c>
      <c r="L146" s="10" t="s">
        <v>6905</v>
      </c>
      <c r="M146">
        <v>1</v>
      </c>
      <c r="N146">
        <v>66</v>
      </c>
      <c r="U146">
        <v>5</v>
      </c>
      <c r="V146">
        <v>0</v>
      </c>
    </row>
    <row r="147" spans="1:22" x14ac:dyDescent="0.35">
      <c r="A147" s="10" t="s">
        <v>1394</v>
      </c>
      <c r="B147">
        <v>1</v>
      </c>
      <c r="C147">
        <v>2310</v>
      </c>
      <c r="L147" s="10" t="s">
        <v>6904</v>
      </c>
      <c r="M147">
        <v>1</v>
      </c>
      <c r="N147">
        <v>10</v>
      </c>
      <c r="U147">
        <v>300</v>
      </c>
      <c r="V147">
        <v>82</v>
      </c>
    </row>
    <row r="148" spans="1:22" x14ac:dyDescent="0.35">
      <c r="A148" s="10" t="s">
        <v>4249</v>
      </c>
      <c r="B148">
        <v>3</v>
      </c>
      <c r="C148">
        <v>49</v>
      </c>
      <c r="L148" s="10" t="s">
        <v>6903</v>
      </c>
      <c r="M148">
        <v>1</v>
      </c>
      <c r="N148">
        <v>59</v>
      </c>
      <c r="U148">
        <v>7</v>
      </c>
      <c r="V148">
        <v>1</v>
      </c>
    </row>
    <row r="149" spans="1:22" x14ac:dyDescent="0.35">
      <c r="A149" s="10" t="s">
        <v>4256</v>
      </c>
      <c r="B149">
        <v>1</v>
      </c>
      <c r="C149">
        <v>19</v>
      </c>
      <c r="L149" s="10" t="s">
        <v>6902</v>
      </c>
      <c r="M149">
        <v>1</v>
      </c>
      <c r="N149">
        <v>63</v>
      </c>
      <c r="U149">
        <v>19</v>
      </c>
      <c r="V149">
        <v>30</v>
      </c>
    </row>
    <row r="150" spans="1:22" x14ac:dyDescent="0.35">
      <c r="A150" s="10" t="s">
        <v>6901</v>
      </c>
      <c r="B150">
        <v>1</v>
      </c>
      <c r="C150">
        <v>66</v>
      </c>
      <c r="L150" s="10" t="s">
        <v>6900</v>
      </c>
      <c r="M150">
        <v>1</v>
      </c>
      <c r="N150">
        <v>0</v>
      </c>
      <c r="U150">
        <v>369</v>
      </c>
      <c r="V150">
        <v>68</v>
      </c>
    </row>
    <row r="151" spans="1:22" x14ac:dyDescent="0.35">
      <c r="A151" s="10" t="s">
        <v>1067</v>
      </c>
      <c r="B151">
        <v>1</v>
      </c>
      <c r="C151">
        <v>36</v>
      </c>
      <c r="L151" s="10" t="s">
        <v>6899</v>
      </c>
      <c r="M151">
        <v>1</v>
      </c>
      <c r="N151">
        <v>0</v>
      </c>
      <c r="U151">
        <v>11</v>
      </c>
      <c r="V151">
        <v>9</v>
      </c>
    </row>
    <row r="152" spans="1:22" x14ac:dyDescent="0.35">
      <c r="A152" s="10" t="s">
        <v>6898</v>
      </c>
      <c r="B152">
        <v>1</v>
      </c>
      <c r="C152">
        <v>0</v>
      </c>
      <c r="L152" s="10" t="s">
        <v>6897</v>
      </c>
      <c r="M152">
        <v>1</v>
      </c>
      <c r="N152">
        <v>0</v>
      </c>
      <c r="U152">
        <v>102</v>
      </c>
      <c r="V152">
        <v>0</v>
      </c>
    </row>
    <row r="153" spans="1:22" x14ac:dyDescent="0.35">
      <c r="A153" s="10" t="s">
        <v>2600</v>
      </c>
      <c r="B153">
        <v>3</v>
      </c>
      <c r="C153">
        <v>1238</v>
      </c>
      <c r="L153" s="10" t="s">
        <v>6896</v>
      </c>
      <c r="M153">
        <v>1</v>
      </c>
      <c r="N153">
        <v>0</v>
      </c>
      <c r="U153">
        <v>96</v>
      </c>
      <c r="V153">
        <v>201</v>
      </c>
    </row>
    <row r="154" spans="1:22" x14ac:dyDescent="0.35">
      <c r="A154" s="10" t="s">
        <v>6895</v>
      </c>
      <c r="B154">
        <v>1</v>
      </c>
      <c r="C154">
        <v>20</v>
      </c>
      <c r="L154" s="10" t="s">
        <v>6894</v>
      </c>
      <c r="M154">
        <v>1</v>
      </c>
      <c r="N154">
        <v>0</v>
      </c>
      <c r="U154">
        <v>6</v>
      </c>
      <c r="V154">
        <v>0</v>
      </c>
    </row>
    <row r="155" spans="1:22" x14ac:dyDescent="0.35">
      <c r="A155" s="10" t="s">
        <v>1285</v>
      </c>
      <c r="B155">
        <v>2</v>
      </c>
      <c r="C155">
        <v>1086</v>
      </c>
      <c r="L155" s="10" t="s">
        <v>1593</v>
      </c>
      <c r="M155">
        <v>1</v>
      </c>
      <c r="N155">
        <v>264</v>
      </c>
      <c r="U155">
        <v>5</v>
      </c>
      <c r="V155">
        <v>1</v>
      </c>
    </row>
    <row r="156" spans="1:22" x14ac:dyDescent="0.35">
      <c r="A156" s="10" t="s">
        <v>6893</v>
      </c>
      <c r="B156">
        <v>1</v>
      </c>
      <c r="C156">
        <v>15</v>
      </c>
      <c r="L156" s="10" t="s">
        <v>6892</v>
      </c>
      <c r="M156">
        <v>1</v>
      </c>
      <c r="N156">
        <v>1</v>
      </c>
      <c r="U156">
        <v>729</v>
      </c>
      <c r="V156">
        <v>130</v>
      </c>
    </row>
    <row r="157" spans="1:22" x14ac:dyDescent="0.35">
      <c r="A157" s="10" t="s">
        <v>6891</v>
      </c>
      <c r="B157">
        <v>1</v>
      </c>
      <c r="C157">
        <v>8</v>
      </c>
      <c r="L157" s="10" t="s">
        <v>6890</v>
      </c>
      <c r="M157">
        <v>1</v>
      </c>
      <c r="N157">
        <v>0</v>
      </c>
      <c r="U157">
        <v>1</v>
      </c>
      <c r="V157">
        <v>0</v>
      </c>
    </row>
    <row r="158" spans="1:22" x14ac:dyDescent="0.35">
      <c r="A158" s="10" t="s">
        <v>6889</v>
      </c>
      <c r="B158">
        <v>1</v>
      </c>
      <c r="C158">
        <v>127</v>
      </c>
      <c r="L158" s="10" t="s">
        <v>6888</v>
      </c>
      <c r="M158">
        <v>1</v>
      </c>
      <c r="N158">
        <v>4</v>
      </c>
      <c r="U158" s="3">
        <v>1606</v>
      </c>
      <c r="V158" s="3">
        <v>1628</v>
      </c>
    </row>
    <row r="159" spans="1:22" x14ac:dyDescent="0.35">
      <c r="A159" s="10" t="s">
        <v>3064</v>
      </c>
      <c r="B159">
        <v>5</v>
      </c>
      <c r="C159">
        <v>344</v>
      </c>
      <c r="L159" s="10" t="s">
        <v>6887</v>
      </c>
      <c r="M159">
        <v>1</v>
      </c>
      <c r="N159">
        <v>57</v>
      </c>
      <c r="U159">
        <v>3</v>
      </c>
      <c r="V159">
        <v>2</v>
      </c>
    </row>
    <row r="160" spans="1:22" x14ac:dyDescent="0.35">
      <c r="A160" s="10" t="s">
        <v>6886</v>
      </c>
      <c r="B160">
        <v>1</v>
      </c>
      <c r="C160">
        <v>2</v>
      </c>
      <c r="L160" s="10" t="s">
        <v>6885</v>
      </c>
      <c r="M160">
        <v>1</v>
      </c>
      <c r="N160">
        <v>5</v>
      </c>
      <c r="U160">
        <v>49</v>
      </c>
      <c r="V160">
        <v>5</v>
      </c>
    </row>
    <row r="161" spans="1:22" x14ac:dyDescent="0.35">
      <c r="A161" s="10" t="s">
        <v>385</v>
      </c>
      <c r="B161">
        <v>1</v>
      </c>
      <c r="C161">
        <v>5</v>
      </c>
      <c r="L161" s="10" t="s">
        <v>6884</v>
      </c>
      <c r="M161">
        <v>1</v>
      </c>
      <c r="N161">
        <v>236</v>
      </c>
      <c r="U161">
        <v>4</v>
      </c>
      <c r="V161">
        <v>0</v>
      </c>
    </row>
    <row r="162" spans="1:22" x14ac:dyDescent="0.35">
      <c r="A162" s="10" t="s">
        <v>6883</v>
      </c>
      <c r="B162">
        <v>1</v>
      </c>
      <c r="C162">
        <v>647</v>
      </c>
      <c r="L162" s="10" t="s">
        <v>6882</v>
      </c>
      <c r="M162">
        <v>1</v>
      </c>
      <c r="N162">
        <v>59</v>
      </c>
      <c r="U162">
        <v>224</v>
      </c>
      <c r="V162">
        <v>3</v>
      </c>
    </row>
    <row r="163" spans="1:22" x14ac:dyDescent="0.35">
      <c r="A163" s="10" t="s">
        <v>6881</v>
      </c>
      <c r="B163">
        <v>1</v>
      </c>
      <c r="C163">
        <v>12</v>
      </c>
      <c r="L163" s="10" t="s">
        <v>6880</v>
      </c>
      <c r="M163">
        <v>1</v>
      </c>
      <c r="N163">
        <v>0</v>
      </c>
      <c r="U163">
        <v>97</v>
      </c>
      <c r="V163">
        <v>1</v>
      </c>
    </row>
    <row r="164" spans="1:22" x14ac:dyDescent="0.35">
      <c r="A164" s="10" t="s">
        <v>4283</v>
      </c>
      <c r="B164">
        <v>1</v>
      </c>
      <c r="C164">
        <v>1039</v>
      </c>
      <c r="L164" s="10" t="s">
        <v>6879</v>
      </c>
      <c r="M164">
        <v>1</v>
      </c>
      <c r="N164">
        <v>0</v>
      </c>
      <c r="U164">
        <v>34</v>
      </c>
      <c r="V164">
        <v>34</v>
      </c>
    </row>
    <row r="165" spans="1:22" x14ac:dyDescent="0.35">
      <c r="A165" s="10" t="s">
        <v>6878</v>
      </c>
      <c r="B165">
        <v>1</v>
      </c>
      <c r="C165">
        <v>26</v>
      </c>
      <c r="L165" s="10" t="s">
        <v>6877</v>
      </c>
      <c r="M165">
        <v>1</v>
      </c>
      <c r="N165">
        <v>12</v>
      </c>
      <c r="U165">
        <v>377</v>
      </c>
      <c r="V165">
        <v>41</v>
      </c>
    </row>
    <row r="166" spans="1:22" x14ac:dyDescent="0.35">
      <c r="A166" s="10" t="s">
        <v>6876</v>
      </c>
      <c r="B166">
        <v>1</v>
      </c>
      <c r="C166">
        <v>21</v>
      </c>
      <c r="L166" s="10" t="s">
        <v>6875</v>
      </c>
      <c r="M166">
        <v>1</v>
      </c>
      <c r="N166">
        <v>0</v>
      </c>
      <c r="U166">
        <v>13</v>
      </c>
      <c r="V166">
        <v>12</v>
      </c>
    </row>
    <row r="167" spans="1:22" x14ac:dyDescent="0.35">
      <c r="A167" s="10" t="s">
        <v>4293</v>
      </c>
      <c r="B167">
        <v>1</v>
      </c>
      <c r="C167">
        <v>122</v>
      </c>
      <c r="L167" s="10" t="s">
        <v>6874</v>
      </c>
      <c r="M167">
        <v>1</v>
      </c>
      <c r="N167">
        <v>10</v>
      </c>
      <c r="U167">
        <v>30</v>
      </c>
      <c r="V167">
        <v>0</v>
      </c>
    </row>
    <row r="168" spans="1:22" x14ac:dyDescent="0.35">
      <c r="A168" s="10" t="s">
        <v>6873</v>
      </c>
      <c r="B168">
        <v>1</v>
      </c>
      <c r="C168">
        <v>4</v>
      </c>
      <c r="L168" s="10" t="s">
        <v>6872</v>
      </c>
      <c r="M168">
        <v>1</v>
      </c>
      <c r="N168">
        <v>8</v>
      </c>
      <c r="U168">
        <v>43</v>
      </c>
      <c r="V168">
        <v>4</v>
      </c>
    </row>
    <row r="169" spans="1:22" x14ac:dyDescent="0.35">
      <c r="A169" s="10" t="s">
        <v>6871</v>
      </c>
      <c r="B169">
        <v>1</v>
      </c>
      <c r="C169">
        <v>38</v>
      </c>
      <c r="L169" s="10" t="s">
        <v>6870</v>
      </c>
      <c r="M169">
        <v>1</v>
      </c>
      <c r="N169">
        <v>0</v>
      </c>
      <c r="U169">
        <v>12</v>
      </c>
      <c r="V169">
        <v>0</v>
      </c>
    </row>
    <row r="170" spans="1:22" x14ac:dyDescent="0.35">
      <c r="A170" s="10" t="s">
        <v>4301</v>
      </c>
      <c r="B170">
        <v>1</v>
      </c>
      <c r="C170">
        <v>1075</v>
      </c>
      <c r="L170" s="10" t="s">
        <v>6869</v>
      </c>
      <c r="M170">
        <v>1</v>
      </c>
      <c r="N170">
        <v>2</v>
      </c>
      <c r="U170">
        <v>27</v>
      </c>
      <c r="V170">
        <v>3</v>
      </c>
    </row>
    <row r="171" spans="1:22" x14ac:dyDescent="0.35">
      <c r="A171" s="10" t="s">
        <v>1715</v>
      </c>
      <c r="B171">
        <v>4</v>
      </c>
      <c r="C171">
        <v>495</v>
      </c>
      <c r="L171" s="10" t="s">
        <v>4206</v>
      </c>
      <c r="M171">
        <v>1</v>
      </c>
      <c r="N171">
        <v>0</v>
      </c>
      <c r="U171">
        <v>108</v>
      </c>
      <c r="V171" s="3">
        <v>1097</v>
      </c>
    </row>
    <row r="172" spans="1:22" x14ac:dyDescent="0.35">
      <c r="A172" s="10" t="s">
        <v>1407</v>
      </c>
      <c r="B172">
        <v>1</v>
      </c>
      <c r="C172">
        <v>434</v>
      </c>
      <c r="L172" s="10" t="s">
        <v>6868</v>
      </c>
      <c r="M172">
        <v>1</v>
      </c>
      <c r="N172">
        <v>1</v>
      </c>
      <c r="U172">
        <v>169</v>
      </c>
      <c r="V172">
        <v>26</v>
      </c>
    </row>
    <row r="173" spans="1:22" x14ac:dyDescent="0.35">
      <c r="A173" s="10" t="s">
        <v>6867</v>
      </c>
      <c r="B173">
        <v>1</v>
      </c>
      <c r="C173">
        <v>51</v>
      </c>
      <c r="L173" s="10" t="s">
        <v>6866</v>
      </c>
      <c r="M173">
        <v>1</v>
      </c>
      <c r="N173">
        <v>47</v>
      </c>
      <c r="U173">
        <v>35</v>
      </c>
      <c r="V173">
        <v>0</v>
      </c>
    </row>
    <row r="174" spans="1:22" x14ac:dyDescent="0.35">
      <c r="A174" s="10" t="s">
        <v>4015</v>
      </c>
      <c r="B174">
        <v>10</v>
      </c>
      <c r="C174">
        <v>1714</v>
      </c>
      <c r="L174" s="10" t="s">
        <v>6865</v>
      </c>
      <c r="M174">
        <v>1</v>
      </c>
      <c r="N174">
        <v>1</v>
      </c>
      <c r="U174" s="3">
        <v>1215</v>
      </c>
      <c r="V174">
        <v>742</v>
      </c>
    </row>
    <row r="175" spans="1:22" x14ac:dyDescent="0.35">
      <c r="A175" s="10" t="s">
        <v>6864</v>
      </c>
      <c r="B175">
        <v>1</v>
      </c>
      <c r="C175">
        <v>3</v>
      </c>
      <c r="L175" s="10" t="s">
        <v>6863</v>
      </c>
      <c r="M175">
        <v>1</v>
      </c>
      <c r="N175">
        <v>1</v>
      </c>
      <c r="U175">
        <v>194</v>
      </c>
      <c r="V175">
        <v>1</v>
      </c>
    </row>
    <row r="176" spans="1:22" x14ac:dyDescent="0.35">
      <c r="A176" s="10" t="s">
        <v>6862</v>
      </c>
      <c r="B176">
        <v>1</v>
      </c>
      <c r="C176">
        <v>60</v>
      </c>
      <c r="L176" s="10" t="s">
        <v>6861</v>
      </c>
      <c r="M176">
        <v>1</v>
      </c>
      <c r="N176">
        <v>438</v>
      </c>
      <c r="U176">
        <v>230</v>
      </c>
      <c r="V176">
        <v>80</v>
      </c>
    </row>
    <row r="177" spans="1:22" x14ac:dyDescent="0.35">
      <c r="A177" s="10" t="s">
        <v>1775</v>
      </c>
      <c r="B177">
        <v>1</v>
      </c>
      <c r="C177">
        <v>16</v>
      </c>
      <c r="L177" s="10" t="s">
        <v>6860</v>
      </c>
      <c r="M177">
        <v>1</v>
      </c>
      <c r="N177">
        <v>5</v>
      </c>
      <c r="U177">
        <v>580</v>
      </c>
      <c r="V177">
        <v>59</v>
      </c>
    </row>
    <row r="178" spans="1:22" x14ac:dyDescent="0.35">
      <c r="A178" s="10" t="s">
        <v>6859</v>
      </c>
      <c r="B178">
        <v>1</v>
      </c>
      <c r="C178">
        <v>8</v>
      </c>
      <c r="L178" s="10" t="s">
        <v>6858</v>
      </c>
      <c r="M178">
        <v>1</v>
      </c>
      <c r="N178">
        <v>84</v>
      </c>
      <c r="U178">
        <v>119</v>
      </c>
      <c r="V178">
        <v>5</v>
      </c>
    </row>
    <row r="179" spans="1:22" x14ac:dyDescent="0.35">
      <c r="A179" s="10" t="s">
        <v>6857</v>
      </c>
      <c r="B179">
        <v>1</v>
      </c>
      <c r="C179">
        <v>12</v>
      </c>
      <c r="L179" s="10" t="s">
        <v>6856</v>
      </c>
      <c r="M179">
        <v>1</v>
      </c>
      <c r="N179">
        <v>1</v>
      </c>
      <c r="U179">
        <v>10</v>
      </c>
      <c r="V179">
        <v>12</v>
      </c>
    </row>
    <row r="180" spans="1:22" x14ac:dyDescent="0.35">
      <c r="A180" s="10" t="s">
        <v>4327</v>
      </c>
      <c r="B180">
        <v>2</v>
      </c>
      <c r="C180">
        <v>1011</v>
      </c>
      <c r="L180" s="10" t="s">
        <v>6855</v>
      </c>
      <c r="M180">
        <v>1</v>
      </c>
      <c r="N180">
        <v>2</v>
      </c>
      <c r="U180">
        <v>780</v>
      </c>
      <c r="V180">
        <v>51</v>
      </c>
    </row>
    <row r="181" spans="1:22" x14ac:dyDescent="0.35">
      <c r="A181" s="10" t="s">
        <v>1074</v>
      </c>
      <c r="B181">
        <v>1</v>
      </c>
      <c r="C181">
        <v>18</v>
      </c>
      <c r="L181" s="10" t="s">
        <v>6854</v>
      </c>
      <c r="M181">
        <v>1</v>
      </c>
      <c r="N181">
        <v>1</v>
      </c>
      <c r="U181">
        <v>737</v>
      </c>
      <c r="V181" s="3">
        <v>1024</v>
      </c>
    </row>
    <row r="182" spans="1:22" x14ac:dyDescent="0.35">
      <c r="A182" s="10" t="s">
        <v>6853</v>
      </c>
      <c r="B182">
        <v>1</v>
      </c>
      <c r="C182">
        <v>97</v>
      </c>
      <c r="L182" s="10" t="s">
        <v>6852</v>
      </c>
      <c r="M182">
        <v>1</v>
      </c>
      <c r="N182">
        <v>3</v>
      </c>
      <c r="U182">
        <v>233</v>
      </c>
      <c r="V182">
        <v>77</v>
      </c>
    </row>
    <row r="183" spans="1:22" x14ac:dyDescent="0.35">
      <c r="A183" s="10" t="s">
        <v>6851</v>
      </c>
      <c r="B183">
        <v>1</v>
      </c>
      <c r="C183">
        <v>16</v>
      </c>
      <c r="L183" s="10" t="s">
        <v>6850</v>
      </c>
      <c r="M183">
        <v>1</v>
      </c>
      <c r="N183">
        <v>95</v>
      </c>
      <c r="U183">
        <v>15</v>
      </c>
      <c r="V183">
        <v>7</v>
      </c>
    </row>
    <row r="184" spans="1:22" x14ac:dyDescent="0.35">
      <c r="A184" s="10" t="s">
        <v>4333</v>
      </c>
      <c r="B184">
        <v>1</v>
      </c>
      <c r="C184">
        <v>715</v>
      </c>
      <c r="L184" s="10" t="s">
        <v>6849</v>
      </c>
      <c r="M184">
        <v>1</v>
      </c>
      <c r="N184">
        <v>0</v>
      </c>
      <c r="U184">
        <v>294</v>
      </c>
      <c r="V184">
        <v>41</v>
      </c>
    </row>
    <row r="185" spans="1:22" x14ac:dyDescent="0.35">
      <c r="A185" s="10" t="s">
        <v>1781</v>
      </c>
      <c r="B185">
        <v>14</v>
      </c>
      <c r="C185">
        <v>1717</v>
      </c>
      <c r="L185" s="10" t="s">
        <v>6848</v>
      </c>
      <c r="M185">
        <v>1</v>
      </c>
      <c r="N185">
        <v>4</v>
      </c>
      <c r="U185">
        <v>29</v>
      </c>
      <c r="V185">
        <v>3</v>
      </c>
    </row>
    <row r="186" spans="1:22" x14ac:dyDescent="0.35">
      <c r="A186" s="10" t="s">
        <v>6847</v>
      </c>
      <c r="B186">
        <v>1</v>
      </c>
      <c r="C186">
        <v>31</v>
      </c>
      <c r="L186" s="10" t="s">
        <v>6846</v>
      </c>
      <c r="M186">
        <v>1</v>
      </c>
      <c r="N186">
        <v>0</v>
      </c>
      <c r="U186">
        <v>351</v>
      </c>
      <c r="V186" s="3">
        <v>2133</v>
      </c>
    </row>
    <row r="187" spans="1:22" x14ac:dyDescent="0.35">
      <c r="A187" s="10" t="s">
        <v>6845</v>
      </c>
      <c r="B187">
        <v>1</v>
      </c>
      <c r="C187">
        <v>0</v>
      </c>
      <c r="L187" s="10" t="s">
        <v>6844</v>
      </c>
      <c r="M187">
        <v>1</v>
      </c>
      <c r="N187">
        <v>0</v>
      </c>
      <c r="U187">
        <v>270</v>
      </c>
      <c r="V187">
        <v>740</v>
      </c>
    </row>
    <row r="188" spans="1:22" x14ac:dyDescent="0.35">
      <c r="A188" s="10" t="s">
        <v>775</v>
      </c>
      <c r="B188">
        <v>1</v>
      </c>
      <c r="C188">
        <v>954</v>
      </c>
      <c r="L188" s="10" t="s">
        <v>6843</v>
      </c>
      <c r="M188">
        <v>1</v>
      </c>
      <c r="N188">
        <v>73</v>
      </c>
      <c r="U188">
        <v>1</v>
      </c>
      <c r="V188">
        <v>0</v>
      </c>
    </row>
    <row r="189" spans="1:22" x14ac:dyDescent="0.35">
      <c r="A189" s="10" t="s">
        <v>6842</v>
      </c>
      <c r="B189">
        <v>1</v>
      </c>
      <c r="C189">
        <v>0</v>
      </c>
      <c r="L189" s="10" t="s">
        <v>6841</v>
      </c>
      <c r="M189">
        <v>1</v>
      </c>
      <c r="N189">
        <v>3</v>
      </c>
      <c r="U189">
        <v>323</v>
      </c>
      <c r="V189">
        <v>79</v>
      </c>
    </row>
    <row r="190" spans="1:22" x14ac:dyDescent="0.35">
      <c r="A190" s="10" t="s">
        <v>1082</v>
      </c>
      <c r="B190">
        <v>1</v>
      </c>
      <c r="C190">
        <v>91</v>
      </c>
      <c r="L190" s="10" t="s">
        <v>6840</v>
      </c>
      <c r="M190">
        <v>1</v>
      </c>
      <c r="N190">
        <v>0</v>
      </c>
      <c r="U190">
        <v>27</v>
      </c>
      <c r="V190">
        <v>51</v>
      </c>
    </row>
    <row r="191" spans="1:22" x14ac:dyDescent="0.35">
      <c r="A191" s="10" t="s">
        <v>6839</v>
      </c>
      <c r="B191">
        <v>1</v>
      </c>
      <c r="C191">
        <v>2</v>
      </c>
      <c r="L191" s="10" t="s">
        <v>6838</v>
      </c>
      <c r="M191">
        <v>1</v>
      </c>
      <c r="N191">
        <v>0</v>
      </c>
      <c r="U191">
        <v>2</v>
      </c>
      <c r="V191">
        <v>0</v>
      </c>
    </row>
    <row r="192" spans="1:22" x14ac:dyDescent="0.35">
      <c r="A192" s="10" t="s">
        <v>6837</v>
      </c>
      <c r="B192">
        <v>1</v>
      </c>
      <c r="C192">
        <v>37</v>
      </c>
      <c r="L192" s="10" t="s">
        <v>6836</v>
      </c>
      <c r="M192">
        <v>1</v>
      </c>
      <c r="N192">
        <v>2</v>
      </c>
      <c r="U192">
        <v>555</v>
      </c>
      <c r="V192">
        <v>910</v>
      </c>
    </row>
    <row r="193" spans="1:22" x14ac:dyDescent="0.35">
      <c r="A193" s="10" t="s">
        <v>2426</v>
      </c>
      <c r="B193">
        <v>1</v>
      </c>
      <c r="C193">
        <v>747</v>
      </c>
      <c r="L193" s="10" t="s">
        <v>6835</v>
      </c>
      <c r="M193">
        <v>1</v>
      </c>
      <c r="N193">
        <v>7</v>
      </c>
      <c r="U193">
        <v>153</v>
      </c>
      <c r="V193">
        <v>7</v>
      </c>
    </row>
    <row r="194" spans="1:22" x14ac:dyDescent="0.35">
      <c r="A194" s="10" t="s">
        <v>6834</v>
      </c>
      <c r="B194">
        <v>1</v>
      </c>
      <c r="C194">
        <v>13</v>
      </c>
      <c r="L194" s="10" t="s">
        <v>6833</v>
      </c>
      <c r="M194">
        <v>1</v>
      </c>
      <c r="N194">
        <v>1</v>
      </c>
      <c r="U194">
        <v>236</v>
      </c>
      <c r="V194">
        <v>605</v>
      </c>
    </row>
    <row r="195" spans="1:22" x14ac:dyDescent="0.35">
      <c r="A195" s="10" t="s">
        <v>3193</v>
      </c>
      <c r="B195">
        <v>2</v>
      </c>
      <c r="C195">
        <v>1046</v>
      </c>
      <c r="L195" s="10" t="s">
        <v>6832</v>
      </c>
      <c r="M195">
        <v>1</v>
      </c>
      <c r="N195">
        <v>0</v>
      </c>
      <c r="U195">
        <v>79</v>
      </c>
      <c r="V195">
        <v>71</v>
      </c>
    </row>
    <row r="196" spans="1:22" x14ac:dyDescent="0.35">
      <c r="A196" s="10" t="s">
        <v>6831</v>
      </c>
      <c r="B196">
        <v>1</v>
      </c>
      <c r="C196">
        <v>0</v>
      </c>
      <c r="L196" s="10" t="s">
        <v>6830</v>
      </c>
      <c r="M196">
        <v>1</v>
      </c>
      <c r="N196">
        <v>0</v>
      </c>
      <c r="U196">
        <v>397</v>
      </c>
      <c r="V196">
        <v>53</v>
      </c>
    </row>
    <row r="197" spans="1:22" x14ac:dyDescent="0.35">
      <c r="A197" s="10" t="s">
        <v>6829</v>
      </c>
      <c r="B197">
        <v>1</v>
      </c>
      <c r="C197">
        <v>6</v>
      </c>
      <c r="L197" s="10" t="s">
        <v>6828</v>
      </c>
      <c r="M197">
        <v>1</v>
      </c>
      <c r="N197">
        <v>292</v>
      </c>
      <c r="U197">
        <v>8</v>
      </c>
      <c r="V197">
        <v>19</v>
      </c>
    </row>
    <row r="198" spans="1:22" x14ac:dyDescent="0.35">
      <c r="A198" s="10" t="s">
        <v>6827</v>
      </c>
      <c r="B198">
        <v>1</v>
      </c>
      <c r="C198">
        <v>37</v>
      </c>
      <c r="L198" s="10" t="s">
        <v>6826</v>
      </c>
      <c r="M198">
        <v>1</v>
      </c>
      <c r="N198">
        <v>0</v>
      </c>
      <c r="U198">
        <v>15</v>
      </c>
      <c r="V198">
        <v>0</v>
      </c>
    </row>
    <row r="199" spans="1:22" x14ac:dyDescent="0.35">
      <c r="A199" s="10" t="s">
        <v>3578</v>
      </c>
      <c r="B199">
        <v>2</v>
      </c>
      <c r="C199">
        <v>900</v>
      </c>
      <c r="L199" s="10" t="s">
        <v>6825</v>
      </c>
      <c r="M199">
        <v>1</v>
      </c>
      <c r="N199">
        <v>0</v>
      </c>
      <c r="U199">
        <v>288</v>
      </c>
      <c r="V199">
        <v>0</v>
      </c>
    </row>
    <row r="200" spans="1:22" x14ac:dyDescent="0.35">
      <c r="A200" s="10" t="s">
        <v>6824</v>
      </c>
      <c r="B200">
        <v>1</v>
      </c>
      <c r="C200">
        <v>65</v>
      </c>
      <c r="L200" s="10" t="s">
        <v>6823</v>
      </c>
      <c r="M200">
        <v>1</v>
      </c>
      <c r="N200">
        <v>34</v>
      </c>
      <c r="U200">
        <v>389</v>
      </c>
      <c r="V200" s="3">
        <v>1992</v>
      </c>
    </row>
    <row r="201" spans="1:22" x14ac:dyDescent="0.35">
      <c r="A201" s="10" t="s">
        <v>6822</v>
      </c>
      <c r="B201">
        <v>1</v>
      </c>
      <c r="C201">
        <v>802</v>
      </c>
      <c r="L201" s="10" t="s">
        <v>6821</v>
      </c>
      <c r="M201">
        <v>1</v>
      </c>
      <c r="N201">
        <v>4</v>
      </c>
      <c r="U201">
        <v>46</v>
      </c>
      <c r="V201">
        <v>50</v>
      </c>
    </row>
    <row r="202" spans="1:22" x14ac:dyDescent="0.35">
      <c r="A202" s="10" t="s">
        <v>6820</v>
      </c>
      <c r="B202">
        <v>1</v>
      </c>
      <c r="C202">
        <v>24</v>
      </c>
      <c r="L202" s="10" t="s">
        <v>6819</v>
      </c>
      <c r="M202">
        <v>1</v>
      </c>
      <c r="N202">
        <v>3</v>
      </c>
      <c r="U202">
        <v>488</v>
      </c>
      <c r="V202">
        <v>73</v>
      </c>
    </row>
    <row r="203" spans="1:22" x14ac:dyDescent="0.35">
      <c r="A203" s="10" t="s">
        <v>6818</v>
      </c>
      <c r="B203">
        <v>1</v>
      </c>
      <c r="C203">
        <v>12</v>
      </c>
      <c r="L203" s="10" t="s">
        <v>6817</v>
      </c>
      <c r="M203">
        <v>1</v>
      </c>
      <c r="N203">
        <v>2</v>
      </c>
      <c r="U203">
        <v>387</v>
      </c>
      <c r="V203">
        <v>96</v>
      </c>
    </row>
    <row r="204" spans="1:22" x14ac:dyDescent="0.35">
      <c r="A204" s="10" t="s">
        <v>1088</v>
      </c>
      <c r="B204">
        <v>1</v>
      </c>
      <c r="C204">
        <v>22</v>
      </c>
      <c r="L204" s="10" t="s">
        <v>6816</v>
      </c>
      <c r="M204">
        <v>1</v>
      </c>
      <c r="N204">
        <v>3</v>
      </c>
      <c r="U204">
        <v>457</v>
      </c>
      <c r="V204">
        <v>438</v>
      </c>
    </row>
    <row r="205" spans="1:22" x14ac:dyDescent="0.35">
      <c r="A205" s="10" t="s">
        <v>1190</v>
      </c>
      <c r="B205">
        <v>1</v>
      </c>
      <c r="C205">
        <v>31</v>
      </c>
      <c r="L205" s="10" t="s">
        <v>6815</v>
      </c>
      <c r="M205">
        <v>1</v>
      </c>
      <c r="N205">
        <v>4</v>
      </c>
      <c r="U205">
        <v>5</v>
      </c>
      <c r="V205">
        <v>0</v>
      </c>
    </row>
    <row r="206" spans="1:22" x14ac:dyDescent="0.35">
      <c r="A206" s="10" t="s">
        <v>1787</v>
      </c>
      <c r="B206">
        <v>2</v>
      </c>
      <c r="C206">
        <v>1029</v>
      </c>
      <c r="L206" s="10" t="s">
        <v>6814</v>
      </c>
      <c r="M206">
        <v>1</v>
      </c>
      <c r="N206">
        <v>0</v>
      </c>
      <c r="U206">
        <v>2</v>
      </c>
      <c r="V206">
        <v>3</v>
      </c>
    </row>
    <row r="207" spans="1:22" x14ac:dyDescent="0.35">
      <c r="A207" s="10" t="s">
        <v>6813</v>
      </c>
      <c r="B207">
        <v>1</v>
      </c>
      <c r="C207">
        <v>12</v>
      </c>
      <c r="L207" s="10" t="s">
        <v>6812</v>
      </c>
      <c r="M207">
        <v>1</v>
      </c>
      <c r="N207">
        <v>6</v>
      </c>
      <c r="U207">
        <v>712</v>
      </c>
      <c r="V207">
        <v>74</v>
      </c>
    </row>
    <row r="208" spans="1:22" x14ac:dyDescent="0.35">
      <c r="A208" s="10" t="s">
        <v>6811</v>
      </c>
      <c r="B208">
        <v>1</v>
      </c>
      <c r="C208">
        <v>39</v>
      </c>
      <c r="L208" s="10" t="s">
        <v>6810</v>
      </c>
      <c r="M208">
        <v>1</v>
      </c>
      <c r="N208">
        <v>0</v>
      </c>
      <c r="U208">
        <v>940</v>
      </c>
      <c r="V208" s="3">
        <v>1581</v>
      </c>
    </row>
    <row r="209" spans="1:22" x14ac:dyDescent="0.35">
      <c r="A209" s="10" t="s">
        <v>6809</v>
      </c>
      <c r="B209">
        <v>1</v>
      </c>
      <c r="C209">
        <v>9</v>
      </c>
      <c r="L209" s="10" t="s">
        <v>6808</v>
      </c>
      <c r="M209">
        <v>1</v>
      </c>
      <c r="N209">
        <v>4</v>
      </c>
      <c r="U209">
        <v>3</v>
      </c>
      <c r="V209">
        <v>19</v>
      </c>
    </row>
    <row r="210" spans="1:22" x14ac:dyDescent="0.35">
      <c r="A210" s="10" t="s">
        <v>392</v>
      </c>
      <c r="B210">
        <v>1</v>
      </c>
      <c r="C210">
        <v>4</v>
      </c>
      <c r="L210" s="10" t="s">
        <v>6807</v>
      </c>
      <c r="M210">
        <v>1</v>
      </c>
      <c r="N210">
        <v>310</v>
      </c>
      <c r="U210">
        <v>7</v>
      </c>
      <c r="V210">
        <v>18</v>
      </c>
    </row>
    <row r="211" spans="1:22" x14ac:dyDescent="0.35">
      <c r="A211" s="10" t="s">
        <v>6806</v>
      </c>
      <c r="B211">
        <v>1</v>
      </c>
      <c r="C211">
        <v>0</v>
      </c>
      <c r="L211" s="10" t="s">
        <v>6805</v>
      </c>
      <c r="M211">
        <v>1</v>
      </c>
      <c r="N211">
        <v>3</v>
      </c>
      <c r="U211">
        <v>8</v>
      </c>
      <c r="V211">
        <v>3</v>
      </c>
    </row>
    <row r="212" spans="1:22" x14ac:dyDescent="0.35">
      <c r="A212" s="10" t="s">
        <v>3241</v>
      </c>
      <c r="B212">
        <v>1</v>
      </c>
      <c r="C212">
        <v>1636</v>
      </c>
      <c r="L212" s="10" t="s">
        <v>6804</v>
      </c>
      <c r="M212">
        <v>1</v>
      </c>
      <c r="N212">
        <v>0</v>
      </c>
      <c r="U212">
        <v>39</v>
      </c>
      <c r="V212">
        <v>1</v>
      </c>
    </row>
    <row r="213" spans="1:22" x14ac:dyDescent="0.35">
      <c r="A213" s="10" t="s">
        <v>6803</v>
      </c>
      <c r="B213">
        <v>1</v>
      </c>
      <c r="C213">
        <v>0</v>
      </c>
      <c r="L213" s="10" t="s">
        <v>6802</v>
      </c>
      <c r="M213">
        <v>1</v>
      </c>
      <c r="N213">
        <v>3</v>
      </c>
      <c r="U213">
        <v>122</v>
      </c>
      <c r="V213">
        <v>43</v>
      </c>
    </row>
    <row r="214" spans="1:22" x14ac:dyDescent="0.35">
      <c r="A214" s="10" t="s">
        <v>6801</v>
      </c>
      <c r="B214">
        <v>1</v>
      </c>
      <c r="C214">
        <v>0</v>
      </c>
      <c r="L214" s="10" t="s">
        <v>6800</v>
      </c>
      <c r="M214">
        <v>1</v>
      </c>
      <c r="N214">
        <v>284</v>
      </c>
      <c r="U214">
        <v>3</v>
      </c>
      <c r="V214">
        <v>5</v>
      </c>
    </row>
    <row r="215" spans="1:22" x14ac:dyDescent="0.35">
      <c r="A215" s="10" t="s">
        <v>1415</v>
      </c>
      <c r="B215">
        <v>1</v>
      </c>
      <c r="C215">
        <v>1036</v>
      </c>
      <c r="L215" s="10" t="s">
        <v>6799</v>
      </c>
      <c r="M215">
        <v>1</v>
      </c>
      <c r="N215">
        <v>68</v>
      </c>
      <c r="U215">
        <v>118</v>
      </c>
      <c r="V215">
        <v>85</v>
      </c>
    </row>
    <row r="216" spans="1:22" x14ac:dyDescent="0.35">
      <c r="A216" s="10" t="s">
        <v>2438</v>
      </c>
      <c r="B216">
        <v>1</v>
      </c>
      <c r="C216">
        <v>837</v>
      </c>
      <c r="L216" s="10" t="s">
        <v>6798</v>
      </c>
      <c r="M216">
        <v>1</v>
      </c>
      <c r="N216">
        <v>49</v>
      </c>
      <c r="U216">
        <v>9</v>
      </c>
      <c r="V216">
        <v>0</v>
      </c>
    </row>
    <row r="217" spans="1:22" x14ac:dyDescent="0.35">
      <c r="A217" s="10" t="s">
        <v>4362</v>
      </c>
      <c r="B217">
        <v>1</v>
      </c>
      <c r="C217">
        <v>1144</v>
      </c>
      <c r="L217" s="10" t="s">
        <v>6797</v>
      </c>
      <c r="M217">
        <v>1</v>
      </c>
      <c r="N217">
        <v>0</v>
      </c>
      <c r="U217">
        <v>120</v>
      </c>
      <c r="V217">
        <v>19</v>
      </c>
    </row>
    <row r="218" spans="1:22" x14ac:dyDescent="0.35">
      <c r="A218" s="10" t="s">
        <v>6796</v>
      </c>
      <c r="B218">
        <v>1</v>
      </c>
      <c r="C218">
        <v>48</v>
      </c>
      <c r="L218" s="10" t="s">
        <v>6795</v>
      </c>
      <c r="M218">
        <v>1</v>
      </c>
      <c r="N218">
        <v>63</v>
      </c>
      <c r="U218">
        <v>1</v>
      </c>
      <c r="V218">
        <v>1</v>
      </c>
    </row>
    <row r="219" spans="1:22" x14ac:dyDescent="0.35">
      <c r="A219" s="10" t="s">
        <v>6794</v>
      </c>
      <c r="B219">
        <v>1</v>
      </c>
      <c r="C219">
        <v>1</v>
      </c>
      <c r="L219" s="10" t="s">
        <v>6793</v>
      </c>
      <c r="M219">
        <v>1</v>
      </c>
      <c r="N219">
        <v>0</v>
      </c>
      <c r="U219">
        <v>96</v>
      </c>
      <c r="V219">
        <v>1</v>
      </c>
    </row>
    <row r="220" spans="1:22" x14ac:dyDescent="0.35">
      <c r="A220" s="10" t="s">
        <v>6792</v>
      </c>
      <c r="B220">
        <v>1</v>
      </c>
      <c r="C220">
        <v>3</v>
      </c>
      <c r="L220" s="10" t="s">
        <v>6791</v>
      </c>
      <c r="M220">
        <v>1</v>
      </c>
      <c r="N220">
        <v>1</v>
      </c>
      <c r="U220">
        <v>14</v>
      </c>
      <c r="V220">
        <v>6</v>
      </c>
    </row>
    <row r="221" spans="1:22" x14ac:dyDescent="0.35">
      <c r="A221" s="10" t="s">
        <v>6790</v>
      </c>
      <c r="B221">
        <v>1</v>
      </c>
      <c r="C221">
        <v>11</v>
      </c>
      <c r="L221" s="10" t="s">
        <v>6789</v>
      </c>
      <c r="M221">
        <v>1</v>
      </c>
      <c r="N221">
        <v>3</v>
      </c>
      <c r="U221">
        <v>21</v>
      </c>
      <c r="V221">
        <v>1</v>
      </c>
    </row>
    <row r="222" spans="1:22" x14ac:dyDescent="0.35">
      <c r="A222" s="10" t="s">
        <v>6788</v>
      </c>
      <c r="B222">
        <v>1</v>
      </c>
      <c r="C222">
        <v>61</v>
      </c>
      <c r="L222" s="10" t="s">
        <v>6787</v>
      </c>
      <c r="M222">
        <v>1</v>
      </c>
      <c r="N222">
        <v>60</v>
      </c>
      <c r="U222">
        <v>2</v>
      </c>
      <c r="V222">
        <v>0</v>
      </c>
    </row>
    <row r="223" spans="1:22" x14ac:dyDescent="0.35">
      <c r="A223" s="10" t="s">
        <v>6786</v>
      </c>
      <c r="B223">
        <v>1</v>
      </c>
      <c r="C223">
        <v>48</v>
      </c>
      <c r="L223" s="10" t="s">
        <v>6785</v>
      </c>
      <c r="M223">
        <v>1</v>
      </c>
      <c r="N223">
        <v>4</v>
      </c>
      <c r="U223">
        <v>378</v>
      </c>
      <c r="V223" s="3">
        <v>1334</v>
      </c>
    </row>
    <row r="224" spans="1:22" x14ac:dyDescent="0.35">
      <c r="A224" s="10" t="s">
        <v>6784</v>
      </c>
      <c r="B224">
        <v>1</v>
      </c>
      <c r="C224">
        <v>29</v>
      </c>
      <c r="L224" s="10" t="s">
        <v>6783</v>
      </c>
      <c r="M224">
        <v>1</v>
      </c>
      <c r="N224">
        <v>1</v>
      </c>
      <c r="U224">
        <v>95</v>
      </c>
      <c r="V224">
        <v>11</v>
      </c>
    </row>
    <row r="225" spans="1:22" x14ac:dyDescent="0.35">
      <c r="A225" s="10" t="s">
        <v>4376</v>
      </c>
      <c r="B225">
        <v>1</v>
      </c>
      <c r="C225">
        <v>33</v>
      </c>
      <c r="L225" s="10" t="s">
        <v>6782</v>
      </c>
      <c r="M225">
        <v>1</v>
      </c>
      <c r="N225">
        <v>855</v>
      </c>
      <c r="U225">
        <v>63</v>
      </c>
      <c r="V225">
        <v>1</v>
      </c>
    </row>
    <row r="226" spans="1:22" x14ac:dyDescent="0.35">
      <c r="A226" s="10" t="s">
        <v>6781</v>
      </c>
      <c r="B226">
        <v>1</v>
      </c>
      <c r="C226">
        <v>23</v>
      </c>
      <c r="L226" s="10" t="s">
        <v>6780</v>
      </c>
      <c r="M226">
        <v>1</v>
      </c>
      <c r="N226">
        <v>102</v>
      </c>
      <c r="U226">
        <v>1</v>
      </c>
      <c r="V226">
        <v>0</v>
      </c>
    </row>
    <row r="227" spans="1:22" x14ac:dyDescent="0.35">
      <c r="A227" s="10" t="s">
        <v>6779</v>
      </c>
      <c r="B227">
        <v>1</v>
      </c>
      <c r="C227">
        <v>25</v>
      </c>
      <c r="L227" s="10" t="s">
        <v>6778</v>
      </c>
      <c r="M227">
        <v>1</v>
      </c>
      <c r="N227">
        <v>0</v>
      </c>
      <c r="U227">
        <v>8</v>
      </c>
      <c r="V227">
        <v>0</v>
      </c>
    </row>
    <row r="228" spans="1:22" x14ac:dyDescent="0.35">
      <c r="A228" s="10" t="s">
        <v>2654</v>
      </c>
      <c r="B228">
        <v>2</v>
      </c>
      <c r="C228">
        <v>126</v>
      </c>
      <c r="L228" s="10" t="s">
        <v>6777</v>
      </c>
      <c r="M228">
        <v>1</v>
      </c>
      <c r="N228">
        <v>62</v>
      </c>
      <c r="U228">
        <v>97</v>
      </c>
      <c r="V228">
        <v>1</v>
      </c>
    </row>
    <row r="229" spans="1:22" x14ac:dyDescent="0.35">
      <c r="A229" s="10" t="s">
        <v>6776</v>
      </c>
      <c r="B229">
        <v>1</v>
      </c>
      <c r="C229">
        <v>3</v>
      </c>
      <c r="L229" s="10" t="s">
        <v>6775</v>
      </c>
      <c r="M229">
        <v>1</v>
      </c>
      <c r="N229">
        <v>0</v>
      </c>
      <c r="U229">
        <v>867</v>
      </c>
      <c r="V229">
        <v>64</v>
      </c>
    </row>
    <row r="230" spans="1:22" x14ac:dyDescent="0.35">
      <c r="A230" s="10" t="s">
        <v>3933</v>
      </c>
      <c r="B230">
        <v>14</v>
      </c>
      <c r="C230">
        <v>1690</v>
      </c>
      <c r="L230" s="10" t="s">
        <v>6774</v>
      </c>
      <c r="M230">
        <v>1</v>
      </c>
      <c r="N230">
        <v>4</v>
      </c>
      <c r="U230">
        <v>504</v>
      </c>
      <c r="V230">
        <v>84</v>
      </c>
    </row>
    <row r="231" spans="1:22" x14ac:dyDescent="0.35">
      <c r="A231" s="10" t="s">
        <v>4392</v>
      </c>
      <c r="B231">
        <v>2</v>
      </c>
      <c r="C231">
        <v>2108</v>
      </c>
      <c r="L231" s="10" t="s">
        <v>6773</v>
      </c>
      <c r="M231">
        <v>1</v>
      </c>
      <c r="N231">
        <v>2</v>
      </c>
      <c r="U231">
        <v>129</v>
      </c>
      <c r="V231">
        <v>64</v>
      </c>
    </row>
    <row r="232" spans="1:22" x14ac:dyDescent="0.35">
      <c r="A232" s="10" t="s">
        <v>6772</v>
      </c>
      <c r="B232">
        <v>1</v>
      </c>
      <c r="C232">
        <v>64</v>
      </c>
      <c r="L232" s="10" t="s">
        <v>6771</v>
      </c>
      <c r="M232">
        <v>1</v>
      </c>
      <c r="N232">
        <v>3</v>
      </c>
      <c r="U232">
        <v>8</v>
      </c>
      <c r="V232">
        <v>17</v>
      </c>
    </row>
    <row r="233" spans="1:22" x14ac:dyDescent="0.35">
      <c r="A233" s="10" t="s">
        <v>6770</v>
      </c>
      <c r="B233">
        <v>1</v>
      </c>
      <c r="C233">
        <v>30</v>
      </c>
      <c r="L233" s="10" t="s">
        <v>6769</v>
      </c>
      <c r="M233">
        <v>1</v>
      </c>
      <c r="N233">
        <v>3</v>
      </c>
      <c r="U233">
        <v>10</v>
      </c>
      <c r="V233">
        <v>0</v>
      </c>
    </row>
    <row r="234" spans="1:22" x14ac:dyDescent="0.35">
      <c r="A234" s="10" t="s">
        <v>3588</v>
      </c>
      <c r="B234">
        <v>1</v>
      </c>
      <c r="C234">
        <v>846</v>
      </c>
      <c r="L234" s="10" t="s">
        <v>6768</v>
      </c>
      <c r="M234">
        <v>1</v>
      </c>
      <c r="N234">
        <v>8</v>
      </c>
      <c r="U234">
        <v>1</v>
      </c>
      <c r="V234">
        <v>0</v>
      </c>
    </row>
    <row r="235" spans="1:22" x14ac:dyDescent="0.35">
      <c r="A235" s="10" t="s">
        <v>2954</v>
      </c>
      <c r="B235">
        <v>1</v>
      </c>
      <c r="C235">
        <v>966</v>
      </c>
      <c r="L235" s="10" t="s">
        <v>6767</v>
      </c>
      <c r="M235">
        <v>1</v>
      </c>
      <c r="N235">
        <v>0</v>
      </c>
      <c r="U235">
        <v>138</v>
      </c>
      <c r="V235">
        <v>0</v>
      </c>
    </row>
    <row r="236" spans="1:22" x14ac:dyDescent="0.35">
      <c r="A236" s="10" t="s">
        <v>6766</v>
      </c>
      <c r="B236">
        <v>1</v>
      </c>
      <c r="C236">
        <v>68</v>
      </c>
      <c r="L236" s="10" t="s">
        <v>6765</v>
      </c>
      <c r="M236">
        <v>1</v>
      </c>
      <c r="N236">
        <v>2</v>
      </c>
      <c r="U236">
        <v>386</v>
      </c>
      <c r="V236">
        <v>46</v>
      </c>
    </row>
    <row r="237" spans="1:22" x14ac:dyDescent="0.35">
      <c r="A237" s="10" t="s">
        <v>6764</v>
      </c>
      <c r="B237">
        <v>1</v>
      </c>
      <c r="C237">
        <v>31</v>
      </c>
      <c r="L237" s="10" t="s">
        <v>6763</v>
      </c>
      <c r="M237">
        <v>1</v>
      </c>
      <c r="N237">
        <v>0</v>
      </c>
      <c r="U237">
        <v>4</v>
      </c>
      <c r="V237">
        <v>1</v>
      </c>
    </row>
    <row r="238" spans="1:22" x14ac:dyDescent="0.35">
      <c r="A238" s="10" t="s">
        <v>6762</v>
      </c>
      <c r="B238">
        <v>1</v>
      </c>
      <c r="C238">
        <v>132</v>
      </c>
      <c r="L238" s="10" t="s">
        <v>6761</v>
      </c>
      <c r="M238">
        <v>1</v>
      </c>
      <c r="N238">
        <v>0</v>
      </c>
      <c r="U238">
        <v>1</v>
      </c>
      <c r="V238">
        <v>0</v>
      </c>
    </row>
    <row r="239" spans="1:22" x14ac:dyDescent="0.35">
      <c r="A239" s="10" t="s">
        <v>6760</v>
      </c>
      <c r="B239">
        <v>1</v>
      </c>
      <c r="C239">
        <v>38</v>
      </c>
      <c r="L239" s="10" t="s">
        <v>6759</v>
      </c>
      <c r="M239">
        <v>1</v>
      </c>
      <c r="N239">
        <v>0</v>
      </c>
      <c r="U239">
        <v>7</v>
      </c>
      <c r="V239">
        <v>5</v>
      </c>
    </row>
    <row r="240" spans="1:22" x14ac:dyDescent="0.35">
      <c r="A240" s="10" t="s">
        <v>6758</v>
      </c>
      <c r="B240">
        <v>1</v>
      </c>
      <c r="C240">
        <v>23</v>
      </c>
      <c r="L240" s="10" t="s">
        <v>6757</v>
      </c>
      <c r="M240">
        <v>1</v>
      </c>
      <c r="N240">
        <v>6</v>
      </c>
      <c r="U240">
        <v>177</v>
      </c>
      <c r="V240">
        <v>2</v>
      </c>
    </row>
    <row r="241" spans="1:22" x14ac:dyDescent="0.35">
      <c r="A241" s="10" t="s">
        <v>4267</v>
      </c>
      <c r="B241">
        <v>2</v>
      </c>
      <c r="C241">
        <v>1075</v>
      </c>
      <c r="L241" s="10" t="s">
        <v>6756</v>
      </c>
      <c r="M241">
        <v>1</v>
      </c>
      <c r="N241">
        <v>1</v>
      </c>
      <c r="U241">
        <v>7</v>
      </c>
      <c r="V241">
        <v>0</v>
      </c>
    </row>
    <row r="242" spans="1:22" x14ac:dyDescent="0.35">
      <c r="A242" s="10" t="s">
        <v>6755</v>
      </c>
      <c r="B242">
        <v>1</v>
      </c>
      <c r="C242">
        <v>106</v>
      </c>
      <c r="L242" s="10" t="s">
        <v>6754</v>
      </c>
      <c r="M242">
        <v>1</v>
      </c>
      <c r="N242">
        <v>50</v>
      </c>
      <c r="U242">
        <v>41</v>
      </c>
      <c r="V242">
        <v>43</v>
      </c>
    </row>
    <row r="243" spans="1:22" x14ac:dyDescent="0.35">
      <c r="A243" s="10" t="s">
        <v>6753</v>
      </c>
      <c r="B243">
        <v>1</v>
      </c>
      <c r="C243">
        <v>13</v>
      </c>
      <c r="L243" s="10" t="s">
        <v>6752</v>
      </c>
      <c r="M243">
        <v>1</v>
      </c>
      <c r="N243">
        <v>6</v>
      </c>
      <c r="U243">
        <v>3</v>
      </c>
      <c r="V243">
        <v>0</v>
      </c>
    </row>
    <row r="244" spans="1:22" x14ac:dyDescent="0.35">
      <c r="A244" s="10" t="s">
        <v>1936</v>
      </c>
      <c r="B244">
        <v>7</v>
      </c>
      <c r="C244">
        <v>1298</v>
      </c>
      <c r="L244" s="10" t="s">
        <v>6751</v>
      </c>
      <c r="M244">
        <v>1</v>
      </c>
      <c r="N244">
        <v>0</v>
      </c>
      <c r="U244">
        <v>11</v>
      </c>
      <c r="V244">
        <v>5</v>
      </c>
    </row>
    <row r="245" spans="1:22" x14ac:dyDescent="0.35">
      <c r="A245" s="10" t="s">
        <v>6750</v>
      </c>
      <c r="B245">
        <v>1</v>
      </c>
      <c r="C245">
        <v>38</v>
      </c>
      <c r="L245" s="10" t="s">
        <v>6749</v>
      </c>
      <c r="M245">
        <v>1</v>
      </c>
      <c r="N245">
        <v>7</v>
      </c>
      <c r="U245">
        <v>3</v>
      </c>
      <c r="V245">
        <v>2</v>
      </c>
    </row>
    <row r="246" spans="1:22" x14ac:dyDescent="0.35">
      <c r="A246" s="10" t="s">
        <v>6748</v>
      </c>
      <c r="B246">
        <v>1</v>
      </c>
      <c r="C246">
        <v>0</v>
      </c>
      <c r="L246" s="10" t="s">
        <v>6747</v>
      </c>
      <c r="M246">
        <v>1</v>
      </c>
      <c r="N246">
        <v>3</v>
      </c>
      <c r="U246">
        <v>13</v>
      </c>
      <c r="V246">
        <v>0</v>
      </c>
    </row>
    <row r="247" spans="1:22" x14ac:dyDescent="0.35">
      <c r="A247" s="10" t="s">
        <v>6746</v>
      </c>
      <c r="B247">
        <v>1</v>
      </c>
      <c r="C247">
        <v>0</v>
      </c>
      <c r="L247" s="10" t="s">
        <v>6745</v>
      </c>
      <c r="M247">
        <v>1</v>
      </c>
      <c r="N247">
        <v>0</v>
      </c>
      <c r="U247">
        <v>5</v>
      </c>
      <c r="V247">
        <v>0</v>
      </c>
    </row>
    <row r="248" spans="1:22" x14ac:dyDescent="0.35">
      <c r="A248" s="10" t="s">
        <v>6744</v>
      </c>
      <c r="B248">
        <v>1</v>
      </c>
      <c r="C248">
        <v>14</v>
      </c>
      <c r="L248" s="10" t="s">
        <v>6743</v>
      </c>
      <c r="M248">
        <v>1</v>
      </c>
      <c r="N248">
        <v>1</v>
      </c>
      <c r="U248">
        <v>157</v>
      </c>
      <c r="V248">
        <v>8</v>
      </c>
    </row>
    <row r="249" spans="1:22" x14ac:dyDescent="0.35">
      <c r="A249" s="10" t="s">
        <v>3007</v>
      </c>
      <c r="B249">
        <v>3</v>
      </c>
      <c r="C249">
        <v>819</v>
      </c>
      <c r="L249" s="10" t="s">
        <v>6742</v>
      </c>
      <c r="M249">
        <v>1</v>
      </c>
      <c r="N249">
        <v>76</v>
      </c>
      <c r="U249">
        <v>95</v>
      </c>
      <c r="V249">
        <v>7</v>
      </c>
    </row>
    <row r="250" spans="1:22" x14ac:dyDescent="0.35">
      <c r="A250" s="10" t="s">
        <v>6741</v>
      </c>
      <c r="B250">
        <v>1</v>
      </c>
      <c r="C250">
        <v>23</v>
      </c>
      <c r="L250" s="10" t="s">
        <v>6740</v>
      </c>
      <c r="M250">
        <v>1</v>
      </c>
      <c r="N250">
        <v>4</v>
      </c>
      <c r="U250">
        <v>200</v>
      </c>
      <c r="V250">
        <v>526</v>
      </c>
    </row>
    <row r="251" spans="1:22" x14ac:dyDescent="0.35">
      <c r="A251" s="10" t="s">
        <v>402</v>
      </c>
      <c r="B251">
        <v>1</v>
      </c>
      <c r="C251">
        <v>4</v>
      </c>
      <c r="L251" s="10" t="s">
        <v>6739</v>
      </c>
      <c r="M251">
        <v>1</v>
      </c>
      <c r="N251">
        <v>12</v>
      </c>
      <c r="U251">
        <v>135</v>
      </c>
      <c r="V251">
        <v>52</v>
      </c>
    </row>
    <row r="252" spans="1:22" x14ac:dyDescent="0.35">
      <c r="A252" s="10" t="s">
        <v>6738</v>
      </c>
      <c r="B252">
        <v>1</v>
      </c>
      <c r="C252">
        <v>0</v>
      </c>
      <c r="L252" s="10" t="s">
        <v>6737</v>
      </c>
      <c r="M252">
        <v>1</v>
      </c>
      <c r="N252">
        <v>106</v>
      </c>
      <c r="U252">
        <v>2</v>
      </c>
      <c r="V252">
        <v>3</v>
      </c>
    </row>
    <row r="253" spans="1:22" x14ac:dyDescent="0.35">
      <c r="A253" s="10" t="s">
        <v>6736</v>
      </c>
      <c r="B253">
        <v>1</v>
      </c>
      <c r="C253">
        <v>8</v>
      </c>
      <c r="L253" s="10" t="s">
        <v>6735</v>
      </c>
      <c r="M253">
        <v>1</v>
      </c>
      <c r="N253">
        <v>0</v>
      </c>
      <c r="U253">
        <v>1</v>
      </c>
      <c r="V253">
        <v>2</v>
      </c>
    </row>
    <row r="254" spans="1:22" x14ac:dyDescent="0.35">
      <c r="A254" s="10" t="s">
        <v>1796</v>
      </c>
      <c r="B254">
        <v>1</v>
      </c>
      <c r="C254">
        <v>418</v>
      </c>
      <c r="L254" s="10" t="s">
        <v>6734</v>
      </c>
      <c r="M254">
        <v>1</v>
      </c>
      <c r="N254">
        <v>0</v>
      </c>
      <c r="U254">
        <v>3</v>
      </c>
      <c r="V254">
        <v>1</v>
      </c>
    </row>
    <row r="255" spans="1:22" x14ac:dyDescent="0.35">
      <c r="A255" s="10" t="s">
        <v>3413</v>
      </c>
      <c r="B255">
        <v>4</v>
      </c>
      <c r="C255">
        <v>2023</v>
      </c>
      <c r="L255" s="10" t="s">
        <v>6733</v>
      </c>
      <c r="M255">
        <v>1</v>
      </c>
      <c r="N255">
        <v>169</v>
      </c>
      <c r="U255">
        <v>53</v>
      </c>
      <c r="V255">
        <v>41</v>
      </c>
    </row>
    <row r="256" spans="1:22" x14ac:dyDescent="0.35">
      <c r="A256" s="10" t="s">
        <v>6732</v>
      </c>
      <c r="B256">
        <v>1</v>
      </c>
      <c r="C256">
        <v>47</v>
      </c>
      <c r="L256" s="10" t="s">
        <v>6731</v>
      </c>
      <c r="M256">
        <v>1</v>
      </c>
      <c r="N256">
        <v>1</v>
      </c>
      <c r="U256">
        <v>1</v>
      </c>
      <c r="V256">
        <v>0</v>
      </c>
    </row>
    <row r="257" spans="1:22" x14ac:dyDescent="0.35">
      <c r="A257" s="10" t="s">
        <v>4433</v>
      </c>
      <c r="B257">
        <v>4</v>
      </c>
      <c r="C257">
        <v>2389</v>
      </c>
      <c r="L257" s="10" t="s">
        <v>6730</v>
      </c>
      <c r="M257">
        <v>1</v>
      </c>
      <c r="N257">
        <v>2</v>
      </c>
      <c r="U257">
        <v>254</v>
      </c>
      <c r="V257">
        <v>56</v>
      </c>
    </row>
    <row r="258" spans="1:22" x14ac:dyDescent="0.35">
      <c r="A258" s="10" t="s">
        <v>2912</v>
      </c>
      <c r="B258">
        <v>1</v>
      </c>
      <c r="C258">
        <v>1116</v>
      </c>
      <c r="L258" s="10" t="s">
        <v>6729</v>
      </c>
      <c r="M258">
        <v>1</v>
      </c>
      <c r="N258">
        <v>5</v>
      </c>
      <c r="U258">
        <v>116</v>
      </c>
      <c r="V258">
        <v>891</v>
      </c>
    </row>
    <row r="259" spans="1:22" x14ac:dyDescent="0.35">
      <c r="A259" s="10" t="s">
        <v>4137</v>
      </c>
      <c r="B259">
        <v>2</v>
      </c>
      <c r="C259">
        <v>795</v>
      </c>
      <c r="L259" s="10" t="s">
        <v>6728</v>
      </c>
      <c r="M259">
        <v>1</v>
      </c>
      <c r="N259">
        <v>4</v>
      </c>
      <c r="U259">
        <v>363</v>
      </c>
      <c r="V259">
        <v>61</v>
      </c>
    </row>
    <row r="260" spans="1:22" x14ac:dyDescent="0.35">
      <c r="A260" s="10" t="s">
        <v>1022</v>
      </c>
      <c r="B260">
        <v>1</v>
      </c>
      <c r="C260">
        <v>268</v>
      </c>
      <c r="L260" s="10" t="s">
        <v>6727</v>
      </c>
      <c r="M260">
        <v>1</v>
      </c>
      <c r="N260">
        <v>2</v>
      </c>
      <c r="U260">
        <v>7</v>
      </c>
      <c r="V260">
        <v>0</v>
      </c>
    </row>
    <row r="261" spans="1:22" x14ac:dyDescent="0.35">
      <c r="A261" s="10" t="s">
        <v>6726</v>
      </c>
      <c r="B261">
        <v>1</v>
      </c>
      <c r="C261">
        <v>41</v>
      </c>
      <c r="L261" s="10" t="s">
        <v>6725</v>
      </c>
      <c r="M261">
        <v>1</v>
      </c>
      <c r="N261">
        <v>7</v>
      </c>
      <c r="U261">
        <v>126</v>
      </c>
      <c r="V261">
        <v>33</v>
      </c>
    </row>
    <row r="262" spans="1:22" x14ac:dyDescent="0.35">
      <c r="A262" s="10" t="s">
        <v>6724</v>
      </c>
      <c r="B262">
        <v>1</v>
      </c>
      <c r="C262">
        <v>0</v>
      </c>
      <c r="L262" s="10" t="s">
        <v>6723</v>
      </c>
      <c r="M262">
        <v>1</v>
      </c>
      <c r="N262">
        <v>1</v>
      </c>
      <c r="U262">
        <v>107</v>
      </c>
      <c r="V262">
        <v>25</v>
      </c>
    </row>
    <row r="263" spans="1:22" x14ac:dyDescent="0.35">
      <c r="A263" s="10" t="s">
        <v>2449</v>
      </c>
      <c r="B263">
        <v>1</v>
      </c>
      <c r="C263">
        <v>460</v>
      </c>
      <c r="L263" s="10" t="s">
        <v>6722</v>
      </c>
      <c r="M263">
        <v>1</v>
      </c>
      <c r="N263">
        <v>2</v>
      </c>
      <c r="U263">
        <v>97</v>
      </c>
      <c r="V263">
        <v>58</v>
      </c>
    </row>
    <row r="264" spans="1:22" x14ac:dyDescent="0.35">
      <c r="A264" s="10" t="s">
        <v>1113</v>
      </c>
      <c r="B264">
        <v>3</v>
      </c>
      <c r="C264">
        <v>1735</v>
      </c>
      <c r="L264" s="10" t="s">
        <v>6721</v>
      </c>
      <c r="M264">
        <v>1</v>
      </c>
      <c r="N264">
        <v>0</v>
      </c>
      <c r="U264">
        <v>1</v>
      </c>
      <c r="V264">
        <v>0</v>
      </c>
    </row>
    <row r="265" spans="1:22" x14ac:dyDescent="0.35">
      <c r="A265" s="10" t="s">
        <v>4454</v>
      </c>
      <c r="B265">
        <v>6</v>
      </c>
      <c r="C265">
        <v>6663</v>
      </c>
      <c r="L265" s="10" t="s">
        <v>6720</v>
      </c>
      <c r="M265">
        <v>1</v>
      </c>
      <c r="N265">
        <v>56</v>
      </c>
      <c r="U265">
        <v>165</v>
      </c>
      <c r="V265">
        <v>71</v>
      </c>
    </row>
    <row r="266" spans="1:22" x14ac:dyDescent="0.35">
      <c r="A266" s="10" t="s">
        <v>6719</v>
      </c>
      <c r="B266">
        <v>1</v>
      </c>
      <c r="C266">
        <v>110</v>
      </c>
      <c r="L266" s="10" t="s">
        <v>6718</v>
      </c>
      <c r="M266">
        <v>1</v>
      </c>
      <c r="N266">
        <v>0</v>
      </c>
      <c r="U266">
        <v>2</v>
      </c>
      <c r="V266">
        <v>0</v>
      </c>
    </row>
    <row r="267" spans="1:22" x14ac:dyDescent="0.35">
      <c r="A267" s="10" t="s">
        <v>2456</v>
      </c>
      <c r="B267">
        <v>3</v>
      </c>
      <c r="C267">
        <v>1659</v>
      </c>
      <c r="L267" s="10" t="s">
        <v>6717</v>
      </c>
      <c r="M267">
        <v>1</v>
      </c>
      <c r="N267">
        <v>1</v>
      </c>
      <c r="U267">
        <v>159</v>
      </c>
      <c r="V267">
        <v>44</v>
      </c>
    </row>
    <row r="268" spans="1:22" x14ac:dyDescent="0.35">
      <c r="A268" s="10" t="s">
        <v>6716</v>
      </c>
      <c r="B268">
        <v>1</v>
      </c>
      <c r="C268">
        <v>20</v>
      </c>
      <c r="L268" s="10" t="s">
        <v>760</v>
      </c>
      <c r="M268">
        <v>1</v>
      </c>
      <c r="N268">
        <v>5130</v>
      </c>
      <c r="U268">
        <v>404</v>
      </c>
      <c r="V268">
        <v>45</v>
      </c>
    </row>
    <row r="269" spans="1:22" x14ac:dyDescent="0.35">
      <c r="A269" s="10" t="s">
        <v>4473</v>
      </c>
      <c r="B269">
        <v>1</v>
      </c>
      <c r="C269">
        <v>17</v>
      </c>
      <c r="L269" s="10" t="s">
        <v>6715</v>
      </c>
      <c r="M269">
        <v>1</v>
      </c>
      <c r="N269">
        <v>2</v>
      </c>
      <c r="U269">
        <v>41</v>
      </c>
      <c r="V269">
        <v>18</v>
      </c>
    </row>
    <row r="270" spans="1:22" x14ac:dyDescent="0.35">
      <c r="A270" s="10" t="s">
        <v>6714</v>
      </c>
      <c r="B270">
        <v>1</v>
      </c>
      <c r="C270">
        <v>99</v>
      </c>
      <c r="L270" s="10" t="s">
        <v>6713</v>
      </c>
      <c r="M270">
        <v>1</v>
      </c>
      <c r="N270">
        <v>2</v>
      </c>
      <c r="U270">
        <v>427</v>
      </c>
      <c r="V270">
        <v>45</v>
      </c>
    </row>
    <row r="271" spans="1:22" x14ac:dyDescent="0.35">
      <c r="A271" s="10" t="s">
        <v>6712</v>
      </c>
      <c r="B271">
        <v>1</v>
      </c>
      <c r="C271">
        <v>49</v>
      </c>
      <c r="L271" s="10" t="s">
        <v>6711</v>
      </c>
      <c r="M271">
        <v>1</v>
      </c>
      <c r="N271">
        <v>11</v>
      </c>
      <c r="U271">
        <v>12</v>
      </c>
      <c r="V271">
        <v>37</v>
      </c>
    </row>
    <row r="272" spans="1:22" x14ac:dyDescent="0.35">
      <c r="A272" s="10" t="s">
        <v>2966</v>
      </c>
      <c r="B272">
        <v>1</v>
      </c>
      <c r="C272">
        <v>885</v>
      </c>
      <c r="L272" s="10" t="s">
        <v>6710</v>
      </c>
      <c r="M272">
        <v>1</v>
      </c>
      <c r="N272">
        <v>0</v>
      </c>
      <c r="U272">
        <v>5</v>
      </c>
      <c r="V272">
        <v>6</v>
      </c>
    </row>
    <row r="273" spans="1:22" x14ac:dyDescent="0.35">
      <c r="A273" s="10" t="s">
        <v>6709</v>
      </c>
      <c r="B273">
        <v>1</v>
      </c>
      <c r="C273">
        <v>50</v>
      </c>
      <c r="L273" s="10" t="s">
        <v>6708</v>
      </c>
      <c r="M273">
        <v>1</v>
      </c>
      <c r="N273">
        <v>1</v>
      </c>
      <c r="U273">
        <v>1</v>
      </c>
      <c r="V273">
        <v>0</v>
      </c>
    </row>
    <row r="274" spans="1:22" x14ac:dyDescent="0.35">
      <c r="A274" s="10" t="s">
        <v>2303</v>
      </c>
      <c r="B274">
        <v>1</v>
      </c>
      <c r="C274">
        <v>2274</v>
      </c>
      <c r="L274" s="10" t="s">
        <v>6707</v>
      </c>
      <c r="M274">
        <v>1</v>
      </c>
      <c r="N274">
        <v>63</v>
      </c>
      <c r="U274">
        <v>35</v>
      </c>
      <c r="V274">
        <v>2</v>
      </c>
    </row>
    <row r="275" spans="1:22" x14ac:dyDescent="0.35">
      <c r="A275" s="10" t="s">
        <v>6706</v>
      </c>
      <c r="B275">
        <v>1</v>
      </c>
      <c r="C275">
        <v>0</v>
      </c>
      <c r="L275" s="10" t="s">
        <v>6705</v>
      </c>
      <c r="M275">
        <v>1</v>
      </c>
      <c r="N275">
        <v>3</v>
      </c>
      <c r="U275">
        <v>81</v>
      </c>
      <c r="V275">
        <v>50</v>
      </c>
    </row>
    <row r="276" spans="1:22" x14ac:dyDescent="0.35">
      <c r="A276" s="10" t="s">
        <v>2013</v>
      </c>
      <c r="B276">
        <v>1</v>
      </c>
      <c r="C276">
        <v>363</v>
      </c>
      <c r="L276" s="10" t="s">
        <v>6704</v>
      </c>
      <c r="M276">
        <v>1</v>
      </c>
      <c r="N276">
        <v>3</v>
      </c>
      <c r="U276">
        <v>4</v>
      </c>
      <c r="V276">
        <v>0</v>
      </c>
    </row>
    <row r="277" spans="1:22" x14ac:dyDescent="0.35">
      <c r="A277" s="10" t="s">
        <v>2829</v>
      </c>
      <c r="B277">
        <v>1</v>
      </c>
      <c r="C277">
        <v>0</v>
      </c>
      <c r="L277" s="10" t="s">
        <v>6703</v>
      </c>
      <c r="M277">
        <v>1</v>
      </c>
      <c r="N277">
        <v>64</v>
      </c>
      <c r="U277">
        <v>5</v>
      </c>
      <c r="V277">
        <v>0</v>
      </c>
    </row>
    <row r="278" spans="1:22" x14ac:dyDescent="0.35">
      <c r="A278" s="10" t="s">
        <v>6702</v>
      </c>
      <c r="B278">
        <v>1</v>
      </c>
      <c r="C278">
        <v>29</v>
      </c>
      <c r="L278" s="10" t="s">
        <v>6701</v>
      </c>
      <c r="M278">
        <v>1</v>
      </c>
      <c r="N278">
        <v>6</v>
      </c>
      <c r="U278">
        <v>2</v>
      </c>
      <c r="V278">
        <v>3</v>
      </c>
    </row>
    <row r="279" spans="1:22" x14ac:dyDescent="0.35">
      <c r="A279" s="10" t="s">
        <v>2314</v>
      </c>
      <c r="B279">
        <v>1</v>
      </c>
      <c r="C279">
        <v>3060</v>
      </c>
      <c r="L279" s="10" t="s">
        <v>6700</v>
      </c>
      <c r="M279">
        <v>1</v>
      </c>
      <c r="N279">
        <v>10</v>
      </c>
      <c r="U279">
        <v>65</v>
      </c>
      <c r="V279">
        <v>26</v>
      </c>
    </row>
    <row r="280" spans="1:22" x14ac:dyDescent="0.35">
      <c r="A280" s="10" t="s">
        <v>2919</v>
      </c>
      <c r="B280">
        <v>1</v>
      </c>
      <c r="C280">
        <v>1188</v>
      </c>
      <c r="L280" s="10" t="s">
        <v>6699</v>
      </c>
      <c r="M280">
        <v>1</v>
      </c>
      <c r="N280">
        <v>11</v>
      </c>
      <c r="U280">
        <v>144</v>
      </c>
      <c r="V280">
        <v>806</v>
      </c>
    </row>
    <row r="281" spans="1:22" x14ac:dyDescent="0.35">
      <c r="A281" s="10" t="s">
        <v>6698</v>
      </c>
      <c r="B281">
        <v>1</v>
      </c>
      <c r="C281">
        <v>40</v>
      </c>
      <c r="L281" s="10" t="s">
        <v>6697</v>
      </c>
      <c r="M281">
        <v>1</v>
      </c>
      <c r="N281">
        <v>0</v>
      </c>
      <c r="U281">
        <v>19</v>
      </c>
      <c r="V281">
        <v>20</v>
      </c>
    </row>
    <row r="282" spans="1:22" x14ac:dyDescent="0.35">
      <c r="A282" s="10" t="s">
        <v>6696</v>
      </c>
      <c r="B282">
        <v>1</v>
      </c>
      <c r="C282">
        <v>77</v>
      </c>
      <c r="L282" s="10" t="s">
        <v>6695</v>
      </c>
      <c r="M282">
        <v>1</v>
      </c>
      <c r="N282">
        <v>9</v>
      </c>
      <c r="U282">
        <v>367</v>
      </c>
      <c r="V282">
        <v>392</v>
      </c>
    </row>
    <row r="283" spans="1:22" x14ac:dyDescent="0.35">
      <c r="A283" s="10" t="s">
        <v>2838</v>
      </c>
      <c r="B283">
        <v>1</v>
      </c>
      <c r="C283">
        <v>0</v>
      </c>
      <c r="L283" s="10" t="s">
        <v>6694</v>
      </c>
      <c r="M283">
        <v>1</v>
      </c>
      <c r="N283">
        <v>1</v>
      </c>
      <c r="U283">
        <v>491</v>
      </c>
      <c r="V283">
        <v>58</v>
      </c>
    </row>
    <row r="284" spans="1:22" x14ac:dyDescent="0.35">
      <c r="A284" s="10" t="s">
        <v>6693</v>
      </c>
      <c r="B284">
        <v>1</v>
      </c>
      <c r="C284">
        <v>49</v>
      </c>
      <c r="L284" s="10" t="s">
        <v>6692</v>
      </c>
      <c r="M284">
        <v>1</v>
      </c>
      <c r="N284">
        <v>9</v>
      </c>
      <c r="U284">
        <v>155</v>
      </c>
      <c r="V284">
        <v>3</v>
      </c>
    </row>
    <row r="285" spans="1:22" x14ac:dyDescent="0.35">
      <c r="A285" s="10" t="s">
        <v>4509</v>
      </c>
      <c r="B285">
        <v>1</v>
      </c>
      <c r="C285">
        <v>78</v>
      </c>
      <c r="L285" s="10" t="s">
        <v>6691</v>
      </c>
      <c r="M285">
        <v>1</v>
      </c>
      <c r="N285">
        <v>3</v>
      </c>
      <c r="U285">
        <v>294</v>
      </c>
      <c r="V285">
        <v>72</v>
      </c>
    </row>
    <row r="286" spans="1:22" x14ac:dyDescent="0.35">
      <c r="A286" s="10" t="s">
        <v>6690</v>
      </c>
      <c r="B286">
        <v>1</v>
      </c>
      <c r="C286">
        <v>45</v>
      </c>
      <c r="L286" s="10" t="s">
        <v>6689</v>
      </c>
      <c r="M286">
        <v>1</v>
      </c>
      <c r="N286">
        <v>8</v>
      </c>
      <c r="U286">
        <v>341</v>
      </c>
      <c r="V286">
        <v>35</v>
      </c>
    </row>
    <row r="287" spans="1:22" x14ac:dyDescent="0.35">
      <c r="A287" s="10" t="s">
        <v>1900</v>
      </c>
      <c r="B287">
        <v>2</v>
      </c>
      <c r="C287">
        <v>1163</v>
      </c>
      <c r="L287" s="10" t="s">
        <v>6688</v>
      </c>
      <c r="M287">
        <v>1</v>
      </c>
      <c r="N287">
        <v>0</v>
      </c>
      <c r="U287">
        <v>9</v>
      </c>
      <c r="V287">
        <v>3</v>
      </c>
    </row>
    <row r="288" spans="1:22" x14ac:dyDescent="0.35">
      <c r="A288" s="10" t="s">
        <v>4521</v>
      </c>
      <c r="B288">
        <v>1</v>
      </c>
      <c r="C288">
        <v>23</v>
      </c>
      <c r="L288" s="10" t="s">
        <v>6687</v>
      </c>
      <c r="M288">
        <v>1</v>
      </c>
      <c r="N288">
        <v>1</v>
      </c>
      <c r="U288">
        <v>195</v>
      </c>
      <c r="V288">
        <v>64</v>
      </c>
    </row>
    <row r="289" spans="1:22" x14ac:dyDescent="0.35">
      <c r="A289" s="10" t="s">
        <v>6686</v>
      </c>
      <c r="B289">
        <v>1</v>
      </c>
      <c r="C289">
        <v>0</v>
      </c>
      <c r="L289" s="10" t="s">
        <v>6685</v>
      </c>
      <c r="M289">
        <v>1</v>
      </c>
      <c r="N289">
        <v>0</v>
      </c>
      <c r="U289">
        <v>10</v>
      </c>
      <c r="V289">
        <v>0</v>
      </c>
    </row>
    <row r="290" spans="1:22" x14ac:dyDescent="0.35">
      <c r="A290" s="10" t="s">
        <v>6684</v>
      </c>
      <c r="B290">
        <v>1</v>
      </c>
      <c r="C290">
        <v>20</v>
      </c>
      <c r="L290" s="10" t="s">
        <v>6683</v>
      </c>
      <c r="M290">
        <v>1</v>
      </c>
      <c r="N290">
        <v>2</v>
      </c>
      <c r="U290">
        <v>8</v>
      </c>
      <c r="V290">
        <v>2</v>
      </c>
    </row>
    <row r="291" spans="1:22" x14ac:dyDescent="0.35">
      <c r="A291" s="10" t="s">
        <v>6682</v>
      </c>
      <c r="B291">
        <v>1</v>
      </c>
      <c r="C291">
        <v>0</v>
      </c>
      <c r="L291" s="10" t="s">
        <v>6681</v>
      </c>
      <c r="M291">
        <v>1</v>
      </c>
      <c r="N291">
        <v>0</v>
      </c>
      <c r="U291">
        <v>20</v>
      </c>
      <c r="V291">
        <v>6</v>
      </c>
    </row>
    <row r="292" spans="1:22" x14ac:dyDescent="0.35">
      <c r="A292" s="10" t="s">
        <v>1989</v>
      </c>
      <c r="B292">
        <v>1</v>
      </c>
      <c r="C292">
        <v>132</v>
      </c>
      <c r="L292" s="10" t="s">
        <v>6680</v>
      </c>
      <c r="M292">
        <v>1</v>
      </c>
      <c r="N292">
        <v>17</v>
      </c>
      <c r="U292">
        <v>1</v>
      </c>
      <c r="V292">
        <v>0</v>
      </c>
    </row>
    <row r="293" spans="1:22" x14ac:dyDescent="0.35">
      <c r="A293" s="10" t="s">
        <v>1805</v>
      </c>
      <c r="B293">
        <v>1</v>
      </c>
      <c r="C293">
        <v>383</v>
      </c>
      <c r="L293" s="10" t="s">
        <v>6679</v>
      </c>
      <c r="M293">
        <v>1</v>
      </c>
      <c r="N293">
        <v>5</v>
      </c>
      <c r="U293">
        <v>3</v>
      </c>
      <c r="V293">
        <v>1</v>
      </c>
    </row>
    <row r="294" spans="1:22" x14ac:dyDescent="0.35">
      <c r="A294" s="10" t="s">
        <v>6678</v>
      </c>
      <c r="B294">
        <v>1</v>
      </c>
      <c r="C294">
        <v>4</v>
      </c>
      <c r="L294" s="10" t="s">
        <v>6677</v>
      </c>
      <c r="M294">
        <v>1</v>
      </c>
      <c r="N294">
        <v>0</v>
      </c>
      <c r="U294">
        <v>133</v>
      </c>
      <c r="V294">
        <v>36</v>
      </c>
    </row>
    <row r="295" spans="1:22" x14ac:dyDescent="0.35">
      <c r="A295" s="10" t="s">
        <v>6676</v>
      </c>
      <c r="B295">
        <v>1</v>
      </c>
      <c r="C295">
        <v>46</v>
      </c>
      <c r="L295" s="10" t="s">
        <v>6675</v>
      </c>
      <c r="M295">
        <v>1</v>
      </c>
      <c r="N295">
        <v>16</v>
      </c>
      <c r="U295">
        <v>117</v>
      </c>
      <c r="V295">
        <v>38</v>
      </c>
    </row>
    <row r="296" spans="1:22" x14ac:dyDescent="0.35">
      <c r="A296" s="10" t="s">
        <v>1812</v>
      </c>
      <c r="B296">
        <v>2</v>
      </c>
      <c r="C296">
        <v>462</v>
      </c>
      <c r="L296" s="10" t="s">
        <v>6674</v>
      </c>
      <c r="M296">
        <v>1</v>
      </c>
      <c r="N296">
        <v>19</v>
      </c>
      <c r="U296">
        <v>10</v>
      </c>
      <c r="V296">
        <v>0</v>
      </c>
    </row>
    <row r="297" spans="1:22" x14ac:dyDescent="0.35">
      <c r="A297" s="10" t="s">
        <v>6673</v>
      </c>
      <c r="B297">
        <v>1</v>
      </c>
      <c r="C297">
        <v>2</v>
      </c>
      <c r="L297" s="10" t="s">
        <v>6672</v>
      </c>
      <c r="M297">
        <v>1</v>
      </c>
      <c r="N297">
        <v>1</v>
      </c>
      <c r="U297">
        <v>384</v>
      </c>
      <c r="V297">
        <v>58</v>
      </c>
    </row>
    <row r="298" spans="1:22" x14ac:dyDescent="0.35">
      <c r="A298" s="10" t="s">
        <v>933</v>
      </c>
      <c r="B298">
        <v>1</v>
      </c>
      <c r="C298">
        <v>10</v>
      </c>
      <c r="L298" s="10" t="s">
        <v>6671</v>
      </c>
      <c r="M298">
        <v>1</v>
      </c>
      <c r="N298">
        <v>63</v>
      </c>
      <c r="U298">
        <v>779</v>
      </c>
      <c r="V298">
        <v>69</v>
      </c>
    </row>
    <row r="299" spans="1:22" x14ac:dyDescent="0.35">
      <c r="A299" s="10" t="s">
        <v>4552</v>
      </c>
      <c r="B299">
        <v>3</v>
      </c>
      <c r="C299">
        <v>24</v>
      </c>
      <c r="L299" s="10" t="s">
        <v>6670</v>
      </c>
      <c r="M299">
        <v>1</v>
      </c>
      <c r="N299">
        <v>0</v>
      </c>
      <c r="U299">
        <v>226</v>
      </c>
      <c r="V299">
        <v>36</v>
      </c>
    </row>
    <row r="300" spans="1:22" x14ac:dyDescent="0.35">
      <c r="A300" s="10" t="s">
        <v>6669</v>
      </c>
      <c r="B300">
        <v>1</v>
      </c>
      <c r="C300">
        <v>4</v>
      </c>
      <c r="L300" s="10" t="s">
        <v>6668</v>
      </c>
      <c r="M300">
        <v>1</v>
      </c>
      <c r="N300">
        <v>0</v>
      </c>
      <c r="U300">
        <v>19</v>
      </c>
      <c r="V300">
        <v>42</v>
      </c>
    </row>
    <row r="301" spans="1:22" x14ac:dyDescent="0.35">
      <c r="A301" s="10" t="s">
        <v>846</v>
      </c>
      <c r="B301">
        <v>1</v>
      </c>
      <c r="C301">
        <v>64</v>
      </c>
      <c r="L301" s="10" t="s">
        <v>6667</v>
      </c>
      <c r="M301">
        <v>1</v>
      </c>
      <c r="N301">
        <v>92</v>
      </c>
      <c r="U301">
        <v>23</v>
      </c>
      <c r="V301">
        <v>341</v>
      </c>
    </row>
    <row r="302" spans="1:22" x14ac:dyDescent="0.35">
      <c r="A302" s="10" t="s">
        <v>1181</v>
      </c>
      <c r="B302">
        <v>1</v>
      </c>
      <c r="C302">
        <v>469</v>
      </c>
      <c r="L302" s="10" t="s">
        <v>6666</v>
      </c>
      <c r="M302">
        <v>1</v>
      </c>
      <c r="N302">
        <v>0</v>
      </c>
      <c r="U302">
        <v>23</v>
      </c>
      <c r="V302">
        <v>450</v>
      </c>
    </row>
    <row r="303" spans="1:22" x14ac:dyDescent="0.35">
      <c r="A303" s="10" t="s">
        <v>1303</v>
      </c>
      <c r="B303">
        <v>1</v>
      </c>
      <c r="C303">
        <v>40</v>
      </c>
      <c r="L303" s="10" t="s">
        <v>6665</v>
      </c>
      <c r="M303">
        <v>1</v>
      </c>
      <c r="N303">
        <v>34</v>
      </c>
      <c r="U303">
        <v>4</v>
      </c>
      <c r="V303">
        <v>0</v>
      </c>
    </row>
    <row r="304" spans="1:22" x14ac:dyDescent="0.35">
      <c r="A304" s="10" t="s">
        <v>6664</v>
      </c>
      <c r="B304">
        <v>1</v>
      </c>
      <c r="C304">
        <v>95</v>
      </c>
      <c r="L304" s="10" t="s">
        <v>6663</v>
      </c>
      <c r="M304">
        <v>1</v>
      </c>
      <c r="N304">
        <v>62</v>
      </c>
      <c r="U304">
        <v>10</v>
      </c>
      <c r="V304">
        <v>0</v>
      </c>
    </row>
    <row r="305" spans="1:22" x14ac:dyDescent="0.35">
      <c r="A305" s="10" t="s">
        <v>6662</v>
      </c>
      <c r="B305">
        <v>1</v>
      </c>
      <c r="C305">
        <v>22</v>
      </c>
      <c r="L305" s="10" t="s">
        <v>6661</v>
      </c>
      <c r="M305">
        <v>1</v>
      </c>
      <c r="N305">
        <v>2</v>
      </c>
      <c r="U305">
        <v>23</v>
      </c>
      <c r="V305">
        <v>0</v>
      </c>
    </row>
    <row r="306" spans="1:22" x14ac:dyDescent="0.35">
      <c r="A306" s="10" t="s">
        <v>1244</v>
      </c>
      <c r="B306">
        <v>34</v>
      </c>
      <c r="C306">
        <v>5054</v>
      </c>
      <c r="L306" s="10" t="s">
        <v>6660</v>
      </c>
      <c r="M306">
        <v>1</v>
      </c>
      <c r="N306">
        <v>4</v>
      </c>
      <c r="U306">
        <v>129</v>
      </c>
      <c r="V306">
        <v>69</v>
      </c>
    </row>
    <row r="307" spans="1:22" x14ac:dyDescent="0.35">
      <c r="A307" s="10" t="s">
        <v>411</v>
      </c>
      <c r="B307">
        <v>1</v>
      </c>
      <c r="C307">
        <v>5</v>
      </c>
      <c r="L307" s="10" t="s">
        <v>6659</v>
      </c>
      <c r="M307">
        <v>1</v>
      </c>
      <c r="N307">
        <v>0</v>
      </c>
      <c r="U307">
        <v>23</v>
      </c>
      <c r="V307">
        <v>57</v>
      </c>
    </row>
    <row r="308" spans="1:22" x14ac:dyDescent="0.35">
      <c r="A308" s="10" t="s">
        <v>6658</v>
      </c>
      <c r="B308">
        <v>1</v>
      </c>
      <c r="C308">
        <v>26</v>
      </c>
      <c r="L308" s="10" t="s">
        <v>6657</v>
      </c>
      <c r="M308">
        <v>1</v>
      </c>
      <c r="N308">
        <v>0</v>
      </c>
      <c r="U308">
        <v>324</v>
      </c>
      <c r="V308">
        <v>66</v>
      </c>
    </row>
    <row r="309" spans="1:22" x14ac:dyDescent="0.35">
      <c r="A309" s="10" t="s">
        <v>3259</v>
      </c>
      <c r="B309">
        <v>2</v>
      </c>
      <c r="C309">
        <v>1599</v>
      </c>
      <c r="L309" s="10" t="s">
        <v>6656</v>
      </c>
      <c r="M309">
        <v>1</v>
      </c>
      <c r="N309">
        <v>2</v>
      </c>
      <c r="U309">
        <v>20</v>
      </c>
      <c r="V309">
        <v>0</v>
      </c>
    </row>
    <row r="310" spans="1:22" x14ac:dyDescent="0.35">
      <c r="A310" s="10" t="s">
        <v>2591</v>
      </c>
      <c r="B310">
        <v>4</v>
      </c>
      <c r="C310">
        <v>964</v>
      </c>
      <c r="L310" s="10" t="s">
        <v>6655</v>
      </c>
      <c r="M310">
        <v>1</v>
      </c>
      <c r="N310">
        <v>0</v>
      </c>
      <c r="U310">
        <v>177</v>
      </c>
      <c r="V310">
        <v>2</v>
      </c>
    </row>
    <row r="311" spans="1:22" x14ac:dyDescent="0.35">
      <c r="A311" s="10" t="s">
        <v>6654</v>
      </c>
      <c r="B311">
        <v>1</v>
      </c>
      <c r="C311">
        <v>92</v>
      </c>
      <c r="L311" s="10" t="s">
        <v>6653</v>
      </c>
      <c r="M311">
        <v>1</v>
      </c>
      <c r="N311">
        <v>3</v>
      </c>
      <c r="U311" s="3">
        <v>1086</v>
      </c>
      <c r="V311">
        <v>93</v>
      </c>
    </row>
    <row r="312" spans="1:22" x14ac:dyDescent="0.35">
      <c r="A312" s="10" t="s">
        <v>6652</v>
      </c>
      <c r="B312">
        <v>1</v>
      </c>
      <c r="C312">
        <v>28</v>
      </c>
      <c r="L312" s="10" t="s">
        <v>6651</v>
      </c>
      <c r="M312">
        <v>1</v>
      </c>
      <c r="N312">
        <v>0</v>
      </c>
      <c r="U312">
        <v>3</v>
      </c>
      <c r="V312">
        <v>0</v>
      </c>
    </row>
    <row r="313" spans="1:22" x14ac:dyDescent="0.35">
      <c r="A313" s="10" t="s">
        <v>6650</v>
      </c>
      <c r="B313">
        <v>1</v>
      </c>
      <c r="C313">
        <v>42</v>
      </c>
      <c r="L313" s="10" t="s">
        <v>6649</v>
      </c>
      <c r="M313">
        <v>1</v>
      </c>
      <c r="N313">
        <v>2</v>
      </c>
      <c r="U313">
        <v>10</v>
      </c>
      <c r="V313">
        <v>7</v>
      </c>
    </row>
    <row r="314" spans="1:22" x14ac:dyDescent="0.35">
      <c r="A314" s="10" t="s">
        <v>6648</v>
      </c>
      <c r="B314">
        <v>1</v>
      </c>
      <c r="C314">
        <v>0</v>
      </c>
      <c r="L314" s="10" t="s">
        <v>6647</v>
      </c>
      <c r="M314">
        <v>1</v>
      </c>
      <c r="N314">
        <v>69</v>
      </c>
      <c r="U314">
        <v>2</v>
      </c>
      <c r="V314">
        <v>0</v>
      </c>
    </row>
    <row r="315" spans="1:22" x14ac:dyDescent="0.35">
      <c r="A315" s="10" t="s">
        <v>6646</v>
      </c>
      <c r="B315">
        <v>1</v>
      </c>
      <c r="C315">
        <v>45</v>
      </c>
      <c r="L315" s="10" t="s">
        <v>6645</v>
      </c>
      <c r="M315">
        <v>1</v>
      </c>
      <c r="N315">
        <v>4</v>
      </c>
      <c r="U315">
        <v>362</v>
      </c>
      <c r="V315">
        <v>48</v>
      </c>
    </row>
    <row r="316" spans="1:22" x14ac:dyDescent="0.35">
      <c r="A316" s="10" t="s">
        <v>4564</v>
      </c>
      <c r="B316">
        <v>1</v>
      </c>
      <c r="C316">
        <v>577</v>
      </c>
      <c r="L316" s="10" t="s">
        <v>6644</v>
      </c>
      <c r="M316">
        <v>1</v>
      </c>
      <c r="N316">
        <v>306</v>
      </c>
      <c r="U316">
        <v>2</v>
      </c>
      <c r="V316">
        <v>0</v>
      </c>
    </row>
    <row r="317" spans="1:22" x14ac:dyDescent="0.35">
      <c r="A317" s="10" t="s">
        <v>6643</v>
      </c>
      <c r="B317">
        <v>1</v>
      </c>
      <c r="C317">
        <v>78</v>
      </c>
      <c r="L317" s="10" t="s">
        <v>6642</v>
      </c>
      <c r="M317">
        <v>1</v>
      </c>
      <c r="N317">
        <v>3</v>
      </c>
      <c r="U317">
        <v>73</v>
      </c>
      <c r="V317">
        <v>43</v>
      </c>
    </row>
    <row r="318" spans="1:22" x14ac:dyDescent="0.35">
      <c r="A318" s="10" t="s">
        <v>1821</v>
      </c>
      <c r="B318">
        <v>1</v>
      </c>
      <c r="C318">
        <v>378</v>
      </c>
      <c r="L318" s="10" t="s">
        <v>6641</v>
      </c>
      <c r="M318">
        <v>1</v>
      </c>
      <c r="N318">
        <v>71</v>
      </c>
      <c r="U318">
        <v>237</v>
      </c>
      <c r="V318">
        <v>0</v>
      </c>
    </row>
    <row r="319" spans="1:22" x14ac:dyDescent="0.35">
      <c r="A319" s="10" t="s">
        <v>3855</v>
      </c>
      <c r="B319">
        <v>14</v>
      </c>
      <c r="C319">
        <v>1558</v>
      </c>
      <c r="L319" s="10" t="s">
        <v>6640</v>
      </c>
      <c r="M319">
        <v>1</v>
      </c>
      <c r="N319">
        <v>2</v>
      </c>
      <c r="U319">
        <v>25</v>
      </c>
      <c r="V319">
        <v>2</v>
      </c>
    </row>
    <row r="320" spans="1:22" x14ac:dyDescent="0.35">
      <c r="A320" s="10" t="s">
        <v>6639</v>
      </c>
      <c r="B320">
        <v>1</v>
      </c>
      <c r="C320">
        <v>37</v>
      </c>
      <c r="L320" s="10" t="s">
        <v>6638</v>
      </c>
      <c r="M320">
        <v>1</v>
      </c>
      <c r="N320">
        <v>0</v>
      </c>
      <c r="U320">
        <v>948</v>
      </c>
      <c r="V320" s="3">
        <v>3080</v>
      </c>
    </row>
    <row r="321" spans="1:22" x14ac:dyDescent="0.35">
      <c r="A321" s="10" t="s">
        <v>6637</v>
      </c>
      <c r="B321">
        <v>1</v>
      </c>
      <c r="C321">
        <v>39</v>
      </c>
      <c r="L321" s="10" t="s">
        <v>6636</v>
      </c>
      <c r="M321">
        <v>1</v>
      </c>
      <c r="N321">
        <v>1</v>
      </c>
      <c r="U321">
        <v>15</v>
      </c>
      <c r="V321">
        <v>50</v>
      </c>
    </row>
    <row r="322" spans="1:22" x14ac:dyDescent="0.35">
      <c r="A322" s="10" t="s">
        <v>4576</v>
      </c>
      <c r="B322">
        <v>2</v>
      </c>
      <c r="C322">
        <v>948</v>
      </c>
      <c r="L322" s="10" t="s">
        <v>6635</v>
      </c>
      <c r="M322">
        <v>1</v>
      </c>
      <c r="N322">
        <v>109</v>
      </c>
      <c r="U322">
        <v>7</v>
      </c>
      <c r="V322">
        <v>8</v>
      </c>
    </row>
    <row r="323" spans="1:22" x14ac:dyDescent="0.35">
      <c r="A323" s="10" t="s">
        <v>3853</v>
      </c>
      <c r="B323">
        <v>11</v>
      </c>
      <c r="C323">
        <v>1553</v>
      </c>
      <c r="L323" s="10" t="s">
        <v>6634</v>
      </c>
      <c r="M323">
        <v>1</v>
      </c>
      <c r="N323">
        <v>47</v>
      </c>
      <c r="U323" s="3">
        <v>48188</v>
      </c>
      <c r="V323">
        <v>94</v>
      </c>
    </row>
    <row r="324" spans="1:22" x14ac:dyDescent="0.35">
      <c r="A324" s="10" t="s">
        <v>4456</v>
      </c>
      <c r="B324">
        <v>2</v>
      </c>
      <c r="C324">
        <v>1027</v>
      </c>
      <c r="L324" s="10" t="s">
        <v>6633</v>
      </c>
      <c r="M324">
        <v>1</v>
      </c>
      <c r="N324">
        <v>5</v>
      </c>
      <c r="U324">
        <v>12</v>
      </c>
      <c r="V324">
        <v>6</v>
      </c>
    </row>
    <row r="325" spans="1:22" x14ac:dyDescent="0.35">
      <c r="A325" s="10" t="s">
        <v>6632</v>
      </c>
      <c r="B325">
        <v>1</v>
      </c>
      <c r="C325">
        <v>606</v>
      </c>
      <c r="L325" s="10" t="s">
        <v>6631</v>
      </c>
      <c r="M325">
        <v>1</v>
      </c>
      <c r="N325">
        <v>0</v>
      </c>
      <c r="U325">
        <v>186</v>
      </c>
      <c r="V325">
        <v>42</v>
      </c>
    </row>
    <row r="326" spans="1:22" x14ac:dyDescent="0.35">
      <c r="A326" s="10" t="s">
        <v>6630</v>
      </c>
      <c r="B326">
        <v>1</v>
      </c>
      <c r="C326">
        <v>17</v>
      </c>
      <c r="L326" s="10" t="s">
        <v>6629</v>
      </c>
      <c r="M326">
        <v>1</v>
      </c>
      <c r="N326">
        <v>1</v>
      </c>
      <c r="U326">
        <v>2</v>
      </c>
      <c r="V326">
        <v>2</v>
      </c>
    </row>
    <row r="327" spans="1:22" x14ac:dyDescent="0.35">
      <c r="A327" s="10" t="s">
        <v>6628</v>
      </c>
      <c r="B327">
        <v>1</v>
      </c>
      <c r="C327">
        <v>341</v>
      </c>
      <c r="L327" s="10" t="s">
        <v>6627</v>
      </c>
      <c r="M327">
        <v>1</v>
      </c>
      <c r="N327">
        <v>53</v>
      </c>
      <c r="U327">
        <v>159</v>
      </c>
      <c r="V327">
        <v>542</v>
      </c>
    </row>
    <row r="328" spans="1:22" x14ac:dyDescent="0.35">
      <c r="A328" s="10" t="s">
        <v>6626</v>
      </c>
      <c r="B328">
        <v>1</v>
      </c>
      <c r="C328">
        <v>37</v>
      </c>
      <c r="L328" s="10" t="s">
        <v>6625</v>
      </c>
      <c r="M328">
        <v>1</v>
      </c>
      <c r="N328">
        <v>0</v>
      </c>
      <c r="U328">
        <v>273</v>
      </c>
      <c r="V328">
        <v>37</v>
      </c>
    </row>
    <row r="329" spans="1:22" x14ac:dyDescent="0.35">
      <c r="A329" s="10" t="s">
        <v>6624</v>
      </c>
      <c r="B329">
        <v>1</v>
      </c>
      <c r="C329">
        <v>18</v>
      </c>
      <c r="L329" s="10" t="s">
        <v>6623</v>
      </c>
      <c r="M329">
        <v>1</v>
      </c>
      <c r="N329">
        <v>55</v>
      </c>
      <c r="U329">
        <v>4</v>
      </c>
      <c r="V329">
        <v>0</v>
      </c>
    </row>
    <row r="330" spans="1:22" x14ac:dyDescent="0.35">
      <c r="A330" s="10" t="s">
        <v>6622</v>
      </c>
      <c r="B330">
        <v>1</v>
      </c>
      <c r="C330">
        <v>18</v>
      </c>
      <c r="L330" s="10" t="s">
        <v>6621</v>
      </c>
      <c r="M330">
        <v>1</v>
      </c>
      <c r="N330">
        <v>20</v>
      </c>
      <c r="U330">
        <v>12</v>
      </c>
      <c r="V330">
        <v>42</v>
      </c>
    </row>
    <row r="331" spans="1:22" x14ac:dyDescent="0.35">
      <c r="A331" s="10" t="s">
        <v>6620</v>
      </c>
      <c r="B331">
        <v>1</v>
      </c>
      <c r="C331">
        <v>8</v>
      </c>
      <c r="L331" s="10" t="s">
        <v>6619</v>
      </c>
      <c r="M331">
        <v>1</v>
      </c>
      <c r="N331">
        <v>28</v>
      </c>
      <c r="U331">
        <v>1</v>
      </c>
      <c r="V331">
        <v>0</v>
      </c>
    </row>
    <row r="332" spans="1:22" x14ac:dyDescent="0.35">
      <c r="A332" s="10" t="s">
        <v>6618</v>
      </c>
      <c r="B332">
        <v>1</v>
      </c>
      <c r="C332">
        <v>15</v>
      </c>
      <c r="L332" s="10" t="s">
        <v>6617</v>
      </c>
      <c r="M332">
        <v>1</v>
      </c>
      <c r="N332">
        <v>2</v>
      </c>
      <c r="U332">
        <v>3</v>
      </c>
      <c r="V332">
        <v>7</v>
      </c>
    </row>
    <row r="333" spans="1:22" x14ac:dyDescent="0.35">
      <c r="A333" s="10" t="s">
        <v>6616</v>
      </c>
      <c r="B333">
        <v>1</v>
      </c>
      <c r="C333">
        <v>14</v>
      </c>
      <c r="L333" s="10" t="s">
        <v>6615</v>
      </c>
      <c r="M333">
        <v>1</v>
      </c>
      <c r="N333">
        <v>8</v>
      </c>
      <c r="U333" s="3">
        <v>1036</v>
      </c>
      <c r="V333">
        <v>438</v>
      </c>
    </row>
    <row r="334" spans="1:22" x14ac:dyDescent="0.35">
      <c r="A334" s="10" t="s">
        <v>6614</v>
      </c>
      <c r="B334">
        <v>1</v>
      </c>
      <c r="C334">
        <v>15</v>
      </c>
      <c r="L334" s="10" t="s">
        <v>6613</v>
      </c>
      <c r="M334">
        <v>1</v>
      </c>
      <c r="N334">
        <v>0</v>
      </c>
      <c r="U334">
        <v>7</v>
      </c>
      <c r="V334">
        <v>3</v>
      </c>
    </row>
    <row r="335" spans="1:22" x14ac:dyDescent="0.35">
      <c r="A335" s="10" t="s">
        <v>6612</v>
      </c>
      <c r="B335">
        <v>1</v>
      </c>
      <c r="C335">
        <v>82</v>
      </c>
      <c r="L335" s="10" t="s">
        <v>6611</v>
      </c>
      <c r="M335">
        <v>1</v>
      </c>
      <c r="N335">
        <v>0</v>
      </c>
      <c r="U335">
        <v>628</v>
      </c>
      <c r="V335">
        <v>0</v>
      </c>
    </row>
    <row r="336" spans="1:22" x14ac:dyDescent="0.35">
      <c r="A336" s="10" t="s">
        <v>2463</v>
      </c>
      <c r="B336">
        <v>1</v>
      </c>
      <c r="C336">
        <v>509</v>
      </c>
      <c r="L336" s="10" t="s">
        <v>6610</v>
      </c>
      <c r="M336">
        <v>1</v>
      </c>
      <c r="N336">
        <v>1</v>
      </c>
      <c r="U336">
        <v>201</v>
      </c>
      <c r="V336">
        <v>66</v>
      </c>
    </row>
    <row r="337" spans="1:22" x14ac:dyDescent="0.35">
      <c r="A337" s="10" t="s">
        <v>2661</v>
      </c>
      <c r="B337">
        <v>1</v>
      </c>
      <c r="C337">
        <v>39</v>
      </c>
      <c r="L337" s="10" t="s">
        <v>6609</v>
      </c>
      <c r="M337">
        <v>1</v>
      </c>
      <c r="N337">
        <v>0</v>
      </c>
      <c r="U337">
        <v>1</v>
      </c>
      <c r="V337">
        <v>1</v>
      </c>
    </row>
    <row r="338" spans="1:22" x14ac:dyDescent="0.35">
      <c r="A338" s="10" t="s">
        <v>6608</v>
      </c>
      <c r="B338">
        <v>1</v>
      </c>
      <c r="C338">
        <v>0</v>
      </c>
      <c r="L338" s="10" t="s">
        <v>6607</v>
      </c>
      <c r="M338">
        <v>1</v>
      </c>
      <c r="N338">
        <v>1</v>
      </c>
      <c r="U338">
        <v>223</v>
      </c>
      <c r="V338">
        <v>68</v>
      </c>
    </row>
    <row r="339" spans="1:22" x14ac:dyDescent="0.35">
      <c r="A339" s="10" t="s">
        <v>6606</v>
      </c>
      <c r="B339">
        <v>1</v>
      </c>
      <c r="C339">
        <v>47</v>
      </c>
      <c r="L339" s="10" t="s">
        <v>6605</v>
      </c>
      <c r="M339">
        <v>1</v>
      </c>
      <c r="N339">
        <v>3</v>
      </c>
      <c r="U339">
        <v>4</v>
      </c>
      <c r="V339">
        <v>0</v>
      </c>
    </row>
    <row r="340" spans="1:22" x14ac:dyDescent="0.35">
      <c r="A340" s="10" t="s">
        <v>6604</v>
      </c>
      <c r="B340">
        <v>1</v>
      </c>
      <c r="C340">
        <v>0</v>
      </c>
      <c r="L340" s="10" t="s">
        <v>6603</v>
      </c>
      <c r="M340">
        <v>1</v>
      </c>
      <c r="N340">
        <v>8</v>
      </c>
      <c r="U340">
        <v>103</v>
      </c>
      <c r="V340">
        <v>729</v>
      </c>
    </row>
    <row r="341" spans="1:22" x14ac:dyDescent="0.35">
      <c r="A341" s="10" t="s">
        <v>3600</v>
      </c>
      <c r="B341">
        <v>1</v>
      </c>
      <c r="C341">
        <v>54</v>
      </c>
      <c r="L341" s="10" t="s">
        <v>6602</v>
      </c>
      <c r="M341">
        <v>1</v>
      </c>
      <c r="N341">
        <v>0</v>
      </c>
      <c r="U341">
        <v>11</v>
      </c>
      <c r="V341">
        <v>0</v>
      </c>
    </row>
    <row r="342" spans="1:22" x14ac:dyDescent="0.35">
      <c r="A342" s="10" t="s">
        <v>4599</v>
      </c>
      <c r="B342">
        <v>1</v>
      </c>
      <c r="C342">
        <v>36</v>
      </c>
      <c r="L342" s="10" t="s">
        <v>6601</v>
      </c>
      <c r="M342">
        <v>1</v>
      </c>
      <c r="N342">
        <v>1</v>
      </c>
      <c r="U342">
        <v>4</v>
      </c>
      <c r="V342">
        <v>0</v>
      </c>
    </row>
    <row r="343" spans="1:22" x14ac:dyDescent="0.35">
      <c r="A343" s="10" t="s">
        <v>2472</v>
      </c>
      <c r="B343">
        <v>1</v>
      </c>
      <c r="C343">
        <v>609</v>
      </c>
      <c r="L343" s="10" t="s">
        <v>6600</v>
      </c>
      <c r="M343">
        <v>1</v>
      </c>
      <c r="N343">
        <v>9</v>
      </c>
      <c r="U343">
        <v>16</v>
      </c>
      <c r="V343">
        <v>0</v>
      </c>
    </row>
    <row r="344" spans="1:22" x14ac:dyDescent="0.35">
      <c r="A344" s="10" t="s">
        <v>6599</v>
      </c>
      <c r="B344">
        <v>1</v>
      </c>
      <c r="C344">
        <v>29</v>
      </c>
      <c r="L344" s="10" t="s">
        <v>6598</v>
      </c>
      <c r="M344">
        <v>1</v>
      </c>
      <c r="N344">
        <v>0</v>
      </c>
      <c r="U344">
        <v>12</v>
      </c>
      <c r="V344">
        <v>0</v>
      </c>
    </row>
    <row r="345" spans="1:22" x14ac:dyDescent="0.35">
      <c r="A345" s="10" t="s">
        <v>6597</v>
      </c>
      <c r="B345">
        <v>1</v>
      </c>
      <c r="C345">
        <v>20</v>
      </c>
      <c r="L345" s="10" t="s">
        <v>6596</v>
      </c>
      <c r="M345">
        <v>1</v>
      </c>
      <c r="N345">
        <v>2</v>
      </c>
      <c r="U345">
        <v>160</v>
      </c>
      <c r="V345">
        <v>11</v>
      </c>
    </row>
    <row r="346" spans="1:22" x14ac:dyDescent="0.35">
      <c r="A346" s="10" t="s">
        <v>3825</v>
      </c>
      <c r="B346">
        <v>1</v>
      </c>
      <c r="C346">
        <v>40</v>
      </c>
      <c r="L346" s="10" t="s">
        <v>6595</v>
      </c>
      <c r="M346">
        <v>1</v>
      </c>
      <c r="N346">
        <v>15</v>
      </c>
      <c r="U346">
        <v>64</v>
      </c>
      <c r="V346">
        <v>3</v>
      </c>
    </row>
    <row r="347" spans="1:22" x14ac:dyDescent="0.35">
      <c r="A347" s="10" t="s">
        <v>6594</v>
      </c>
      <c r="B347">
        <v>1</v>
      </c>
      <c r="C347">
        <v>24</v>
      </c>
      <c r="L347" s="10" t="s">
        <v>6593</v>
      </c>
      <c r="M347">
        <v>1</v>
      </c>
      <c r="N347">
        <v>6</v>
      </c>
      <c r="U347">
        <v>8</v>
      </c>
      <c r="V347">
        <v>0</v>
      </c>
    </row>
    <row r="348" spans="1:22" x14ac:dyDescent="0.35">
      <c r="A348" s="10" t="s">
        <v>4012</v>
      </c>
      <c r="B348">
        <v>2</v>
      </c>
      <c r="C348">
        <v>2412</v>
      </c>
      <c r="L348" s="10" t="s">
        <v>6592</v>
      </c>
      <c r="M348">
        <v>1</v>
      </c>
      <c r="N348">
        <v>0</v>
      </c>
      <c r="U348">
        <v>228</v>
      </c>
      <c r="V348">
        <v>90</v>
      </c>
    </row>
    <row r="349" spans="1:22" x14ac:dyDescent="0.35">
      <c r="A349" s="10" t="s">
        <v>6591</v>
      </c>
      <c r="B349">
        <v>1</v>
      </c>
      <c r="C349">
        <v>0</v>
      </c>
      <c r="L349" s="10" t="s">
        <v>6590</v>
      </c>
      <c r="M349">
        <v>1</v>
      </c>
      <c r="N349">
        <v>0</v>
      </c>
      <c r="U349">
        <v>11</v>
      </c>
      <c r="V349">
        <v>0</v>
      </c>
    </row>
    <row r="350" spans="1:22" x14ac:dyDescent="0.35">
      <c r="A350" s="10" t="s">
        <v>4614</v>
      </c>
      <c r="B350">
        <v>4</v>
      </c>
      <c r="C350">
        <v>675</v>
      </c>
      <c r="L350" s="10" t="s">
        <v>6589</v>
      </c>
      <c r="M350">
        <v>1</v>
      </c>
      <c r="N350">
        <v>8</v>
      </c>
      <c r="U350">
        <v>171</v>
      </c>
      <c r="V350">
        <v>63</v>
      </c>
    </row>
    <row r="351" spans="1:22" x14ac:dyDescent="0.35">
      <c r="A351" s="10" t="s">
        <v>6588</v>
      </c>
      <c r="B351">
        <v>1</v>
      </c>
      <c r="C351">
        <v>34</v>
      </c>
      <c r="L351" s="10" t="s">
        <v>6587</v>
      </c>
      <c r="M351">
        <v>1</v>
      </c>
      <c r="N351">
        <v>0</v>
      </c>
      <c r="U351">
        <v>4</v>
      </c>
      <c r="V351">
        <v>0</v>
      </c>
    </row>
    <row r="352" spans="1:22" x14ac:dyDescent="0.35">
      <c r="A352" s="10" t="s">
        <v>1614</v>
      </c>
      <c r="B352">
        <v>1</v>
      </c>
      <c r="C352">
        <v>1760</v>
      </c>
      <c r="L352" s="10" t="s">
        <v>6586</v>
      </c>
      <c r="M352">
        <v>1</v>
      </c>
      <c r="N352">
        <v>64</v>
      </c>
      <c r="U352">
        <v>278</v>
      </c>
      <c r="V352">
        <v>43</v>
      </c>
    </row>
    <row r="353" spans="1:22" x14ac:dyDescent="0.35">
      <c r="A353" s="10" t="s">
        <v>6585</v>
      </c>
      <c r="B353">
        <v>1</v>
      </c>
      <c r="C353">
        <v>26</v>
      </c>
      <c r="L353" s="10" t="s">
        <v>6584</v>
      </c>
      <c r="M353">
        <v>1</v>
      </c>
      <c r="N353">
        <v>0</v>
      </c>
      <c r="U353">
        <v>124</v>
      </c>
      <c r="V353">
        <v>828</v>
      </c>
    </row>
    <row r="354" spans="1:22" x14ac:dyDescent="0.35">
      <c r="A354" s="10" t="s">
        <v>2667</v>
      </c>
      <c r="B354">
        <v>1</v>
      </c>
      <c r="C354">
        <v>46</v>
      </c>
      <c r="L354" s="10" t="s">
        <v>1644</v>
      </c>
      <c r="M354">
        <v>1</v>
      </c>
      <c r="N354">
        <v>561</v>
      </c>
      <c r="U354">
        <v>132</v>
      </c>
      <c r="V354">
        <v>0</v>
      </c>
    </row>
    <row r="355" spans="1:22" x14ac:dyDescent="0.35">
      <c r="A355" s="10" t="s">
        <v>6583</v>
      </c>
      <c r="B355">
        <v>1</v>
      </c>
      <c r="C355">
        <v>259</v>
      </c>
      <c r="L355" s="10" t="s">
        <v>6582</v>
      </c>
      <c r="M355">
        <v>1</v>
      </c>
      <c r="N355">
        <v>4</v>
      </c>
      <c r="U355">
        <v>9</v>
      </c>
      <c r="V355">
        <v>1</v>
      </c>
    </row>
    <row r="356" spans="1:22" x14ac:dyDescent="0.35">
      <c r="A356" s="10" t="s">
        <v>6581</v>
      </c>
      <c r="B356">
        <v>1</v>
      </c>
      <c r="C356">
        <v>0</v>
      </c>
      <c r="L356" s="10" t="s">
        <v>6580</v>
      </c>
      <c r="M356">
        <v>1</v>
      </c>
      <c r="N356">
        <v>0</v>
      </c>
      <c r="U356">
        <v>807</v>
      </c>
      <c r="V356">
        <v>61</v>
      </c>
    </row>
    <row r="357" spans="1:22" x14ac:dyDescent="0.35">
      <c r="A357" s="10" t="s">
        <v>6579</v>
      </c>
      <c r="B357">
        <v>1</v>
      </c>
      <c r="C357">
        <v>3</v>
      </c>
      <c r="L357" s="10" t="s">
        <v>6578</v>
      </c>
      <c r="M357">
        <v>1</v>
      </c>
      <c r="N357">
        <v>1</v>
      </c>
      <c r="U357">
        <v>7</v>
      </c>
      <c r="V357">
        <v>4</v>
      </c>
    </row>
    <row r="358" spans="1:22" x14ac:dyDescent="0.35">
      <c r="A358" s="10" t="s">
        <v>1138</v>
      </c>
      <c r="B358">
        <v>1</v>
      </c>
      <c r="C358">
        <v>1270</v>
      </c>
      <c r="L358" s="10" t="s">
        <v>6577</v>
      </c>
      <c r="M358">
        <v>1</v>
      </c>
      <c r="N358">
        <v>4</v>
      </c>
      <c r="U358">
        <v>15</v>
      </c>
      <c r="V358">
        <v>9</v>
      </c>
    </row>
    <row r="359" spans="1:22" x14ac:dyDescent="0.35">
      <c r="A359" s="10" t="s">
        <v>6576</v>
      </c>
      <c r="B359">
        <v>1</v>
      </c>
      <c r="C359">
        <v>569</v>
      </c>
      <c r="L359" s="10" t="s">
        <v>6575</v>
      </c>
      <c r="M359">
        <v>1</v>
      </c>
      <c r="N359">
        <v>66</v>
      </c>
      <c r="U359" s="3">
        <v>13355</v>
      </c>
      <c r="V359">
        <v>498</v>
      </c>
    </row>
    <row r="360" spans="1:22" x14ac:dyDescent="0.35">
      <c r="A360" s="10" t="s">
        <v>6574</v>
      </c>
      <c r="B360">
        <v>1</v>
      </c>
      <c r="C360">
        <v>2</v>
      </c>
      <c r="L360" s="10" t="s">
        <v>2590</v>
      </c>
      <c r="M360">
        <v>1</v>
      </c>
      <c r="N360">
        <v>0</v>
      </c>
      <c r="U360">
        <v>299</v>
      </c>
      <c r="V360">
        <v>95</v>
      </c>
    </row>
    <row r="361" spans="1:22" x14ac:dyDescent="0.35">
      <c r="A361" s="10" t="s">
        <v>2480</v>
      </c>
      <c r="B361">
        <v>1</v>
      </c>
      <c r="C361">
        <v>573</v>
      </c>
      <c r="L361" s="10" t="s">
        <v>6573</v>
      </c>
      <c r="M361">
        <v>1</v>
      </c>
      <c r="N361">
        <v>7</v>
      </c>
      <c r="U361">
        <v>87</v>
      </c>
      <c r="V361">
        <v>0</v>
      </c>
    </row>
    <row r="362" spans="1:22" x14ac:dyDescent="0.35">
      <c r="A362" s="10" t="s">
        <v>6572</v>
      </c>
      <c r="B362">
        <v>1</v>
      </c>
      <c r="C362">
        <v>5</v>
      </c>
      <c r="L362" s="10" t="s">
        <v>6571</v>
      </c>
      <c r="M362">
        <v>1</v>
      </c>
      <c r="N362">
        <v>3</v>
      </c>
      <c r="U362">
        <v>6</v>
      </c>
      <c r="V362">
        <v>0</v>
      </c>
    </row>
    <row r="363" spans="1:22" x14ac:dyDescent="0.35">
      <c r="A363" s="10" t="s">
        <v>6570</v>
      </c>
      <c r="B363">
        <v>1</v>
      </c>
      <c r="C363">
        <v>27</v>
      </c>
      <c r="L363" s="10" t="s">
        <v>6569</v>
      </c>
      <c r="M363">
        <v>1</v>
      </c>
      <c r="N363">
        <v>3</v>
      </c>
      <c r="U363">
        <v>74</v>
      </c>
      <c r="V363">
        <v>286</v>
      </c>
    </row>
    <row r="364" spans="1:22" x14ac:dyDescent="0.35">
      <c r="A364" s="10" t="s">
        <v>3551</v>
      </c>
      <c r="B364">
        <v>3</v>
      </c>
      <c r="C364">
        <v>1075</v>
      </c>
      <c r="L364" s="10" t="s">
        <v>6568</v>
      </c>
      <c r="M364">
        <v>1</v>
      </c>
      <c r="N364">
        <v>0</v>
      </c>
      <c r="U364">
        <v>4</v>
      </c>
      <c r="V364">
        <v>1</v>
      </c>
    </row>
    <row r="365" spans="1:22" x14ac:dyDescent="0.35">
      <c r="A365" s="10" t="s">
        <v>6567</v>
      </c>
      <c r="B365">
        <v>1</v>
      </c>
      <c r="C365">
        <v>0</v>
      </c>
      <c r="L365" s="10" t="s">
        <v>6566</v>
      </c>
      <c r="M365">
        <v>1</v>
      </c>
      <c r="N365">
        <v>0</v>
      </c>
      <c r="U365">
        <v>1</v>
      </c>
      <c r="V365">
        <v>1</v>
      </c>
    </row>
    <row r="366" spans="1:22" x14ac:dyDescent="0.35">
      <c r="A366" s="10" t="s">
        <v>417</v>
      </c>
      <c r="B366">
        <v>1</v>
      </c>
      <c r="C366">
        <v>5</v>
      </c>
      <c r="L366" s="10" t="s">
        <v>6565</v>
      </c>
      <c r="M366">
        <v>1</v>
      </c>
      <c r="N366">
        <v>0</v>
      </c>
      <c r="U366">
        <v>4</v>
      </c>
      <c r="V366">
        <v>4</v>
      </c>
    </row>
    <row r="367" spans="1:22" x14ac:dyDescent="0.35">
      <c r="A367" s="10" t="s">
        <v>6564</v>
      </c>
      <c r="B367">
        <v>1</v>
      </c>
      <c r="C367">
        <v>0</v>
      </c>
      <c r="L367" s="10" t="s">
        <v>6563</v>
      </c>
      <c r="M367">
        <v>1</v>
      </c>
      <c r="N367">
        <v>2</v>
      </c>
      <c r="U367">
        <v>84</v>
      </c>
      <c r="V367">
        <v>906</v>
      </c>
    </row>
    <row r="368" spans="1:22" x14ac:dyDescent="0.35">
      <c r="A368" s="10" t="s">
        <v>6562</v>
      </c>
      <c r="B368">
        <v>1</v>
      </c>
      <c r="C368">
        <v>6</v>
      </c>
      <c r="L368" s="10" t="s">
        <v>6561</v>
      </c>
      <c r="M368">
        <v>1</v>
      </c>
      <c r="N368">
        <v>2</v>
      </c>
      <c r="U368">
        <v>10</v>
      </c>
      <c r="V368">
        <v>2</v>
      </c>
    </row>
    <row r="369" spans="1:22" x14ac:dyDescent="0.35">
      <c r="A369" s="10" t="s">
        <v>2228</v>
      </c>
      <c r="B369">
        <v>1</v>
      </c>
      <c r="C369">
        <v>853</v>
      </c>
      <c r="L369" s="10" t="s">
        <v>6560</v>
      </c>
      <c r="M369">
        <v>1</v>
      </c>
      <c r="N369">
        <v>0</v>
      </c>
      <c r="U369">
        <v>5</v>
      </c>
      <c r="V369">
        <v>0</v>
      </c>
    </row>
    <row r="370" spans="1:22" x14ac:dyDescent="0.35">
      <c r="A370" s="10" t="s">
        <v>6559</v>
      </c>
      <c r="B370">
        <v>1</v>
      </c>
      <c r="C370">
        <v>4</v>
      </c>
      <c r="L370" s="10" t="s">
        <v>6558</v>
      </c>
      <c r="M370">
        <v>1</v>
      </c>
      <c r="N370">
        <v>0</v>
      </c>
      <c r="U370">
        <v>41</v>
      </c>
      <c r="V370">
        <v>10</v>
      </c>
    </row>
    <row r="371" spans="1:22" x14ac:dyDescent="0.35">
      <c r="A371" s="10" t="s">
        <v>6557</v>
      </c>
      <c r="B371">
        <v>1</v>
      </c>
      <c r="C371">
        <v>11</v>
      </c>
      <c r="L371" s="10" t="s">
        <v>6556</v>
      </c>
      <c r="M371">
        <v>1</v>
      </c>
      <c r="N371">
        <v>3</v>
      </c>
      <c r="U371">
        <v>48</v>
      </c>
      <c r="V371">
        <v>0</v>
      </c>
    </row>
    <row r="372" spans="1:22" x14ac:dyDescent="0.35">
      <c r="A372" s="10" t="s">
        <v>6555</v>
      </c>
      <c r="B372">
        <v>1</v>
      </c>
      <c r="C372">
        <v>64</v>
      </c>
      <c r="L372" s="10" t="s">
        <v>6554</v>
      </c>
      <c r="M372">
        <v>1</v>
      </c>
      <c r="N372">
        <v>151</v>
      </c>
      <c r="U372">
        <v>17</v>
      </c>
      <c r="V372">
        <v>17</v>
      </c>
    </row>
    <row r="373" spans="1:22" x14ac:dyDescent="0.35">
      <c r="A373" s="10" t="s">
        <v>6553</v>
      </c>
      <c r="B373">
        <v>1</v>
      </c>
      <c r="C373">
        <v>35</v>
      </c>
      <c r="L373" s="10" t="s">
        <v>6552</v>
      </c>
      <c r="M373">
        <v>1</v>
      </c>
      <c r="N373">
        <v>0</v>
      </c>
      <c r="U373">
        <v>136</v>
      </c>
      <c r="V373">
        <v>53</v>
      </c>
    </row>
    <row r="374" spans="1:22" x14ac:dyDescent="0.35">
      <c r="A374" s="10" t="s">
        <v>6551</v>
      </c>
      <c r="B374">
        <v>1</v>
      </c>
      <c r="C374">
        <v>28</v>
      </c>
      <c r="L374" s="10" t="s">
        <v>6550</v>
      </c>
      <c r="M374">
        <v>1</v>
      </c>
      <c r="N374">
        <v>0</v>
      </c>
      <c r="U374">
        <v>324</v>
      </c>
      <c r="V374">
        <v>102</v>
      </c>
    </row>
    <row r="375" spans="1:22" x14ac:dyDescent="0.35">
      <c r="A375" s="10" t="s">
        <v>585</v>
      </c>
      <c r="B375">
        <v>1</v>
      </c>
      <c r="C375">
        <v>15</v>
      </c>
      <c r="L375" s="10" t="s">
        <v>6549</v>
      </c>
      <c r="M375">
        <v>1</v>
      </c>
      <c r="N375">
        <v>72</v>
      </c>
      <c r="U375">
        <v>1</v>
      </c>
      <c r="V375">
        <v>0</v>
      </c>
    </row>
    <row r="376" spans="1:22" x14ac:dyDescent="0.35">
      <c r="A376" s="10" t="s">
        <v>4634</v>
      </c>
      <c r="B376">
        <v>1</v>
      </c>
      <c r="C376">
        <v>44</v>
      </c>
      <c r="L376" s="10" t="s">
        <v>6548</v>
      </c>
      <c r="M376">
        <v>1</v>
      </c>
      <c r="N376">
        <v>67</v>
      </c>
      <c r="U376">
        <v>702</v>
      </c>
      <c r="V376">
        <v>73</v>
      </c>
    </row>
    <row r="377" spans="1:22" x14ac:dyDescent="0.35">
      <c r="A377" s="10" t="s">
        <v>6547</v>
      </c>
      <c r="B377">
        <v>1</v>
      </c>
      <c r="C377">
        <v>4</v>
      </c>
      <c r="L377" s="10" t="s">
        <v>6546</v>
      </c>
      <c r="M377">
        <v>1</v>
      </c>
      <c r="N377">
        <v>0</v>
      </c>
      <c r="U377">
        <v>271</v>
      </c>
      <c r="V377">
        <v>68</v>
      </c>
    </row>
    <row r="378" spans="1:22" x14ac:dyDescent="0.35">
      <c r="A378" s="10" t="s">
        <v>6545</v>
      </c>
      <c r="B378">
        <v>1</v>
      </c>
      <c r="C378">
        <v>19</v>
      </c>
      <c r="L378" s="10" t="s">
        <v>6544</v>
      </c>
      <c r="M378">
        <v>1</v>
      </c>
      <c r="N378">
        <v>57</v>
      </c>
      <c r="U378">
        <v>522</v>
      </c>
      <c r="V378">
        <v>62</v>
      </c>
    </row>
    <row r="379" spans="1:22" x14ac:dyDescent="0.35">
      <c r="A379" s="10" t="s">
        <v>1147</v>
      </c>
      <c r="B379">
        <v>1</v>
      </c>
      <c r="C379">
        <v>1893</v>
      </c>
      <c r="L379" s="10" t="s">
        <v>6543</v>
      </c>
      <c r="M379">
        <v>1</v>
      </c>
      <c r="N379">
        <v>0</v>
      </c>
      <c r="U379">
        <v>5</v>
      </c>
      <c r="V379">
        <v>14</v>
      </c>
    </row>
    <row r="380" spans="1:22" x14ac:dyDescent="0.35">
      <c r="A380" s="10" t="s">
        <v>3276</v>
      </c>
      <c r="B380">
        <v>1</v>
      </c>
      <c r="C380">
        <v>19</v>
      </c>
      <c r="L380" s="10" t="s">
        <v>6542</v>
      </c>
      <c r="M380">
        <v>1</v>
      </c>
      <c r="N380">
        <v>9</v>
      </c>
      <c r="U380">
        <v>3</v>
      </c>
      <c r="V380">
        <v>1</v>
      </c>
    </row>
    <row r="381" spans="1:22" x14ac:dyDescent="0.35">
      <c r="A381" s="10" t="s">
        <v>6541</v>
      </c>
      <c r="B381">
        <v>1</v>
      </c>
      <c r="C381">
        <v>5</v>
      </c>
      <c r="L381" s="10" t="s">
        <v>6540</v>
      </c>
      <c r="M381">
        <v>1</v>
      </c>
      <c r="N381">
        <v>78</v>
      </c>
      <c r="U381">
        <v>350</v>
      </c>
      <c r="V381">
        <v>63</v>
      </c>
    </row>
    <row r="382" spans="1:22" x14ac:dyDescent="0.35">
      <c r="A382" s="10" t="s">
        <v>6539</v>
      </c>
      <c r="B382">
        <v>1</v>
      </c>
      <c r="C382">
        <v>90</v>
      </c>
      <c r="L382" s="10" t="s">
        <v>6538</v>
      </c>
      <c r="M382">
        <v>1</v>
      </c>
      <c r="N382">
        <v>9</v>
      </c>
      <c r="U382">
        <v>9</v>
      </c>
      <c r="V382">
        <v>3</v>
      </c>
    </row>
    <row r="383" spans="1:22" x14ac:dyDescent="0.35">
      <c r="A383" s="10" t="s">
        <v>6537</v>
      </c>
      <c r="B383">
        <v>1</v>
      </c>
      <c r="C383">
        <v>1</v>
      </c>
      <c r="L383" s="10" t="s">
        <v>6536</v>
      </c>
      <c r="M383">
        <v>1</v>
      </c>
      <c r="N383">
        <v>0</v>
      </c>
      <c r="U383">
        <v>118</v>
      </c>
      <c r="V383">
        <v>62</v>
      </c>
    </row>
    <row r="384" spans="1:22" x14ac:dyDescent="0.35">
      <c r="A384" s="10" t="s">
        <v>1828</v>
      </c>
      <c r="B384">
        <v>1</v>
      </c>
      <c r="C384">
        <v>363</v>
      </c>
      <c r="L384" s="10" t="s">
        <v>6535</v>
      </c>
      <c r="M384">
        <v>1</v>
      </c>
      <c r="N384">
        <v>3</v>
      </c>
      <c r="U384">
        <v>16</v>
      </c>
      <c r="V384">
        <v>23</v>
      </c>
    </row>
    <row r="385" spans="1:22" x14ac:dyDescent="0.35">
      <c r="A385" s="10" t="s">
        <v>1219</v>
      </c>
      <c r="B385">
        <v>1</v>
      </c>
      <c r="C385">
        <v>519</v>
      </c>
      <c r="L385" s="10" t="s">
        <v>6534</v>
      </c>
      <c r="M385">
        <v>1</v>
      </c>
      <c r="N385">
        <v>0</v>
      </c>
      <c r="U385">
        <v>5</v>
      </c>
      <c r="V385">
        <v>2</v>
      </c>
    </row>
    <row r="386" spans="1:22" x14ac:dyDescent="0.35">
      <c r="A386" s="10" t="s">
        <v>6533</v>
      </c>
      <c r="B386">
        <v>1</v>
      </c>
      <c r="C386">
        <v>44</v>
      </c>
      <c r="L386" s="10" t="s">
        <v>6532</v>
      </c>
      <c r="M386">
        <v>1</v>
      </c>
      <c r="N386">
        <v>13</v>
      </c>
      <c r="U386">
        <v>9</v>
      </c>
      <c r="V386">
        <v>0</v>
      </c>
    </row>
    <row r="387" spans="1:22" x14ac:dyDescent="0.35">
      <c r="A387" s="10" t="s">
        <v>3749</v>
      </c>
      <c r="B387">
        <v>93</v>
      </c>
      <c r="C387">
        <v>3639</v>
      </c>
      <c r="L387" s="10" t="s">
        <v>6531</v>
      </c>
      <c r="M387">
        <v>1</v>
      </c>
      <c r="N387">
        <v>2</v>
      </c>
      <c r="U387">
        <v>6</v>
      </c>
      <c r="V387">
        <v>2</v>
      </c>
    </row>
    <row r="388" spans="1:22" x14ac:dyDescent="0.35">
      <c r="A388" s="10" t="s">
        <v>6530</v>
      </c>
      <c r="B388">
        <v>1</v>
      </c>
      <c r="C388">
        <v>681</v>
      </c>
      <c r="L388" s="10" t="s">
        <v>6529</v>
      </c>
      <c r="M388">
        <v>1</v>
      </c>
      <c r="N388">
        <v>7</v>
      </c>
      <c r="U388">
        <v>307</v>
      </c>
      <c r="V388">
        <v>52</v>
      </c>
    </row>
    <row r="389" spans="1:22" x14ac:dyDescent="0.35">
      <c r="A389" s="10" t="s">
        <v>2673</v>
      </c>
      <c r="B389">
        <v>1</v>
      </c>
      <c r="C389">
        <v>156</v>
      </c>
      <c r="L389" s="10" t="s">
        <v>6528</v>
      </c>
      <c r="M389">
        <v>1</v>
      </c>
      <c r="N389">
        <v>3</v>
      </c>
      <c r="U389">
        <v>4</v>
      </c>
      <c r="V389">
        <v>0</v>
      </c>
    </row>
    <row r="390" spans="1:22" x14ac:dyDescent="0.35">
      <c r="A390" s="10" t="s">
        <v>6527</v>
      </c>
      <c r="B390">
        <v>1</v>
      </c>
      <c r="C390">
        <v>7</v>
      </c>
      <c r="L390" s="10" t="s">
        <v>6526</v>
      </c>
      <c r="M390">
        <v>1</v>
      </c>
      <c r="N390">
        <v>5</v>
      </c>
      <c r="U390">
        <v>1</v>
      </c>
      <c r="V390">
        <v>0</v>
      </c>
    </row>
    <row r="391" spans="1:22" x14ac:dyDescent="0.35">
      <c r="A391" s="10" t="s">
        <v>6525</v>
      </c>
      <c r="B391">
        <v>1</v>
      </c>
      <c r="C391">
        <v>4</v>
      </c>
      <c r="L391" s="10" t="s">
        <v>6524</v>
      </c>
      <c r="M391">
        <v>1</v>
      </c>
      <c r="N391">
        <v>0</v>
      </c>
      <c r="U391">
        <v>38</v>
      </c>
      <c r="V391">
        <v>28</v>
      </c>
    </row>
    <row r="392" spans="1:22" x14ac:dyDescent="0.35">
      <c r="A392" s="10" t="s">
        <v>1571</v>
      </c>
      <c r="B392">
        <v>1</v>
      </c>
      <c r="C392">
        <v>1299</v>
      </c>
      <c r="L392" s="10" t="s">
        <v>6523</v>
      </c>
      <c r="M392">
        <v>1</v>
      </c>
      <c r="N392">
        <v>0</v>
      </c>
      <c r="U392">
        <v>111</v>
      </c>
      <c r="V392">
        <v>838</v>
      </c>
    </row>
    <row r="393" spans="1:22" x14ac:dyDescent="0.35">
      <c r="A393" s="10" t="s">
        <v>6522</v>
      </c>
      <c r="B393">
        <v>1</v>
      </c>
      <c r="C393">
        <v>4</v>
      </c>
      <c r="L393" s="10" t="s">
        <v>6521</v>
      </c>
      <c r="M393">
        <v>1</v>
      </c>
      <c r="N393">
        <v>0</v>
      </c>
      <c r="U393">
        <v>3</v>
      </c>
      <c r="V393">
        <v>7</v>
      </c>
    </row>
    <row r="394" spans="1:22" x14ac:dyDescent="0.35">
      <c r="A394" s="10" t="s">
        <v>6520</v>
      </c>
      <c r="B394">
        <v>1</v>
      </c>
      <c r="C394">
        <v>9</v>
      </c>
      <c r="L394" s="10" t="s">
        <v>6519</v>
      </c>
      <c r="M394">
        <v>1</v>
      </c>
      <c r="N394">
        <v>0</v>
      </c>
      <c r="U394">
        <v>248</v>
      </c>
      <c r="V394">
        <v>59</v>
      </c>
    </row>
    <row r="395" spans="1:22" x14ac:dyDescent="0.35">
      <c r="A395" s="10" t="s">
        <v>6518</v>
      </c>
      <c r="B395">
        <v>1</v>
      </c>
      <c r="C395">
        <v>3</v>
      </c>
      <c r="L395" s="10" t="s">
        <v>6517</v>
      </c>
      <c r="M395">
        <v>1</v>
      </c>
      <c r="N395">
        <v>0</v>
      </c>
      <c r="U395">
        <v>310</v>
      </c>
      <c r="V395">
        <v>39</v>
      </c>
    </row>
    <row r="396" spans="1:22" x14ac:dyDescent="0.35">
      <c r="A396" s="10" t="s">
        <v>6516</v>
      </c>
      <c r="B396">
        <v>1</v>
      </c>
      <c r="C396">
        <v>1</v>
      </c>
      <c r="L396" s="10" t="s">
        <v>6515</v>
      </c>
      <c r="M396">
        <v>1</v>
      </c>
      <c r="N396">
        <v>259</v>
      </c>
      <c r="U396">
        <v>2</v>
      </c>
      <c r="V396">
        <v>1</v>
      </c>
    </row>
    <row r="397" spans="1:22" x14ac:dyDescent="0.35">
      <c r="A397" s="10" t="s">
        <v>2488</v>
      </c>
      <c r="B397">
        <v>1</v>
      </c>
      <c r="C397">
        <v>3145</v>
      </c>
      <c r="L397" s="10" t="s">
        <v>6514</v>
      </c>
      <c r="M397">
        <v>1</v>
      </c>
      <c r="N397">
        <v>2</v>
      </c>
      <c r="U397">
        <v>4</v>
      </c>
      <c r="V397">
        <v>1</v>
      </c>
    </row>
    <row r="398" spans="1:22" x14ac:dyDescent="0.35">
      <c r="A398" s="10" t="s">
        <v>3989</v>
      </c>
      <c r="B398">
        <v>13</v>
      </c>
      <c r="C398">
        <v>1539</v>
      </c>
      <c r="L398" s="10" t="s">
        <v>6513</v>
      </c>
      <c r="M398">
        <v>1</v>
      </c>
      <c r="N398">
        <v>2</v>
      </c>
      <c r="U398">
        <v>224</v>
      </c>
      <c r="V398">
        <v>57</v>
      </c>
    </row>
    <row r="399" spans="1:22" x14ac:dyDescent="0.35">
      <c r="A399" s="10" t="s">
        <v>6512</v>
      </c>
      <c r="B399">
        <v>1</v>
      </c>
      <c r="C399">
        <v>39</v>
      </c>
      <c r="L399" s="10" t="s">
        <v>6511</v>
      </c>
      <c r="M399">
        <v>1</v>
      </c>
      <c r="N399">
        <v>2</v>
      </c>
      <c r="U399">
        <v>326</v>
      </c>
      <c r="V399" s="3">
        <v>1121</v>
      </c>
    </row>
    <row r="400" spans="1:22" x14ac:dyDescent="0.35">
      <c r="A400" s="10" t="s">
        <v>2495</v>
      </c>
      <c r="B400">
        <v>1</v>
      </c>
      <c r="C400">
        <v>756</v>
      </c>
      <c r="L400" s="10" t="s">
        <v>6510</v>
      </c>
      <c r="M400">
        <v>1</v>
      </c>
      <c r="N400">
        <v>271</v>
      </c>
      <c r="U400">
        <v>157</v>
      </c>
      <c r="V400">
        <v>0</v>
      </c>
    </row>
    <row r="401" spans="1:22" x14ac:dyDescent="0.35">
      <c r="A401" s="10" t="s">
        <v>6509</v>
      </c>
      <c r="B401">
        <v>1</v>
      </c>
      <c r="C401">
        <v>91</v>
      </c>
      <c r="L401" s="10" t="s">
        <v>6508</v>
      </c>
      <c r="M401">
        <v>1</v>
      </c>
      <c r="N401">
        <v>1</v>
      </c>
      <c r="U401">
        <v>6</v>
      </c>
      <c r="V401">
        <v>0</v>
      </c>
    </row>
    <row r="402" spans="1:22" x14ac:dyDescent="0.35">
      <c r="A402" s="10" t="s">
        <v>4660</v>
      </c>
      <c r="B402">
        <v>2</v>
      </c>
      <c r="C402">
        <v>42</v>
      </c>
      <c r="L402" s="10" t="s">
        <v>6507</v>
      </c>
      <c r="M402">
        <v>1</v>
      </c>
      <c r="N402">
        <v>0</v>
      </c>
      <c r="U402">
        <v>17</v>
      </c>
      <c r="V402">
        <v>0</v>
      </c>
    </row>
    <row r="403" spans="1:22" x14ac:dyDescent="0.35">
      <c r="A403" s="10" t="s">
        <v>594</v>
      </c>
      <c r="B403">
        <v>1</v>
      </c>
      <c r="C403">
        <v>1126</v>
      </c>
      <c r="L403" s="10" t="s">
        <v>6506</v>
      </c>
      <c r="M403">
        <v>1</v>
      </c>
      <c r="N403">
        <v>0</v>
      </c>
      <c r="U403">
        <v>19</v>
      </c>
      <c r="V403">
        <v>13</v>
      </c>
    </row>
    <row r="404" spans="1:22" x14ac:dyDescent="0.35">
      <c r="A404" s="10" t="s">
        <v>6505</v>
      </c>
      <c r="B404">
        <v>1</v>
      </c>
      <c r="C404">
        <v>13</v>
      </c>
      <c r="L404" s="10" t="s">
        <v>6504</v>
      </c>
      <c r="M404">
        <v>1</v>
      </c>
      <c r="N404">
        <v>87</v>
      </c>
      <c r="U404">
        <v>3</v>
      </c>
      <c r="V404">
        <v>1</v>
      </c>
    </row>
    <row r="405" spans="1:22" x14ac:dyDescent="0.35">
      <c r="A405" s="10" t="s">
        <v>4670</v>
      </c>
      <c r="B405">
        <v>1</v>
      </c>
      <c r="C405">
        <v>16</v>
      </c>
      <c r="L405" s="10" t="s">
        <v>6503</v>
      </c>
      <c r="M405">
        <v>1</v>
      </c>
      <c r="N405">
        <v>2</v>
      </c>
      <c r="U405">
        <v>21</v>
      </c>
      <c r="V405">
        <v>0</v>
      </c>
    </row>
    <row r="406" spans="1:22" x14ac:dyDescent="0.35">
      <c r="A406" s="10" t="s">
        <v>4676</v>
      </c>
      <c r="B406">
        <v>2</v>
      </c>
      <c r="C406">
        <v>691</v>
      </c>
      <c r="L406" s="10" t="s">
        <v>6502</v>
      </c>
      <c r="M406">
        <v>1</v>
      </c>
      <c r="N406">
        <v>2</v>
      </c>
      <c r="U406">
        <v>189</v>
      </c>
      <c r="V406">
        <v>0</v>
      </c>
    </row>
    <row r="407" spans="1:22" x14ac:dyDescent="0.35">
      <c r="A407" s="10" t="s">
        <v>3498</v>
      </c>
      <c r="B407">
        <v>3</v>
      </c>
      <c r="C407">
        <v>1468</v>
      </c>
      <c r="L407" s="10" t="s">
        <v>6501</v>
      </c>
      <c r="M407">
        <v>1</v>
      </c>
      <c r="N407">
        <v>5</v>
      </c>
      <c r="U407">
        <v>3</v>
      </c>
      <c r="V407">
        <v>2</v>
      </c>
    </row>
    <row r="408" spans="1:22" x14ac:dyDescent="0.35">
      <c r="A408" s="10" t="s">
        <v>6500</v>
      </c>
      <c r="B408">
        <v>1</v>
      </c>
      <c r="C408">
        <v>40</v>
      </c>
      <c r="L408" s="10" t="s">
        <v>6499</v>
      </c>
      <c r="M408">
        <v>1</v>
      </c>
      <c r="N408">
        <v>2</v>
      </c>
      <c r="U408">
        <v>7</v>
      </c>
      <c r="V408">
        <v>22</v>
      </c>
    </row>
    <row r="409" spans="1:22" x14ac:dyDescent="0.35">
      <c r="A409" s="10" t="s">
        <v>2679</v>
      </c>
      <c r="B409">
        <v>1</v>
      </c>
      <c r="C409">
        <v>31</v>
      </c>
      <c r="L409" s="10" t="s">
        <v>6498</v>
      </c>
      <c r="M409">
        <v>1</v>
      </c>
      <c r="N409">
        <v>69</v>
      </c>
      <c r="U409">
        <v>198</v>
      </c>
      <c r="V409">
        <v>0</v>
      </c>
    </row>
    <row r="410" spans="1:22" x14ac:dyDescent="0.35">
      <c r="A410" s="10" t="s">
        <v>6497</v>
      </c>
      <c r="B410">
        <v>1</v>
      </c>
      <c r="C410">
        <v>21</v>
      </c>
      <c r="L410" s="10" t="s">
        <v>6496</v>
      </c>
      <c r="M410">
        <v>1</v>
      </c>
      <c r="N410">
        <v>43</v>
      </c>
      <c r="U410">
        <v>1</v>
      </c>
      <c r="V410">
        <v>0</v>
      </c>
    </row>
    <row r="411" spans="1:22" x14ac:dyDescent="0.35">
      <c r="A411" s="10" t="s">
        <v>4686</v>
      </c>
      <c r="B411">
        <v>6</v>
      </c>
      <c r="C411">
        <v>1164</v>
      </c>
      <c r="L411" s="10" t="s">
        <v>6495</v>
      </c>
      <c r="M411">
        <v>1</v>
      </c>
      <c r="N411">
        <v>0</v>
      </c>
      <c r="U411">
        <v>2</v>
      </c>
      <c r="V411">
        <v>0</v>
      </c>
    </row>
    <row r="412" spans="1:22" x14ac:dyDescent="0.35">
      <c r="A412" s="10" t="s">
        <v>6494</v>
      </c>
      <c r="B412">
        <v>1</v>
      </c>
      <c r="C412">
        <v>94</v>
      </c>
      <c r="L412" s="10" t="s">
        <v>6493</v>
      </c>
      <c r="M412">
        <v>1</v>
      </c>
      <c r="N412">
        <v>1</v>
      </c>
      <c r="U412">
        <v>90</v>
      </c>
      <c r="V412">
        <v>27</v>
      </c>
    </row>
    <row r="413" spans="1:22" x14ac:dyDescent="0.35">
      <c r="A413" s="10" t="s">
        <v>6492</v>
      </c>
      <c r="B413">
        <v>1</v>
      </c>
      <c r="C413">
        <v>5</v>
      </c>
      <c r="L413" s="10" t="s">
        <v>6491</v>
      </c>
      <c r="M413">
        <v>1</v>
      </c>
      <c r="N413">
        <v>0</v>
      </c>
      <c r="U413">
        <v>4</v>
      </c>
      <c r="V413">
        <v>3</v>
      </c>
    </row>
    <row r="414" spans="1:22" x14ac:dyDescent="0.35">
      <c r="A414" s="10" t="s">
        <v>4692</v>
      </c>
      <c r="B414">
        <v>1</v>
      </c>
      <c r="C414">
        <v>973</v>
      </c>
      <c r="L414" s="10" t="s">
        <v>6490</v>
      </c>
      <c r="M414">
        <v>1</v>
      </c>
      <c r="N414">
        <v>5</v>
      </c>
      <c r="U414">
        <v>30</v>
      </c>
      <c r="V414">
        <v>25</v>
      </c>
    </row>
    <row r="415" spans="1:22" x14ac:dyDescent="0.35">
      <c r="A415" s="10" t="s">
        <v>6489</v>
      </c>
      <c r="B415">
        <v>1</v>
      </c>
      <c r="C415">
        <v>0</v>
      </c>
      <c r="L415" s="10" t="s">
        <v>6488</v>
      </c>
      <c r="M415">
        <v>1</v>
      </c>
      <c r="N415">
        <v>3</v>
      </c>
      <c r="U415">
        <v>10</v>
      </c>
      <c r="V415">
        <v>14</v>
      </c>
    </row>
    <row r="416" spans="1:22" x14ac:dyDescent="0.35">
      <c r="A416" s="10" t="s">
        <v>4702</v>
      </c>
      <c r="B416">
        <v>2</v>
      </c>
      <c r="C416">
        <v>957</v>
      </c>
      <c r="L416" s="10" t="s">
        <v>6487</v>
      </c>
      <c r="M416">
        <v>1</v>
      </c>
      <c r="N416">
        <v>2</v>
      </c>
      <c r="U416">
        <v>5</v>
      </c>
      <c r="V416">
        <v>16</v>
      </c>
    </row>
    <row r="417" spans="1:22" x14ac:dyDescent="0.35">
      <c r="A417" s="10" t="s">
        <v>3290</v>
      </c>
      <c r="B417">
        <v>2</v>
      </c>
      <c r="C417">
        <v>1623</v>
      </c>
      <c r="L417" s="10" t="s">
        <v>6486</v>
      </c>
      <c r="M417">
        <v>1</v>
      </c>
      <c r="N417">
        <v>3</v>
      </c>
      <c r="U417">
        <v>227</v>
      </c>
      <c r="V417">
        <v>676</v>
      </c>
    </row>
    <row r="418" spans="1:22" x14ac:dyDescent="0.35">
      <c r="A418" s="10" t="s">
        <v>4621</v>
      </c>
      <c r="B418">
        <v>1</v>
      </c>
      <c r="C418">
        <v>62</v>
      </c>
      <c r="L418" s="10" t="s">
        <v>6485</v>
      </c>
      <c r="M418">
        <v>1</v>
      </c>
      <c r="N418">
        <v>2</v>
      </c>
      <c r="U418">
        <v>124</v>
      </c>
      <c r="V418">
        <v>33</v>
      </c>
    </row>
    <row r="419" spans="1:22" x14ac:dyDescent="0.35">
      <c r="A419" s="10" t="s">
        <v>704</v>
      </c>
      <c r="B419">
        <v>1</v>
      </c>
      <c r="C419">
        <v>14</v>
      </c>
      <c r="L419" s="10" t="s">
        <v>6484</v>
      </c>
      <c r="M419">
        <v>1</v>
      </c>
      <c r="N419">
        <v>2</v>
      </c>
      <c r="U419">
        <v>0</v>
      </c>
      <c r="V419">
        <v>0</v>
      </c>
    </row>
    <row r="420" spans="1:22" x14ac:dyDescent="0.35">
      <c r="A420" s="10" t="s">
        <v>2155</v>
      </c>
      <c r="B420">
        <v>1</v>
      </c>
      <c r="C420">
        <v>1229</v>
      </c>
      <c r="L420" s="10" t="s">
        <v>6483</v>
      </c>
      <c r="M420">
        <v>1</v>
      </c>
      <c r="N420">
        <v>5</v>
      </c>
      <c r="U420">
        <v>54</v>
      </c>
      <c r="V420">
        <v>0</v>
      </c>
    </row>
    <row r="421" spans="1:22" x14ac:dyDescent="0.35">
      <c r="A421" s="10" t="s">
        <v>4290</v>
      </c>
      <c r="B421">
        <v>9</v>
      </c>
      <c r="C421">
        <v>1286</v>
      </c>
      <c r="L421" s="10" t="s">
        <v>6482</v>
      </c>
      <c r="M421">
        <v>1</v>
      </c>
      <c r="N421">
        <v>8</v>
      </c>
      <c r="U421">
        <v>1</v>
      </c>
      <c r="V421">
        <v>0</v>
      </c>
    </row>
    <row r="422" spans="1:22" x14ac:dyDescent="0.35">
      <c r="A422" s="10" t="s">
        <v>3613</v>
      </c>
      <c r="B422">
        <v>1</v>
      </c>
      <c r="C422">
        <v>1270</v>
      </c>
      <c r="L422" s="10" t="s">
        <v>6481</v>
      </c>
      <c r="M422">
        <v>1</v>
      </c>
      <c r="N422">
        <v>62</v>
      </c>
      <c r="U422">
        <v>18</v>
      </c>
      <c r="V422">
        <v>52</v>
      </c>
    </row>
    <row r="423" spans="1:22" x14ac:dyDescent="0.35">
      <c r="A423" s="10" t="s">
        <v>886</v>
      </c>
      <c r="B423">
        <v>1</v>
      </c>
      <c r="C423">
        <v>214</v>
      </c>
      <c r="L423" s="10" t="s">
        <v>6480</v>
      </c>
      <c r="M423">
        <v>1</v>
      </c>
      <c r="N423">
        <v>1</v>
      </c>
      <c r="U423">
        <v>567</v>
      </c>
      <c r="V423" s="3">
        <v>1031</v>
      </c>
    </row>
    <row r="424" spans="1:22" x14ac:dyDescent="0.35">
      <c r="A424" s="10" t="s">
        <v>6479</v>
      </c>
      <c r="B424">
        <v>1</v>
      </c>
      <c r="C424">
        <v>343</v>
      </c>
      <c r="L424" s="10" t="s">
        <v>6478</v>
      </c>
      <c r="M424">
        <v>1</v>
      </c>
      <c r="N424">
        <v>2</v>
      </c>
      <c r="U424">
        <v>4</v>
      </c>
      <c r="V424">
        <v>9</v>
      </c>
    </row>
    <row r="425" spans="1:22" x14ac:dyDescent="0.35">
      <c r="A425" s="10" t="s">
        <v>6477</v>
      </c>
      <c r="B425">
        <v>1</v>
      </c>
      <c r="C425">
        <v>14</v>
      </c>
      <c r="L425" s="10" t="s">
        <v>6476</v>
      </c>
      <c r="M425">
        <v>1</v>
      </c>
      <c r="N425">
        <v>0</v>
      </c>
      <c r="U425">
        <v>6</v>
      </c>
      <c r="V425">
        <v>17</v>
      </c>
    </row>
    <row r="426" spans="1:22" x14ac:dyDescent="0.35">
      <c r="A426" s="10" t="s">
        <v>6475</v>
      </c>
      <c r="B426">
        <v>1</v>
      </c>
      <c r="C426">
        <v>3</v>
      </c>
      <c r="L426" s="10" t="s">
        <v>6474</v>
      </c>
      <c r="M426">
        <v>1</v>
      </c>
      <c r="N426">
        <v>0</v>
      </c>
      <c r="U426">
        <v>50</v>
      </c>
      <c r="V426">
        <v>0</v>
      </c>
    </row>
    <row r="427" spans="1:22" x14ac:dyDescent="0.35">
      <c r="A427" s="10" t="s">
        <v>6473</v>
      </c>
      <c r="B427">
        <v>1</v>
      </c>
      <c r="C427">
        <v>545</v>
      </c>
      <c r="L427" s="10" t="s">
        <v>6472</v>
      </c>
      <c r="M427">
        <v>1</v>
      </c>
      <c r="N427">
        <v>0</v>
      </c>
      <c r="U427">
        <v>20</v>
      </c>
      <c r="V427">
        <v>2</v>
      </c>
    </row>
    <row r="428" spans="1:22" x14ac:dyDescent="0.35">
      <c r="A428" s="10" t="s">
        <v>6471</v>
      </c>
      <c r="B428">
        <v>1</v>
      </c>
      <c r="C428">
        <v>17</v>
      </c>
      <c r="L428" s="10" t="s">
        <v>6470</v>
      </c>
      <c r="M428">
        <v>1</v>
      </c>
      <c r="N428">
        <v>4</v>
      </c>
      <c r="U428">
        <v>4</v>
      </c>
      <c r="V428">
        <v>0</v>
      </c>
    </row>
    <row r="429" spans="1:22" x14ac:dyDescent="0.35">
      <c r="A429" s="10" t="s">
        <v>6469</v>
      </c>
      <c r="B429">
        <v>1</v>
      </c>
      <c r="C429">
        <v>0</v>
      </c>
      <c r="L429" s="10" t="s">
        <v>6468</v>
      </c>
      <c r="M429">
        <v>1</v>
      </c>
      <c r="N429">
        <v>0</v>
      </c>
      <c r="U429">
        <v>5</v>
      </c>
      <c r="V429">
        <v>0</v>
      </c>
    </row>
    <row r="430" spans="1:22" x14ac:dyDescent="0.35">
      <c r="A430" s="10" t="s">
        <v>6467</v>
      </c>
      <c r="B430">
        <v>1</v>
      </c>
      <c r="C430">
        <v>824</v>
      </c>
      <c r="L430" s="10" t="s">
        <v>1589</v>
      </c>
      <c r="M430">
        <v>1</v>
      </c>
      <c r="N430">
        <v>45351</v>
      </c>
      <c r="U430" s="3">
        <v>2402</v>
      </c>
      <c r="V430">
        <v>158</v>
      </c>
    </row>
    <row r="431" spans="1:22" x14ac:dyDescent="0.35">
      <c r="A431" s="10" t="s">
        <v>3154</v>
      </c>
      <c r="B431">
        <v>1</v>
      </c>
      <c r="C431">
        <v>476</v>
      </c>
      <c r="L431" s="10" t="s">
        <v>6466</v>
      </c>
      <c r="M431">
        <v>2</v>
      </c>
      <c r="N431">
        <v>103</v>
      </c>
      <c r="U431">
        <v>9</v>
      </c>
      <c r="V431">
        <v>18</v>
      </c>
    </row>
    <row r="432" spans="1:22" x14ac:dyDescent="0.35">
      <c r="A432" s="10" t="s">
        <v>4725</v>
      </c>
      <c r="B432">
        <v>1</v>
      </c>
      <c r="C432">
        <v>930</v>
      </c>
      <c r="L432" s="10" t="s">
        <v>6465</v>
      </c>
      <c r="M432">
        <v>2</v>
      </c>
      <c r="N432">
        <v>239</v>
      </c>
      <c r="U432">
        <v>316</v>
      </c>
      <c r="V432">
        <v>71</v>
      </c>
    </row>
    <row r="433" spans="1:22" x14ac:dyDescent="0.35">
      <c r="A433" s="10" t="s">
        <v>3622</v>
      </c>
      <c r="B433">
        <v>2</v>
      </c>
      <c r="C433">
        <v>1050</v>
      </c>
      <c r="L433" s="10" t="s">
        <v>1052</v>
      </c>
      <c r="M433">
        <v>2</v>
      </c>
      <c r="N433">
        <v>29</v>
      </c>
      <c r="U433">
        <v>1</v>
      </c>
      <c r="V433">
        <v>0</v>
      </c>
    </row>
    <row r="434" spans="1:22" x14ac:dyDescent="0.35">
      <c r="A434" s="10" t="s">
        <v>3841</v>
      </c>
      <c r="B434">
        <v>1</v>
      </c>
      <c r="C434">
        <v>298</v>
      </c>
      <c r="L434" s="10" t="s">
        <v>6464</v>
      </c>
      <c r="M434">
        <v>2</v>
      </c>
      <c r="N434">
        <v>11</v>
      </c>
      <c r="U434">
        <v>6</v>
      </c>
      <c r="V434">
        <v>1</v>
      </c>
    </row>
    <row r="435" spans="1:22" x14ac:dyDescent="0.35">
      <c r="A435" s="10" t="s">
        <v>4735</v>
      </c>
      <c r="B435">
        <v>1</v>
      </c>
      <c r="C435">
        <v>600</v>
      </c>
      <c r="L435" s="10" t="s">
        <v>6463</v>
      </c>
      <c r="M435">
        <v>2</v>
      </c>
      <c r="N435">
        <v>6</v>
      </c>
      <c r="U435">
        <v>19</v>
      </c>
      <c r="V435">
        <v>0</v>
      </c>
    </row>
    <row r="436" spans="1:22" x14ac:dyDescent="0.35">
      <c r="A436" s="10" t="s">
        <v>6462</v>
      </c>
      <c r="B436">
        <v>1</v>
      </c>
      <c r="C436">
        <v>15</v>
      </c>
      <c r="L436" s="10" t="s">
        <v>6461</v>
      </c>
      <c r="M436">
        <v>2</v>
      </c>
      <c r="N436">
        <v>125</v>
      </c>
      <c r="U436">
        <v>202</v>
      </c>
      <c r="V436">
        <v>429</v>
      </c>
    </row>
    <row r="437" spans="1:22" x14ac:dyDescent="0.35">
      <c r="A437" s="10" t="s">
        <v>4742</v>
      </c>
      <c r="B437">
        <v>2</v>
      </c>
      <c r="C437">
        <v>12</v>
      </c>
      <c r="L437" s="10" t="s">
        <v>6460</v>
      </c>
      <c r="M437">
        <v>2</v>
      </c>
      <c r="N437">
        <v>108</v>
      </c>
      <c r="U437">
        <v>5</v>
      </c>
      <c r="V437">
        <v>2</v>
      </c>
    </row>
    <row r="438" spans="1:22" x14ac:dyDescent="0.35">
      <c r="A438" s="10" t="s">
        <v>6459</v>
      </c>
      <c r="B438">
        <v>1</v>
      </c>
      <c r="C438">
        <v>85</v>
      </c>
      <c r="L438" s="10" t="s">
        <v>6458</v>
      </c>
      <c r="M438">
        <v>2</v>
      </c>
      <c r="N438">
        <v>0</v>
      </c>
      <c r="U438" s="3">
        <v>1401</v>
      </c>
      <c r="V438" s="3">
        <v>1423</v>
      </c>
    </row>
    <row r="439" spans="1:22" x14ac:dyDescent="0.35">
      <c r="A439" s="10" t="s">
        <v>4212</v>
      </c>
      <c r="B439">
        <v>2</v>
      </c>
      <c r="C439">
        <v>85</v>
      </c>
      <c r="L439" s="10" t="s">
        <v>6457</v>
      </c>
      <c r="M439">
        <v>2</v>
      </c>
      <c r="N439">
        <v>1</v>
      </c>
      <c r="U439">
        <v>257</v>
      </c>
      <c r="V439">
        <v>657</v>
      </c>
    </row>
    <row r="440" spans="1:22" x14ac:dyDescent="0.35">
      <c r="A440" s="10" t="s">
        <v>4753</v>
      </c>
      <c r="B440">
        <v>1</v>
      </c>
      <c r="C440">
        <v>1092</v>
      </c>
      <c r="L440" s="10" t="s">
        <v>6456</v>
      </c>
      <c r="M440">
        <v>2</v>
      </c>
      <c r="N440">
        <v>0</v>
      </c>
      <c r="U440">
        <v>12</v>
      </c>
      <c r="V440">
        <v>3</v>
      </c>
    </row>
    <row r="441" spans="1:22" x14ac:dyDescent="0.35">
      <c r="A441" s="10" t="s">
        <v>6455</v>
      </c>
      <c r="B441">
        <v>1</v>
      </c>
      <c r="C441">
        <v>875</v>
      </c>
      <c r="L441" s="10" t="s">
        <v>6454</v>
      </c>
      <c r="M441">
        <v>2</v>
      </c>
      <c r="N441">
        <v>1</v>
      </c>
      <c r="U441">
        <v>256</v>
      </c>
      <c r="V441">
        <v>20</v>
      </c>
    </row>
    <row r="442" spans="1:22" x14ac:dyDescent="0.35">
      <c r="A442" s="10" t="s">
        <v>4098</v>
      </c>
      <c r="B442">
        <v>10</v>
      </c>
      <c r="C442">
        <v>1385</v>
      </c>
      <c r="L442" s="10" t="s">
        <v>1135</v>
      </c>
      <c r="M442">
        <v>2</v>
      </c>
      <c r="N442">
        <v>3163</v>
      </c>
      <c r="U442">
        <v>328</v>
      </c>
      <c r="V442">
        <v>47</v>
      </c>
    </row>
    <row r="443" spans="1:22" x14ac:dyDescent="0.35">
      <c r="A443" s="10" t="s">
        <v>2857</v>
      </c>
      <c r="B443">
        <v>1</v>
      </c>
      <c r="C443">
        <v>0</v>
      </c>
      <c r="L443" s="10" t="s">
        <v>6453</v>
      </c>
      <c r="M443">
        <v>2</v>
      </c>
      <c r="N443">
        <v>192</v>
      </c>
      <c r="U443">
        <v>55</v>
      </c>
      <c r="V443">
        <v>2</v>
      </c>
    </row>
    <row r="444" spans="1:22" x14ac:dyDescent="0.35">
      <c r="A444" s="10" t="s">
        <v>425</v>
      </c>
      <c r="B444">
        <v>1</v>
      </c>
      <c r="C444">
        <v>4</v>
      </c>
      <c r="L444" s="10" t="s">
        <v>6452</v>
      </c>
      <c r="M444">
        <v>2</v>
      </c>
      <c r="N444">
        <v>6</v>
      </c>
      <c r="U444">
        <v>410</v>
      </c>
      <c r="V444">
        <v>69</v>
      </c>
    </row>
    <row r="445" spans="1:22" x14ac:dyDescent="0.35">
      <c r="A445" s="10" t="s">
        <v>4236</v>
      </c>
      <c r="B445">
        <v>1</v>
      </c>
      <c r="C445">
        <v>24</v>
      </c>
      <c r="L445" s="10" t="s">
        <v>6451</v>
      </c>
      <c r="M445">
        <v>2</v>
      </c>
      <c r="N445">
        <v>295</v>
      </c>
      <c r="U445">
        <v>0</v>
      </c>
      <c r="V445">
        <v>0</v>
      </c>
    </row>
    <row r="446" spans="1:22" x14ac:dyDescent="0.35">
      <c r="A446" s="10" t="s">
        <v>6450</v>
      </c>
      <c r="B446">
        <v>1</v>
      </c>
      <c r="C446">
        <v>92</v>
      </c>
      <c r="L446" s="10" t="s">
        <v>6449</v>
      </c>
      <c r="M446">
        <v>2</v>
      </c>
      <c r="N446">
        <v>9</v>
      </c>
      <c r="U446">
        <v>144</v>
      </c>
      <c r="V446">
        <v>74</v>
      </c>
    </row>
    <row r="447" spans="1:22" x14ac:dyDescent="0.35">
      <c r="A447" s="10" t="s">
        <v>790</v>
      </c>
      <c r="B447">
        <v>1</v>
      </c>
      <c r="C447">
        <v>862</v>
      </c>
      <c r="L447" s="10" t="s">
        <v>6448</v>
      </c>
      <c r="M447">
        <v>2</v>
      </c>
      <c r="N447">
        <v>1</v>
      </c>
      <c r="U447">
        <v>501</v>
      </c>
      <c r="V447">
        <v>78</v>
      </c>
    </row>
    <row r="448" spans="1:22" x14ac:dyDescent="0.35">
      <c r="A448" s="10" t="s">
        <v>3297</v>
      </c>
      <c r="B448">
        <v>4</v>
      </c>
      <c r="C448">
        <v>2398</v>
      </c>
      <c r="L448" s="10" t="s">
        <v>6447</v>
      </c>
      <c r="M448">
        <v>2</v>
      </c>
      <c r="N448">
        <v>2</v>
      </c>
      <c r="U448">
        <v>64</v>
      </c>
      <c r="V448">
        <v>20</v>
      </c>
    </row>
    <row r="449" spans="1:22" x14ac:dyDescent="0.35">
      <c r="A449" s="10" t="s">
        <v>2685</v>
      </c>
      <c r="B449">
        <v>1</v>
      </c>
      <c r="C449">
        <v>222</v>
      </c>
      <c r="L449" s="10" t="s">
        <v>6446</v>
      </c>
      <c r="M449">
        <v>2</v>
      </c>
      <c r="N449">
        <v>8</v>
      </c>
      <c r="U449">
        <v>11</v>
      </c>
      <c r="V449">
        <v>17</v>
      </c>
    </row>
    <row r="450" spans="1:22" x14ac:dyDescent="0.35">
      <c r="A450" s="10" t="s">
        <v>6445</v>
      </c>
      <c r="B450">
        <v>1</v>
      </c>
      <c r="C450">
        <v>0</v>
      </c>
      <c r="L450" s="10" t="s">
        <v>6444</v>
      </c>
      <c r="M450">
        <v>2</v>
      </c>
      <c r="N450">
        <v>6</v>
      </c>
      <c r="U450">
        <v>543</v>
      </c>
      <c r="V450">
        <v>0</v>
      </c>
    </row>
    <row r="451" spans="1:22" x14ac:dyDescent="0.35">
      <c r="A451" s="10" t="s">
        <v>2505</v>
      </c>
      <c r="B451">
        <v>1</v>
      </c>
      <c r="C451">
        <v>220</v>
      </c>
      <c r="L451" s="10" t="s">
        <v>6443</v>
      </c>
      <c r="M451">
        <v>2</v>
      </c>
      <c r="N451">
        <v>5</v>
      </c>
      <c r="U451">
        <v>459</v>
      </c>
      <c r="V451">
        <v>51</v>
      </c>
    </row>
    <row r="452" spans="1:22" x14ac:dyDescent="0.35">
      <c r="A452" s="10" t="s">
        <v>3634</v>
      </c>
      <c r="B452">
        <v>1</v>
      </c>
      <c r="C452">
        <v>1053</v>
      </c>
      <c r="L452" s="10" t="s">
        <v>6442</v>
      </c>
      <c r="M452">
        <v>2</v>
      </c>
      <c r="N452">
        <v>5</v>
      </c>
      <c r="U452">
        <v>31</v>
      </c>
      <c r="V452">
        <v>24</v>
      </c>
    </row>
    <row r="453" spans="1:22" x14ac:dyDescent="0.35">
      <c r="A453" s="10" t="s">
        <v>2864</v>
      </c>
      <c r="B453">
        <v>1</v>
      </c>
      <c r="C453">
        <v>0</v>
      </c>
      <c r="L453" s="10" t="s">
        <v>6441</v>
      </c>
      <c r="M453">
        <v>2</v>
      </c>
      <c r="N453">
        <v>0</v>
      </c>
      <c r="U453">
        <v>236</v>
      </c>
      <c r="V453">
        <v>69</v>
      </c>
    </row>
    <row r="454" spans="1:22" x14ac:dyDescent="0.35">
      <c r="A454" s="10" t="s">
        <v>4784</v>
      </c>
      <c r="B454">
        <v>1</v>
      </c>
      <c r="C454">
        <v>57</v>
      </c>
      <c r="L454" s="10" t="s">
        <v>6440</v>
      </c>
      <c r="M454">
        <v>2</v>
      </c>
      <c r="N454">
        <v>7</v>
      </c>
      <c r="U454">
        <v>10</v>
      </c>
      <c r="V454">
        <v>0</v>
      </c>
    </row>
    <row r="455" spans="1:22" x14ac:dyDescent="0.35">
      <c r="A455" s="10" t="s">
        <v>6439</v>
      </c>
      <c r="B455">
        <v>1</v>
      </c>
      <c r="C455">
        <v>18</v>
      </c>
      <c r="L455" s="10" t="s">
        <v>6438</v>
      </c>
      <c r="M455">
        <v>2</v>
      </c>
      <c r="N455">
        <v>6</v>
      </c>
      <c r="U455">
        <v>48</v>
      </c>
      <c r="V455">
        <v>491</v>
      </c>
    </row>
    <row r="456" spans="1:22" x14ac:dyDescent="0.35">
      <c r="A456" s="10" t="s">
        <v>6437</v>
      </c>
      <c r="B456">
        <v>5</v>
      </c>
      <c r="C456">
        <v>429</v>
      </c>
      <c r="L456" s="10" t="s">
        <v>1889</v>
      </c>
      <c r="M456">
        <v>2</v>
      </c>
      <c r="N456">
        <v>829</v>
      </c>
      <c r="U456">
        <v>12</v>
      </c>
      <c r="V456">
        <v>0</v>
      </c>
    </row>
    <row r="457" spans="1:22" x14ac:dyDescent="0.35">
      <c r="A457" s="10" t="s">
        <v>6436</v>
      </c>
      <c r="B457">
        <v>1</v>
      </c>
      <c r="C457">
        <v>1316</v>
      </c>
      <c r="L457" s="10" t="s">
        <v>1997</v>
      </c>
      <c r="M457">
        <v>2</v>
      </c>
      <c r="N457">
        <v>132</v>
      </c>
      <c r="U457">
        <v>3</v>
      </c>
      <c r="V457">
        <v>0</v>
      </c>
    </row>
    <row r="458" spans="1:22" x14ac:dyDescent="0.35">
      <c r="A458" s="10" t="s">
        <v>322</v>
      </c>
      <c r="B458">
        <v>1</v>
      </c>
      <c r="C458">
        <v>117</v>
      </c>
      <c r="L458" s="10" t="s">
        <v>6435</v>
      </c>
      <c r="M458">
        <v>2</v>
      </c>
      <c r="N458">
        <v>70</v>
      </c>
      <c r="U458">
        <v>170</v>
      </c>
      <c r="V458">
        <v>59</v>
      </c>
    </row>
    <row r="459" spans="1:22" x14ac:dyDescent="0.35">
      <c r="A459" s="10" t="s">
        <v>4796</v>
      </c>
      <c r="B459">
        <v>1</v>
      </c>
      <c r="C459">
        <v>383</v>
      </c>
      <c r="L459" s="10" t="s">
        <v>6434</v>
      </c>
      <c r="M459">
        <v>2</v>
      </c>
      <c r="N459">
        <v>0</v>
      </c>
      <c r="U459">
        <v>3</v>
      </c>
      <c r="V459">
        <v>1</v>
      </c>
    </row>
    <row r="460" spans="1:22" x14ac:dyDescent="0.35">
      <c r="A460" s="10" t="s">
        <v>1424</v>
      </c>
      <c r="B460">
        <v>1</v>
      </c>
      <c r="C460">
        <v>520</v>
      </c>
      <c r="L460" s="10" t="s">
        <v>6433</v>
      </c>
      <c r="M460">
        <v>2</v>
      </c>
      <c r="N460">
        <v>3</v>
      </c>
      <c r="U460">
        <v>211</v>
      </c>
      <c r="V460">
        <v>64</v>
      </c>
    </row>
    <row r="461" spans="1:22" x14ac:dyDescent="0.35">
      <c r="A461" s="10" t="s">
        <v>4155</v>
      </c>
      <c r="B461">
        <v>2</v>
      </c>
      <c r="C461">
        <v>812</v>
      </c>
      <c r="L461" s="10" t="s">
        <v>6432</v>
      </c>
      <c r="M461">
        <v>2</v>
      </c>
      <c r="N461">
        <v>0</v>
      </c>
      <c r="U461">
        <v>254</v>
      </c>
      <c r="V461">
        <v>58</v>
      </c>
    </row>
    <row r="462" spans="1:22" x14ac:dyDescent="0.35">
      <c r="A462" s="10" t="s">
        <v>1434</v>
      </c>
      <c r="B462">
        <v>1</v>
      </c>
      <c r="C462">
        <v>685</v>
      </c>
      <c r="L462" s="10" t="s">
        <v>6431</v>
      </c>
      <c r="M462">
        <v>2</v>
      </c>
      <c r="N462">
        <v>0</v>
      </c>
      <c r="U462">
        <v>7</v>
      </c>
      <c r="V462">
        <v>3</v>
      </c>
    </row>
    <row r="463" spans="1:22" x14ac:dyDescent="0.35">
      <c r="A463" s="10" t="s">
        <v>6430</v>
      </c>
      <c r="B463">
        <v>1</v>
      </c>
      <c r="C463">
        <v>0</v>
      </c>
      <c r="L463" s="10" t="s">
        <v>6429</v>
      </c>
      <c r="M463">
        <v>2</v>
      </c>
      <c r="N463">
        <v>1</v>
      </c>
      <c r="U463">
        <v>42</v>
      </c>
      <c r="V463">
        <v>28</v>
      </c>
    </row>
    <row r="464" spans="1:22" x14ac:dyDescent="0.35">
      <c r="A464" s="10" t="s">
        <v>2511</v>
      </c>
      <c r="B464">
        <v>1</v>
      </c>
      <c r="C464">
        <v>226</v>
      </c>
      <c r="L464" s="10" t="s">
        <v>4962</v>
      </c>
      <c r="M464">
        <v>2</v>
      </c>
      <c r="N464">
        <v>0</v>
      </c>
      <c r="U464">
        <v>5</v>
      </c>
      <c r="V464">
        <v>3</v>
      </c>
    </row>
    <row r="465" spans="1:22" x14ac:dyDescent="0.35">
      <c r="A465" s="10" t="s">
        <v>3019</v>
      </c>
      <c r="B465">
        <v>1</v>
      </c>
      <c r="C465">
        <v>78</v>
      </c>
      <c r="L465" s="10" t="s">
        <v>6428</v>
      </c>
      <c r="M465">
        <v>2</v>
      </c>
      <c r="N465">
        <v>3</v>
      </c>
      <c r="U465">
        <v>234</v>
      </c>
      <c r="V465">
        <v>59</v>
      </c>
    </row>
    <row r="466" spans="1:22" x14ac:dyDescent="0.35">
      <c r="A466" s="10" t="s">
        <v>6427</v>
      </c>
      <c r="B466">
        <v>4</v>
      </c>
      <c r="C466">
        <v>715</v>
      </c>
      <c r="L466" s="10" t="s">
        <v>6426</v>
      </c>
      <c r="M466">
        <v>2</v>
      </c>
      <c r="N466">
        <v>2</v>
      </c>
      <c r="U466">
        <v>126</v>
      </c>
      <c r="V466">
        <v>46</v>
      </c>
    </row>
    <row r="467" spans="1:22" x14ac:dyDescent="0.35">
      <c r="A467" s="10" t="s">
        <v>6425</v>
      </c>
      <c r="B467">
        <v>1</v>
      </c>
      <c r="C467">
        <v>40</v>
      </c>
      <c r="L467" s="10" t="s">
        <v>6424</v>
      </c>
      <c r="M467">
        <v>2</v>
      </c>
      <c r="N467">
        <v>4</v>
      </c>
      <c r="U467">
        <v>345</v>
      </c>
      <c r="V467">
        <v>72</v>
      </c>
    </row>
    <row r="468" spans="1:22" x14ac:dyDescent="0.35">
      <c r="A468" s="10" t="s">
        <v>3032</v>
      </c>
      <c r="B468">
        <v>1</v>
      </c>
      <c r="C468">
        <v>66</v>
      </c>
      <c r="L468" s="10" t="s">
        <v>6423</v>
      </c>
      <c r="M468">
        <v>2</v>
      </c>
      <c r="N468">
        <v>10</v>
      </c>
      <c r="U468" s="3">
        <v>2221</v>
      </c>
      <c r="V468">
        <v>397</v>
      </c>
    </row>
    <row r="469" spans="1:22" x14ac:dyDescent="0.35">
      <c r="A469" s="10" t="s">
        <v>2581</v>
      </c>
      <c r="B469">
        <v>2</v>
      </c>
      <c r="C469">
        <v>2989</v>
      </c>
      <c r="L469" s="10" t="s">
        <v>6422</v>
      </c>
      <c r="M469">
        <v>2</v>
      </c>
      <c r="N469">
        <v>4</v>
      </c>
      <c r="U469">
        <v>19</v>
      </c>
      <c r="V469">
        <v>44</v>
      </c>
    </row>
    <row r="470" spans="1:22" x14ac:dyDescent="0.35">
      <c r="A470" s="10" t="s">
        <v>434</v>
      </c>
      <c r="B470">
        <v>1</v>
      </c>
      <c r="C470">
        <v>5</v>
      </c>
      <c r="L470" s="10" t="s">
        <v>6421</v>
      </c>
      <c r="M470">
        <v>2</v>
      </c>
      <c r="N470">
        <v>131</v>
      </c>
      <c r="U470">
        <v>9</v>
      </c>
      <c r="V470">
        <v>2</v>
      </c>
    </row>
    <row r="471" spans="1:22" x14ac:dyDescent="0.35">
      <c r="A471" s="10" t="s">
        <v>6420</v>
      </c>
      <c r="B471">
        <v>1</v>
      </c>
      <c r="C471">
        <v>42</v>
      </c>
      <c r="L471" s="10" t="s">
        <v>6419</v>
      </c>
      <c r="M471">
        <v>2</v>
      </c>
      <c r="N471">
        <v>1</v>
      </c>
      <c r="U471">
        <v>3</v>
      </c>
      <c r="V471">
        <v>0</v>
      </c>
    </row>
    <row r="472" spans="1:22" x14ac:dyDescent="0.35">
      <c r="A472" s="10" t="s">
        <v>6418</v>
      </c>
      <c r="B472">
        <v>1</v>
      </c>
      <c r="C472">
        <v>0</v>
      </c>
      <c r="L472" s="10" t="s">
        <v>6417</v>
      </c>
      <c r="M472">
        <v>2</v>
      </c>
      <c r="N472">
        <v>96</v>
      </c>
      <c r="U472">
        <v>58</v>
      </c>
      <c r="V472">
        <v>28</v>
      </c>
    </row>
    <row r="473" spans="1:22" x14ac:dyDescent="0.35">
      <c r="A473" s="10" t="s">
        <v>4033</v>
      </c>
      <c r="B473">
        <v>1</v>
      </c>
      <c r="C473">
        <v>77</v>
      </c>
      <c r="L473" s="10" t="s">
        <v>6416</v>
      </c>
      <c r="M473">
        <v>2</v>
      </c>
      <c r="N473">
        <v>126</v>
      </c>
      <c r="U473">
        <v>3</v>
      </c>
      <c r="V473">
        <v>4</v>
      </c>
    </row>
    <row r="474" spans="1:22" x14ac:dyDescent="0.35">
      <c r="A474" s="10" t="s">
        <v>6415</v>
      </c>
      <c r="B474">
        <v>1</v>
      </c>
      <c r="C474">
        <v>1</v>
      </c>
      <c r="L474" s="10" t="s">
        <v>6414</v>
      </c>
      <c r="M474">
        <v>2</v>
      </c>
      <c r="N474">
        <v>6</v>
      </c>
      <c r="U474">
        <v>320</v>
      </c>
      <c r="V474">
        <v>73</v>
      </c>
    </row>
    <row r="475" spans="1:22" x14ac:dyDescent="0.35">
      <c r="A475" s="10" t="s">
        <v>2324</v>
      </c>
      <c r="B475">
        <v>1</v>
      </c>
      <c r="C475">
        <v>1328</v>
      </c>
      <c r="L475" s="10" t="s">
        <v>6413</v>
      </c>
      <c r="M475">
        <v>2</v>
      </c>
      <c r="N475">
        <v>5</v>
      </c>
      <c r="U475">
        <v>1</v>
      </c>
      <c r="V475">
        <v>0</v>
      </c>
    </row>
    <row r="476" spans="1:22" x14ac:dyDescent="0.35">
      <c r="A476" s="10" t="s">
        <v>6412</v>
      </c>
      <c r="B476">
        <v>1</v>
      </c>
      <c r="C476">
        <v>20</v>
      </c>
      <c r="L476" s="10" t="s">
        <v>6411</v>
      </c>
      <c r="M476">
        <v>2</v>
      </c>
      <c r="N476">
        <v>136</v>
      </c>
      <c r="U476" s="3">
        <v>3076</v>
      </c>
      <c r="V476">
        <v>673</v>
      </c>
    </row>
    <row r="477" spans="1:22" x14ac:dyDescent="0.35">
      <c r="A477" s="10" t="s">
        <v>6410</v>
      </c>
      <c r="B477">
        <v>1</v>
      </c>
      <c r="C477">
        <v>40</v>
      </c>
      <c r="L477" s="10" t="s">
        <v>6409</v>
      </c>
      <c r="M477">
        <v>2</v>
      </c>
      <c r="N477">
        <v>7</v>
      </c>
      <c r="U477">
        <v>8</v>
      </c>
      <c r="V477">
        <v>0</v>
      </c>
    </row>
    <row r="478" spans="1:22" x14ac:dyDescent="0.35">
      <c r="A478" s="10" t="s">
        <v>6408</v>
      </c>
      <c r="B478">
        <v>1</v>
      </c>
      <c r="C478">
        <v>0</v>
      </c>
      <c r="L478" s="10" t="s">
        <v>6407</v>
      </c>
      <c r="M478">
        <v>2</v>
      </c>
      <c r="N478">
        <v>8</v>
      </c>
      <c r="U478">
        <v>88</v>
      </c>
      <c r="V478">
        <v>6</v>
      </c>
    </row>
    <row r="479" spans="1:22" x14ac:dyDescent="0.35">
      <c r="A479" s="10" t="s">
        <v>3642</v>
      </c>
      <c r="B479">
        <v>1</v>
      </c>
      <c r="C479">
        <v>742</v>
      </c>
      <c r="L479" s="10" t="s">
        <v>6406</v>
      </c>
      <c r="M479">
        <v>2</v>
      </c>
      <c r="N479">
        <v>320</v>
      </c>
      <c r="U479">
        <v>4</v>
      </c>
      <c r="V479">
        <v>0</v>
      </c>
    </row>
    <row r="480" spans="1:22" x14ac:dyDescent="0.35">
      <c r="A480" s="10" t="s">
        <v>6405</v>
      </c>
      <c r="B480">
        <v>1</v>
      </c>
      <c r="C480">
        <v>796</v>
      </c>
      <c r="L480" s="10" t="s">
        <v>6404</v>
      </c>
      <c r="M480">
        <v>2</v>
      </c>
      <c r="N480">
        <v>152</v>
      </c>
      <c r="U480">
        <v>15</v>
      </c>
      <c r="V480">
        <v>0</v>
      </c>
    </row>
    <row r="481" spans="1:22" x14ac:dyDescent="0.35">
      <c r="A481" s="10" t="s">
        <v>6403</v>
      </c>
      <c r="B481">
        <v>1</v>
      </c>
      <c r="C481">
        <v>521</v>
      </c>
      <c r="L481" s="10" t="s">
        <v>6402</v>
      </c>
      <c r="M481">
        <v>2</v>
      </c>
      <c r="N481">
        <v>63</v>
      </c>
      <c r="U481">
        <v>44</v>
      </c>
      <c r="V481">
        <v>477</v>
      </c>
    </row>
    <row r="482" spans="1:22" x14ac:dyDescent="0.35">
      <c r="A482" s="10" t="s">
        <v>6401</v>
      </c>
      <c r="B482">
        <v>1</v>
      </c>
      <c r="C482">
        <v>10</v>
      </c>
      <c r="L482" s="10" t="s">
        <v>1921</v>
      </c>
      <c r="M482">
        <v>2</v>
      </c>
      <c r="N482">
        <v>1136</v>
      </c>
      <c r="U482" s="3">
        <v>1025</v>
      </c>
      <c r="V482">
        <v>472</v>
      </c>
    </row>
    <row r="483" spans="1:22" x14ac:dyDescent="0.35">
      <c r="A483" s="10" t="s">
        <v>2843</v>
      </c>
      <c r="B483">
        <v>1</v>
      </c>
      <c r="C483">
        <v>0</v>
      </c>
      <c r="L483" s="10" t="s">
        <v>6400</v>
      </c>
      <c r="M483">
        <v>2</v>
      </c>
      <c r="N483">
        <v>5</v>
      </c>
      <c r="U483">
        <v>22</v>
      </c>
      <c r="V483">
        <v>97</v>
      </c>
    </row>
    <row r="484" spans="1:22" x14ac:dyDescent="0.35">
      <c r="A484" s="10" t="s">
        <v>4838</v>
      </c>
      <c r="B484">
        <v>2</v>
      </c>
      <c r="C484">
        <v>20</v>
      </c>
      <c r="L484" s="10" t="s">
        <v>6399</v>
      </c>
      <c r="M484">
        <v>2</v>
      </c>
      <c r="N484">
        <v>0</v>
      </c>
      <c r="U484">
        <v>359</v>
      </c>
      <c r="V484">
        <v>42</v>
      </c>
    </row>
    <row r="485" spans="1:22" x14ac:dyDescent="0.35">
      <c r="A485" s="10" t="s">
        <v>6398</v>
      </c>
      <c r="B485">
        <v>1</v>
      </c>
      <c r="C485">
        <v>46</v>
      </c>
      <c r="L485" s="10" t="s">
        <v>6397</v>
      </c>
      <c r="M485">
        <v>2</v>
      </c>
      <c r="N485">
        <v>34</v>
      </c>
      <c r="U485">
        <v>203</v>
      </c>
      <c r="V485">
        <v>907</v>
      </c>
    </row>
    <row r="486" spans="1:22" x14ac:dyDescent="0.35">
      <c r="A486" s="10" t="s">
        <v>4850</v>
      </c>
      <c r="B486">
        <v>2</v>
      </c>
      <c r="C486">
        <v>955</v>
      </c>
      <c r="L486" s="10" t="s">
        <v>6396</v>
      </c>
      <c r="M486">
        <v>2</v>
      </c>
      <c r="N486">
        <v>4</v>
      </c>
      <c r="U486">
        <v>1</v>
      </c>
      <c r="V486">
        <v>1</v>
      </c>
    </row>
    <row r="487" spans="1:22" x14ac:dyDescent="0.35">
      <c r="A487" s="10" t="s">
        <v>6395</v>
      </c>
      <c r="B487">
        <v>1</v>
      </c>
      <c r="C487">
        <v>2</v>
      </c>
      <c r="L487" s="10" t="s">
        <v>6394</v>
      </c>
      <c r="M487">
        <v>2</v>
      </c>
      <c r="N487">
        <v>0</v>
      </c>
      <c r="U487">
        <v>3</v>
      </c>
      <c r="V487">
        <v>0</v>
      </c>
    </row>
    <row r="488" spans="1:22" x14ac:dyDescent="0.35">
      <c r="A488" s="10" t="s">
        <v>4855</v>
      </c>
      <c r="B488">
        <v>1</v>
      </c>
      <c r="C488">
        <v>44</v>
      </c>
      <c r="L488" s="10" t="s">
        <v>6393</v>
      </c>
      <c r="M488">
        <v>2</v>
      </c>
      <c r="N488">
        <v>4</v>
      </c>
      <c r="U488" s="3">
        <v>17504</v>
      </c>
      <c r="V488">
        <v>855</v>
      </c>
    </row>
    <row r="489" spans="1:22" x14ac:dyDescent="0.35">
      <c r="A489" s="10" t="s">
        <v>4081</v>
      </c>
      <c r="B489">
        <v>3</v>
      </c>
      <c r="C489">
        <v>63</v>
      </c>
      <c r="L489" s="10" t="s">
        <v>6392</v>
      </c>
      <c r="M489">
        <v>2</v>
      </c>
      <c r="N489">
        <v>2</v>
      </c>
      <c r="U489">
        <v>11</v>
      </c>
      <c r="V489">
        <v>1</v>
      </c>
    </row>
    <row r="490" spans="1:22" x14ac:dyDescent="0.35">
      <c r="A490" s="10" t="s">
        <v>1000</v>
      </c>
      <c r="B490">
        <v>6</v>
      </c>
      <c r="C490">
        <v>266</v>
      </c>
      <c r="L490" s="10" t="s">
        <v>6391</v>
      </c>
      <c r="M490">
        <v>2</v>
      </c>
      <c r="N490">
        <v>0</v>
      </c>
      <c r="U490">
        <v>104</v>
      </c>
      <c r="V490">
        <v>46</v>
      </c>
    </row>
    <row r="491" spans="1:22" x14ac:dyDescent="0.35">
      <c r="A491" s="10" t="s">
        <v>6390</v>
      </c>
      <c r="B491">
        <v>1</v>
      </c>
      <c r="C491">
        <v>34</v>
      </c>
      <c r="L491" s="10" t="s">
        <v>6389</v>
      </c>
      <c r="M491">
        <v>2</v>
      </c>
      <c r="N491">
        <v>32</v>
      </c>
      <c r="U491">
        <v>331</v>
      </c>
      <c r="V491">
        <v>109</v>
      </c>
    </row>
    <row r="492" spans="1:22" x14ac:dyDescent="0.35">
      <c r="A492" s="10" t="s">
        <v>441</v>
      </c>
      <c r="B492">
        <v>1</v>
      </c>
      <c r="C492">
        <v>5</v>
      </c>
      <c r="L492" s="10" t="s">
        <v>6388</v>
      </c>
      <c r="M492">
        <v>2</v>
      </c>
      <c r="N492">
        <v>6</v>
      </c>
      <c r="U492">
        <v>136</v>
      </c>
      <c r="V492">
        <v>39</v>
      </c>
    </row>
    <row r="493" spans="1:22" x14ac:dyDescent="0.35">
      <c r="A493" s="10" t="s">
        <v>6387</v>
      </c>
      <c r="B493">
        <v>1</v>
      </c>
      <c r="C493">
        <v>12</v>
      </c>
      <c r="L493" s="10" t="s">
        <v>6386</v>
      </c>
      <c r="M493">
        <v>2</v>
      </c>
      <c r="N493">
        <v>0</v>
      </c>
      <c r="U493">
        <v>390</v>
      </c>
      <c r="V493" s="3">
        <v>2159</v>
      </c>
    </row>
    <row r="494" spans="1:22" x14ac:dyDescent="0.35">
      <c r="A494" s="10" t="s">
        <v>6385</v>
      </c>
      <c r="B494">
        <v>1</v>
      </c>
      <c r="C494">
        <v>381</v>
      </c>
      <c r="L494" s="10" t="s">
        <v>6384</v>
      </c>
      <c r="M494">
        <v>2</v>
      </c>
      <c r="N494">
        <v>47</v>
      </c>
      <c r="U494">
        <v>3</v>
      </c>
      <c r="V494">
        <v>0</v>
      </c>
    </row>
    <row r="495" spans="1:22" x14ac:dyDescent="0.35">
      <c r="A495" s="10" t="s">
        <v>6383</v>
      </c>
      <c r="B495">
        <v>1</v>
      </c>
      <c r="C495">
        <v>98</v>
      </c>
      <c r="L495" s="10" t="s">
        <v>6382</v>
      </c>
      <c r="M495">
        <v>2</v>
      </c>
      <c r="N495">
        <v>0</v>
      </c>
      <c r="U495">
        <v>4</v>
      </c>
      <c r="V495">
        <v>0</v>
      </c>
    </row>
    <row r="496" spans="1:22" x14ac:dyDescent="0.35">
      <c r="A496" s="10" t="s">
        <v>6381</v>
      </c>
      <c r="B496">
        <v>1</v>
      </c>
      <c r="C496">
        <v>10</v>
      </c>
      <c r="L496" s="10" t="s">
        <v>6380</v>
      </c>
      <c r="M496">
        <v>2</v>
      </c>
      <c r="N496">
        <v>4</v>
      </c>
      <c r="U496">
        <v>9</v>
      </c>
      <c r="V496">
        <v>53</v>
      </c>
    </row>
    <row r="497" spans="1:22" x14ac:dyDescent="0.35">
      <c r="A497" s="10" t="s">
        <v>6379</v>
      </c>
      <c r="B497">
        <v>1</v>
      </c>
      <c r="C497">
        <v>3</v>
      </c>
      <c r="L497" s="10" t="s">
        <v>3863</v>
      </c>
      <c r="M497">
        <v>2</v>
      </c>
      <c r="N497">
        <v>712</v>
      </c>
      <c r="U497">
        <v>4</v>
      </c>
      <c r="V497">
        <v>1</v>
      </c>
    </row>
    <row r="498" spans="1:22" x14ac:dyDescent="0.35">
      <c r="A498" s="10" t="s">
        <v>6378</v>
      </c>
      <c r="B498">
        <v>1</v>
      </c>
      <c r="C498">
        <v>48</v>
      </c>
      <c r="L498" s="10" t="s">
        <v>6377</v>
      </c>
      <c r="M498">
        <v>2</v>
      </c>
      <c r="N498">
        <v>84</v>
      </c>
      <c r="U498">
        <v>85</v>
      </c>
      <c r="V498">
        <v>581</v>
      </c>
    </row>
    <row r="499" spans="1:22" x14ac:dyDescent="0.35">
      <c r="A499" s="10" t="s">
        <v>1322</v>
      </c>
      <c r="B499">
        <v>1</v>
      </c>
      <c r="C499">
        <v>36</v>
      </c>
      <c r="L499" s="10" t="s">
        <v>6376</v>
      </c>
      <c r="M499">
        <v>2</v>
      </c>
      <c r="N499">
        <v>0</v>
      </c>
      <c r="U499">
        <v>133</v>
      </c>
      <c r="V499">
        <v>0</v>
      </c>
    </row>
    <row r="500" spans="1:22" x14ac:dyDescent="0.35">
      <c r="A500" s="10" t="s">
        <v>6375</v>
      </c>
      <c r="B500">
        <v>1</v>
      </c>
      <c r="C500">
        <v>11</v>
      </c>
      <c r="L500" s="10" t="s">
        <v>6374</v>
      </c>
      <c r="M500">
        <v>2</v>
      </c>
      <c r="N500">
        <v>160</v>
      </c>
      <c r="U500">
        <v>245</v>
      </c>
      <c r="V500">
        <v>61</v>
      </c>
    </row>
    <row r="501" spans="1:22" x14ac:dyDescent="0.35">
      <c r="A501" s="10" t="s">
        <v>6373</v>
      </c>
      <c r="B501">
        <v>1</v>
      </c>
      <c r="C501">
        <v>34</v>
      </c>
      <c r="L501" s="10" t="s">
        <v>6372</v>
      </c>
      <c r="M501">
        <v>2</v>
      </c>
      <c r="N501">
        <v>220</v>
      </c>
      <c r="U501">
        <v>193</v>
      </c>
      <c r="V501">
        <v>93</v>
      </c>
    </row>
    <row r="502" spans="1:22" x14ac:dyDescent="0.35">
      <c r="A502" s="10" t="s">
        <v>601</v>
      </c>
      <c r="B502">
        <v>2</v>
      </c>
      <c r="C502">
        <v>554</v>
      </c>
      <c r="L502" s="10" t="s">
        <v>6371</v>
      </c>
      <c r="M502">
        <v>2</v>
      </c>
      <c r="N502">
        <v>7</v>
      </c>
      <c r="U502">
        <v>207</v>
      </c>
      <c r="V502">
        <v>50</v>
      </c>
    </row>
    <row r="503" spans="1:22" x14ac:dyDescent="0.35">
      <c r="A503" s="10" t="s">
        <v>1330</v>
      </c>
      <c r="B503">
        <v>1</v>
      </c>
      <c r="C503">
        <v>39</v>
      </c>
      <c r="L503" s="10" t="s">
        <v>6370</v>
      </c>
      <c r="M503">
        <v>2</v>
      </c>
      <c r="N503">
        <v>0</v>
      </c>
      <c r="U503">
        <v>3</v>
      </c>
      <c r="V503">
        <v>0</v>
      </c>
    </row>
    <row r="504" spans="1:22" x14ac:dyDescent="0.35">
      <c r="A504" s="10" t="s">
        <v>1254</v>
      </c>
      <c r="B504">
        <v>9</v>
      </c>
      <c r="C504">
        <v>2404</v>
      </c>
      <c r="L504" s="10" t="s">
        <v>6369</v>
      </c>
      <c r="M504">
        <v>2</v>
      </c>
      <c r="N504">
        <v>0</v>
      </c>
      <c r="U504">
        <v>24</v>
      </c>
      <c r="V504">
        <v>21</v>
      </c>
    </row>
    <row r="505" spans="1:22" x14ac:dyDescent="0.35">
      <c r="A505" s="10" t="s">
        <v>6368</v>
      </c>
      <c r="B505">
        <v>1</v>
      </c>
      <c r="C505">
        <v>25</v>
      </c>
      <c r="L505" s="10" t="s">
        <v>6367</v>
      </c>
      <c r="M505">
        <v>2</v>
      </c>
      <c r="N505">
        <v>3</v>
      </c>
      <c r="U505" s="3">
        <v>4724</v>
      </c>
      <c r="V505" s="3">
        <v>1180</v>
      </c>
    </row>
    <row r="506" spans="1:22" x14ac:dyDescent="0.35">
      <c r="A506" s="10" t="s">
        <v>645</v>
      </c>
      <c r="B506">
        <v>2</v>
      </c>
      <c r="C506">
        <v>1284</v>
      </c>
      <c r="L506" s="10" t="s">
        <v>1029</v>
      </c>
      <c r="M506">
        <v>2</v>
      </c>
      <c r="N506">
        <v>268</v>
      </c>
      <c r="U506">
        <v>31</v>
      </c>
      <c r="V506">
        <v>30</v>
      </c>
    </row>
    <row r="507" spans="1:22" x14ac:dyDescent="0.35">
      <c r="A507" s="10" t="s">
        <v>6366</v>
      </c>
      <c r="B507">
        <v>1</v>
      </c>
      <c r="C507">
        <v>2</v>
      </c>
      <c r="L507" s="10" t="s">
        <v>6365</v>
      </c>
      <c r="M507">
        <v>2</v>
      </c>
      <c r="N507">
        <v>162</v>
      </c>
      <c r="U507">
        <v>100</v>
      </c>
      <c r="V507">
        <v>24</v>
      </c>
    </row>
    <row r="508" spans="1:22" x14ac:dyDescent="0.35">
      <c r="A508" s="10" t="s">
        <v>1314</v>
      </c>
      <c r="B508">
        <v>1</v>
      </c>
      <c r="C508">
        <v>54</v>
      </c>
      <c r="L508" s="10" t="s">
        <v>6364</v>
      </c>
      <c r="M508">
        <v>2</v>
      </c>
      <c r="N508">
        <v>0</v>
      </c>
      <c r="U508">
        <v>776</v>
      </c>
      <c r="V508">
        <v>51</v>
      </c>
    </row>
    <row r="509" spans="1:22" x14ac:dyDescent="0.35">
      <c r="A509" s="10" t="s">
        <v>6363</v>
      </c>
      <c r="B509">
        <v>1</v>
      </c>
      <c r="C509">
        <v>9</v>
      </c>
      <c r="L509" s="10" t="s">
        <v>6362</v>
      </c>
      <c r="M509">
        <v>2</v>
      </c>
      <c r="N509">
        <v>6</v>
      </c>
      <c r="U509">
        <v>45</v>
      </c>
      <c r="V509">
        <v>39</v>
      </c>
    </row>
    <row r="510" spans="1:22" x14ac:dyDescent="0.35">
      <c r="A510" s="10" t="s">
        <v>6361</v>
      </c>
      <c r="B510">
        <v>1</v>
      </c>
      <c r="C510">
        <v>100</v>
      </c>
      <c r="L510" s="10" t="s">
        <v>6360</v>
      </c>
      <c r="M510">
        <v>2</v>
      </c>
      <c r="N510">
        <v>6</v>
      </c>
      <c r="U510">
        <v>2</v>
      </c>
      <c r="V510">
        <v>2</v>
      </c>
    </row>
    <row r="511" spans="1:22" x14ac:dyDescent="0.35">
      <c r="A511" s="10" t="s">
        <v>1292</v>
      </c>
      <c r="B511">
        <v>2</v>
      </c>
      <c r="C511">
        <v>1046</v>
      </c>
      <c r="L511" s="10" t="s">
        <v>6359</v>
      </c>
      <c r="M511">
        <v>2</v>
      </c>
      <c r="N511">
        <v>203</v>
      </c>
      <c r="U511">
        <v>5</v>
      </c>
      <c r="V511">
        <v>17</v>
      </c>
    </row>
    <row r="512" spans="1:22" x14ac:dyDescent="0.35">
      <c r="A512" s="10" t="s">
        <v>4044</v>
      </c>
      <c r="B512">
        <v>4</v>
      </c>
      <c r="C512">
        <v>1198</v>
      </c>
      <c r="L512" s="10" t="s">
        <v>6358</v>
      </c>
      <c r="M512">
        <v>2</v>
      </c>
      <c r="N512">
        <v>0</v>
      </c>
      <c r="U512">
        <v>1</v>
      </c>
      <c r="V512">
        <v>1</v>
      </c>
    </row>
    <row r="513" spans="1:22" x14ac:dyDescent="0.35">
      <c r="A513" s="10" t="s">
        <v>6357</v>
      </c>
      <c r="B513">
        <v>1</v>
      </c>
      <c r="C513">
        <v>44</v>
      </c>
      <c r="L513" s="10" t="s">
        <v>6356</v>
      </c>
      <c r="M513">
        <v>2</v>
      </c>
      <c r="N513">
        <v>7</v>
      </c>
      <c r="U513">
        <v>11</v>
      </c>
      <c r="V513">
        <v>3</v>
      </c>
    </row>
    <row r="514" spans="1:22" x14ac:dyDescent="0.35">
      <c r="A514" s="10" t="s">
        <v>6355</v>
      </c>
      <c r="B514">
        <v>1</v>
      </c>
      <c r="C514">
        <v>71</v>
      </c>
      <c r="L514" s="10" t="s">
        <v>6354</v>
      </c>
      <c r="M514">
        <v>2</v>
      </c>
      <c r="N514">
        <v>44</v>
      </c>
      <c r="U514">
        <v>287</v>
      </c>
      <c r="V514">
        <v>103</v>
      </c>
    </row>
    <row r="515" spans="1:22" x14ac:dyDescent="0.35">
      <c r="A515" s="10" t="s">
        <v>6353</v>
      </c>
      <c r="B515">
        <v>1</v>
      </c>
      <c r="C515">
        <v>47</v>
      </c>
      <c r="L515" s="10" t="s">
        <v>6352</v>
      </c>
      <c r="M515">
        <v>2</v>
      </c>
      <c r="N515">
        <v>110</v>
      </c>
      <c r="U515">
        <v>12</v>
      </c>
      <c r="V515">
        <v>1</v>
      </c>
    </row>
    <row r="516" spans="1:22" x14ac:dyDescent="0.35">
      <c r="A516" s="10" t="s">
        <v>6351</v>
      </c>
      <c r="B516">
        <v>1</v>
      </c>
      <c r="C516">
        <v>4</v>
      </c>
      <c r="L516" s="10" t="s">
        <v>6350</v>
      </c>
      <c r="M516">
        <v>2</v>
      </c>
      <c r="N516">
        <v>5</v>
      </c>
      <c r="U516">
        <v>35</v>
      </c>
      <c r="V516">
        <v>60</v>
      </c>
    </row>
    <row r="517" spans="1:22" x14ac:dyDescent="0.35">
      <c r="A517" s="10" t="s">
        <v>6349</v>
      </c>
      <c r="B517">
        <v>1</v>
      </c>
      <c r="C517">
        <v>0</v>
      </c>
      <c r="L517" s="10" t="s">
        <v>6348</v>
      </c>
      <c r="M517">
        <v>2</v>
      </c>
      <c r="N517">
        <v>27</v>
      </c>
      <c r="U517">
        <v>1</v>
      </c>
      <c r="V517">
        <v>0</v>
      </c>
    </row>
    <row r="518" spans="1:22" x14ac:dyDescent="0.35">
      <c r="A518" s="10" t="s">
        <v>6347</v>
      </c>
      <c r="B518">
        <v>1</v>
      </c>
      <c r="C518">
        <v>18</v>
      </c>
      <c r="L518" s="10" t="s">
        <v>6346</v>
      </c>
      <c r="M518">
        <v>2</v>
      </c>
      <c r="N518">
        <v>2</v>
      </c>
      <c r="U518">
        <v>38</v>
      </c>
      <c r="V518">
        <v>16</v>
      </c>
    </row>
    <row r="519" spans="1:22" x14ac:dyDescent="0.35">
      <c r="A519" s="10" t="s">
        <v>3108</v>
      </c>
      <c r="B519">
        <v>4</v>
      </c>
      <c r="C519">
        <v>1810</v>
      </c>
      <c r="L519" s="10" t="s">
        <v>6345</v>
      </c>
      <c r="M519">
        <v>2</v>
      </c>
      <c r="N519">
        <v>0</v>
      </c>
      <c r="U519">
        <v>235</v>
      </c>
      <c r="V519" s="3">
        <v>2310</v>
      </c>
    </row>
    <row r="520" spans="1:22" x14ac:dyDescent="0.35">
      <c r="A520" s="10" t="s">
        <v>6344</v>
      </c>
      <c r="B520">
        <v>1</v>
      </c>
      <c r="C520">
        <v>623</v>
      </c>
      <c r="L520" s="10" t="s">
        <v>6343</v>
      </c>
      <c r="M520">
        <v>2</v>
      </c>
      <c r="N520">
        <v>6</v>
      </c>
      <c r="U520">
        <v>73</v>
      </c>
      <c r="V520">
        <v>22</v>
      </c>
    </row>
    <row r="521" spans="1:22" x14ac:dyDescent="0.35">
      <c r="A521" s="10" t="s">
        <v>2692</v>
      </c>
      <c r="B521">
        <v>1</v>
      </c>
      <c r="C521">
        <v>36</v>
      </c>
      <c r="L521" s="10" t="s">
        <v>6342</v>
      </c>
      <c r="M521">
        <v>2</v>
      </c>
      <c r="N521">
        <v>134</v>
      </c>
      <c r="U521">
        <v>4</v>
      </c>
      <c r="V521">
        <v>0</v>
      </c>
    </row>
    <row r="522" spans="1:22" x14ac:dyDescent="0.35">
      <c r="A522" s="10" t="s">
        <v>6341</v>
      </c>
      <c r="B522">
        <v>1</v>
      </c>
      <c r="C522">
        <v>5</v>
      </c>
      <c r="L522" s="10" t="s">
        <v>6340</v>
      </c>
      <c r="M522">
        <v>2</v>
      </c>
      <c r="N522">
        <v>202</v>
      </c>
      <c r="U522">
        <v>44</v>
      </c>
      <c r="V522">
        <v>19</v>
      </c>
    </row>
    <row r="523" spans="1:22" x14ac:dyDescent="0.35">
      <c r="A523" s="10" t="s">
        <v>6339</v>
      </c>
      <c r="B523">
        <v>1</v>
      </c>
      <c r="C523">
        <v>14</v>
      </c>
      <c r="L523" s="10" t="s">
        <v>6338</v>
      </c>
      <c r="M523">
        <v>2</v>
      </c>
      <c r="N523">
        <v>43</v>
      </c>
      <c r="U523">
        <v>30</v>
      </c>
      <c r="V523">
        <v>30</v>
      </c>
    </row>
    <row r="524" spans="1:22" x14ac:dyDescent="0.35">
      <c r="A524" s="10" t="s">
        <v>6337</v>
      </c>
      <c r="B524">
        <v>1</v>
      </c>
      <c r="C524">
        <v>37</v>
      </c>
      <c r="L524" s="10" t="s">
        <v>6336</v>
      </c>
      <c r="M524">
        <v>2</v>
      </c>
      <c r="N524">
        <v>5</v>
      </c>
      <c r="U524">
        <v>159</v>
      </c>
      <c r="V524">
        <v>36</v>
      </c>
    </row>
    <row r="525" spans="1:22" x14ac:dyDescent="0.35">
      <c r="A525" s="10" t="s">
        <v>6335</v>
      </c>
      <c r="B525">
        <v>1</v>
      </c>
      <c r="C525">
        <v>23</v>
      </c>
      <c r="L525" s="10" t="s">
        <v>6334</v>
      </c>
      <c r="M525">
        <v>2</v>
      </c>
      <c r="N525">
        <v>0</v>
      </c>
      <c r="U525">
        <v>34</v>
      </c>
      <c r="V525">
        <v>66</v>
      </c>
    </row>
    <row r="526" spans="1:22" x14ac:dyDescent="0.35">
      <c r="A526" s="10" t="s">
        <v>1441</v>
      </c>
      <c r="B526">
        <v>1</v>
      </c>
      <c r="C526">
        <v>494</v>
      </c>
      <c r="L526" s="10" t="s">
        <v>6333</v>
      </c>
      <c r="M526">
        <v>2</v>
      </c>
      <c r="N526">
        <v>113</v>
      </c>
      <c r="U526">
        <v>401</v>
      </c>
      <c r="V526">
        <v>51</v>
      </c>
    </row>
    <row r="527" spans="1:22" x14ac:dyDescent="0.35">
      <c r="A527" s="10" t="s">
        <v>1226</v>
      </c>
      <c r="B527">
        <v>1</v>
      </c>
      <c r="C527">
        <v>377</v>
      </c>
      <c r="L527" s="10" t="s">
        <v>6332</v>
      </c>
      <c r="M527">
        <v>2</v>
      </c>
      <c r="N527">
        <v>12</v>
      </c>
      <c r="U527">
        <v>128</v>
      </c>
      <c r="V527">
        <v>6</v>
      </c>
    </row>
    <row r="528" spans="1:22" x14ac:dyDescent="0.35">
      <c r="A528" s="10" t="s">
        <v>6331</v>
      </c>
      <c r="B528">
        <v>1</v>
      </c>
      <c r="C528">
        <v>56</v>
      </c>
      <c r="L528" s="10" t="s">
        <v>6330</v>
      </c>
      <c r="M528">
        <v>2</v>
      </c>
      <c r="N528">
        <v>90</v>
      </c>
      <c r="U528">
        <v>22</v>
      </c>
      <c r="V528">
        <v>36</v>
      </c>
    </row>
    <row r="529" spans="1:22" x14ac:dyDescent="0.35">
      <c r="A529" s="10" t="s">
        <v>2611</v>
      </c>
      <c r="B529">
        <v>2</v>
      </c>
      <c r="C529">
        <v>1153</v>
      </c>
      <c r="L529" s="10" t="s">
        <v>6329</v>
      </c>
      <c r="M529">
        <v>2</v>
      </c>
      <c r="N529">
        <v>3</v>
      </c>
      <c r="U529">
        <v>712</v>
      </c>
      <c r="V529">
        <v>158</v>
      </c>
    </row>
    <row r="530" spans="1:22" x14ac:dyDescent="0.35">
      <c r="A530" s="10" t="s">
        <v>6328</v>
      </c>
      <c r="B530">
        <v>1</v>
      </c>
      <c r="C530">
        <v>22</v>
      </c>
      <c r="L530" s="10" t="s">
        <v>6327</v>
      </c>
      <c r="M530">
        <v>2</v>
      </c>
      <c r="N530">
        <v>0</v>
      </c>
      <c r="U530">
        <v>5</v>
      </c>
      <c r="V530">
        <v>0</v>
      </c>
    </row>
    <row r="531" spans="1:22" x14ac:dyDescent="0.35">
      <c r="A531" s="10" t="s">
        <v>6326</v>
      </c>
      <c r="B531">
        <v>1</v>
      </c>
      <c r="C531">
        <v>5</v>
      </c>
      <c r="L531" s="10" t="s">
        <v>6325</v>
      </c>
      <c r="M531">
        <v>2</v>
      </c>
      <c r="N531">
        <v>50</v>
      </c>
      <c r="U531">
        <v>62</v>
      </c>
      <c r="V531">
        <v>0</v>
      </c>
    </row>
    <row r="532" spans="1:22" x14ac:dyDescent="0.35">
      <c r="A532" s="10" t="s">
        <v>6324</v>
      </c>
      <c r="B532">
        <v>1</v>
      </c>
      <c r="C532">
        <v>23</v>
      </c>
      <c r="L532" s="10" t="s">
        <v>6323</v>
      </c>
      <c r="M532">
        <v>2</v>
      </c>
      <c r="N532">
        <v>0</v>
      </c>
      <c r="U532">
        <v>493</v>
      </c>
      <c r="V532" s="3">
        <v>1126</v>
      </c>
    </row>
    <row r="533" spans="1:22" x14ac:dyDescent="0.35">
      <c r="A533" s="10" t="s">
        <v>3845</v>
      </c>
      <c r="B533">
        <v>11</v>
      </c>
      <c r="C533">
        <v>1540</v>
      </c>
      <c r="L533" s="10" t="s">
        <v>6322</v>
      </c>
      <c r="M533">
        <v>2</v>
      </c>
      <c r="N533">
        <v>85</v>
      </c>
      <c r="U533">
        <v>460</v>
      </c>
      <c r="V533">
        <v>1</v>
      </c>
    </row>
    <row r="534" spans="1:22" x14ac:dyDescent="0.35">
      <c r="A534" s="10" t="s">
        <v>6321</v>
      </c>
      <c r="B534">
        <v>1</v>
      </c>
      <c r="C534">
        <v>35</v>
      </c>
      <c r="L534" s="10" t="s">
        <v>6320</v>
      </c>
      <c r="M534">
        <v>2</v>
      </c>
      <c r="N534">
        <v>0</v>
      </c>
      <c r="U534">
        <v>1</v>
      </c>
      <c r="V534">
        <v>0</v>
      </c>
    </row>
    <row r="535" spans="1:22" x14ac:dyDescent="0.35">
      <c r="A535" s="10" t="s">
        <v>4452</v>
      </c>
      <c r="B535">
        <v>8</v>
      </c>
      <c r="C535">
        <v>644</v>
      </c>
      <c r="L535" s="10" t="s">
        <v>6319</v>
      </c>
      <c r="M535">
        <v>2</v>
      </c>
      <c r="N535">
        <v>0</v>
      </c>
      <c r="U535">
        <v>30</v>
      </c>
      <c r="V535">
        <v>3</v>
      </c>
    </row>
    <row r="536" spans="1:22" x14ac:dyDescent="0.35">
      <c r="A536" s="10" t="s">
        <v>6318</v>
      </c>
      <c r="B536">
        <v>1</v>
      </c>
      <c r="C536">
        <v>46</v>
      </c>
      <c r="L536" s="10" t="s">
        <v>6317</v>
      </c>
      <c r="M536">
        <v>2</v>
      </c>
      <c r="N536">
        <v>4</v>
      </c>
      <c r="U536">
        <v>551</v>
      </c>
      <c r="V536">
        <v>64</v>
      </c>
    </row>
    <row r="537" spans="1:22" x14ac:dyDescent="0.35">
      <c r="A537" s="10" t="s">
        <v>6316</v>
      </c>
      <c r="B537">
        <v>1</v>
      </c>
      <c r="C537">
        <v>92</v>
      </c>
      <c r="L537" s="10" t="s">
        <v>6315</v>
      </c>
      <c r="M537">
        <v>2</v>
      </c>
      <c r="N537">
        <v>0</v>
      </c>
      <c r="U537">
        <v>2</v>
      </c>
      <c r="V537">
        <v>0</v>
      </c>
    </row>
    <row r="538" spans="1:22" x14ac:dyDescent="0.35">
      <c r="A538" s="10" t="s">
        <v>6314</v>
      </c>
      <c r="B538">
        <v>1</v>
      </c>
      <c r="C538">
        <v>6</v>
      </c>
      <c r="L538" s="10" t="s">
        <v>6313</v>
      </c>
      <c r="M538">
        <v>2</v>
      </c>
      <c r="N538">
        <v>0</v>
      </c>
      <c r="U538">
        <v>3</v>
      </c>
      <c r="V538">
        <v>1</v>
      </c>
    </row>
    <row r="539" spans="1:22" x14ac:dyDescent="0.35">
      <c r="A539" s="10" t="s">
        <v>1667</v>
      </c>
      <c r="B539">
        <v>1</v>
      </c>
      <c r="C539">
        <v>603</v>
      </c>
      <c r="L539" s="10" t="s">
        <v>2940</v>
      </c>
      <c r="M539">
        <v>3</v>
      </c>
      <c r="N539">
        <v>1138</v>
      </c>
      <c r="U539">
        <v>162</v>
      </c>
      <c r="V539">
        <v>5</v>
      </c>
    </row>
    <row r="540" spans="1:22" x14ac:dyDescent="0.35">
      <c r="A540" s="10" t="s">
        <v>6312</v>
      </c>
      <c r="B540">
        <v>1</v>
      </c>
      <c r="C540">
        <v>3</v>
      </c>
      <c r="L540" s="10" t="s">
        <v>1405</v>
      </c>
      <c r="M540">
        <v>3</v>
      </c>
      <c r="N540">
        <v>3069</v>
      </c>
      <c r="U540">
        <v>392</v>
      </c>
      <c r="V540">
        <v>57</v>
      </c>
    </row>
    <row r="541" spans="1:22" x14ac:dyDescent="0.35">
      <c r="A541" s="10" t="s">
        <v>4902</v>
      </c>
      <c r="B541">
        <v>2</v>
      </c>
      <c r="C541">
        <v>29</v>
      </c>
      <c r="L541" s="10" t="s">
        <v>6311</v>
      </c>
      <c r="M541">
        <v>3</v>
      </c>
      <c r="N541">
        <v>13</v>
      </c>
      <c r="U541">
        <v>412</v>
      </c>
      <c r="V541">
        <v>186</v>
      </c>
    </row>
    <row r="542" spans="1:22" x14ac:dyDescent="0.35">
      <c r="A542" s="10" t="s">
        <v>3307</v>
      </c>
      <c r="B542">
        <v>1</v>
      </c>
      <c r="C542">
        <v>1730</v>
      </c>
      <c r="L542" s="10" t="s">
        <v>6310</v>
      </c>
      <c r="M542">
        <v>3</v>
      </c>
      <c r="N542">
        <v>5</v>
      </c>
      <c r="U542">
        <v>284</v>
      </c>
      <c r="V542">
        <v>59</v>
      </c>
    </row>
    <row r="543" spans="1:22" x14ac:dyDescent="0.35">
      <c r="A543" s="10" t="s">
        <v>6309</v>
      </c>
      <c r="B543">
        <v>1</v>
      </c>
      <c r="C543">
        <v>17</v>
      </c>
      <c r="L543" s="10" t="s">
        <v>4431</v>
      </c>
      <c r="M543">
        <v>3</v>
      </c>
      <c r="N543">
        <v>0</v>
      </c>
      <c r="U543">
        <v>76</v>
      </c>
      <c r="V543">
        <v>32</v>
      </c>
    </row>
    <row r="544" spans="1:22" x14ac:dyDescent="0.35">
      <c r="A544" s="10" t="s">
        <v>2046</v>
      </c>
      <c r="B544">
        <v>1</v>
      </c>
      <c r="C544">
        <v>2176</v>
      </c>
      <c r="L544" s="10" t="s">
        <v>6308</v>
      </c>
      <c r="M544">
        <v>3</v>
      </c>
      <c r="N544">
        <v>11</v>
      </c>
      <c r="U544">
        <v>10</v>
      </c>
      <c r="V544">
        <v>20</v>
      </c>
    </row>
    <row r="545" spans="1:22" x14ac:dyDescent="0.35">
      <c r="A545" s="10" t="s">
        <v>4917</v>
      </c>
      <c r="B545">
        <v>1</v>
      </c>
      <c r="C545">
        <v>800</v>
      </c>
      <c r="L545" s="10" t="s">
        <v>6307</v>
      </c>
      <c r="M545">
        <v>3</v>
      </c>
      <c r="N545">
        <v>12</v>
      </c>
      <c r="U545">
        <v>756</v>
      </c>
      <c r="V545">
        <v>52</v>
      </c>
    </row>
    <row r="546" spans="1:22" x14ac:dyDescent="0.35">
      <c r="A546" s="10" t="s">
        <v>6306</v>
      </c>
      <c r="B546">
        <v>1</v>
      </c>
      <c r="C546">
        <v>44</v>
      </c>
      <c r="L546" s="10" t="s">
        <v>4463</v>
      </c>
      <c r="M546">
        <v>3</v>
      </c>
      <c r="N546">
        <v>4</v>
      </c>
      <c r="U546">
        <v>172</v>
      </c>
      <c r="V546">
        <v>63</v>
      </c>
    </row>
    <row r="547" spans="1:22" x14ac:dyDescent="0.35">
      <c r="A547" s="10" t="s">
        <v>4923</v>
      </c>
      <c r="B547">
        <v>4</v>
      </c>
      <c r="C547">
        <v>919</v>
      </c>
      <c r="L547" s="10" t="s">
        <v>6305</v>
      </c>
      <c r="M547">
        <v>3</v>
      </c>
      <c r="N547">
        <v>17</v>
      </c>
      <c r="U547">
        <v>219</v>
      </c>
      <c r="V547">
        <v>100</v>
      </c>
    </row>
    <row r="548" spans="1:22" x14ac:dyDescent="0.35">
      <c r="A548" s="10" t="s">
        <v>6304</v>
      </c>
      <c r="B548">
        <v>1</v>
      </c>
      <c r="C548">
        <v>23</v>
      </c>
      <c r="L548" s="10" t="s">
        <v>6303</v>
      </c>
      <c r="M548">
        <v>3</v>
      </c>
      <c r="N548">
        <v>17</v>
      </c>
      <c r="U548">
        <v>518</v>
      </c>
      <c r="V548">
        <v>111</v>
      </c>
    </row>
    <row r="549" spans="1:22" x14ac:dyDescent="0.35">
      <c r="A549" s="10" t="s">
        <v>1998</v>
      </c>
      <c r="B549">
        <v>15</v>
      </c>
      <c r="C549">
        <v>5326</v>
      </c>
      <c r="L549" s="10" t="s">
        <v>6302</v>
      </c>
      <c r="M549">
        <v>3</v>
      </c>
      <c r="N549">
        <v>3</v>
      </c>
      <c r="U549">
        <v>268</v>
      </c>
      <c r="V549">
        <v>993</v>
      </c>
    </row>
    <row r="550" spans="1:22" x14ac:dyDescent="0.35">
      <c r="A550" s="10" t="s">
        <v>6301</v>
      </c>
      <c r="B550">
        <v>1</v>
      </c>
      <c r="C550">
        <v>5</v>
      </c>
      <c r="L550" s="10" t="s">
        <v>6300</v>
      </c>
      <c r="M550">
        <v>3</v>
      </c>
      <c r="N550">
        <v>18932</v>
      </c>
      <c r="U550">
        <v>55</v>
      </c>
      <c r="V550">
        <v>3</v>
      </c>
    </row>
    <row r="551" spans="1:22" x14ac:dyDescent="0.35">
      <c r="A551" s="10" t="s">
        <v>2122</v>
      </c>
      <c r="B551">
        <v>1</v>
      </c>
      <c r="C551">
        <v>4725</v>
      </c>
      <c r="L551" s="10" t="s">
        <v>6299</v>
      </c>
      <c r="M551">
        <v>3</v>
      </c>
      <c r="N551">
        <v>7</v>
      </c>
      <c r="U551">
        <v>35</v>
      </c>
      <c r="V551">
        <v>18</v>
      </c>
    </row>
    <row r="552" spans="1:22" x14ac:dyDescent="0.35">
      <c r="A552" s="10" t="s">
        <v>6298</v>
      </c>
      <c r="B552">
        <v>1</v>
      </c>
      <c r="C552">
        <v>0</v>
      </c>
      <c r="L552" s="10" t="s">
        <v>6297</v>
      </c>
      <c r="M552">
        <v>3</v>
      </c>
      <c r="N552">
        <v>6</v>
      </c>
      <c r="U552">
        <v>50</v>
      </c>
      <c r="V552">
        <v>3</v>
      </c>
    </row>
    <row r="553" spans="1:22" x14ac:dyDescent="0.35">
      <c r="A553" s="10" t="s">
        <v>4939</v>
      </c>
      <c r="B553">
        <v>2</v>
      </c>
      <c r="C553">
        <v>830</v>
      </c>
      <c r="L553" s="10" t="s">
        <v>6296</v>
      </c>
      <c r="M553">
        <v>3</v>
      </c>
      <c r="N553">
        <v>5</v>
      </c>
      <c r="U553">
        <v>28</v>
      </c>
      <c r="V553">
        <v>2</v>
      </c>
    </row>
    <row r="554" spans="1:22" x14ac:dyDescent="0.35">
      <c r="A554" s="10" t="s">
        <v>6295</v>
      </c>
      <c r="B554">
        <v>1</v>
      </c>
      <c r="C554">
        <v>26</v>
      </c>
      <c r="L554" s="10" t="s">
        <v>6294</v>
      </c>
      <c r="M554">
        <v>3</v>
      </c>
      <c r="N554">
        <v>8</v>
      </c>
      <c r="U554">
        <v>124</v>
      </c>
      <c r="V554">
        <v>60</v>
      </c>
    </row>
    <row r="555" spans="1:22" x14ac:dyDescent="0.35">
      <c r="A555" s="10" t="s">
        <v>6293</v>
      </c>
      <c r="B555">
        <v>1</v>
      </c>
      <c r="C555">
        <v>9</v>
      </c>
      <c r="L555" s="10" t="s">
        <v>6292</v>
      </c>
      <c r="M555">
        <v>3</v>
      </c>
      <c r="N555">
        <v>56</v>
      </c>
      <c r="U555">
        <v>73</v>
      </c>
      <c r="V555">
        <v>1</v>
      </c>
    </row>
    <row r="556" spans="1:22" x14ac:dyDescent="0.35">
      <c r="A556" s="10" t="s">
        <v>2698</v>
      </c>
      <c r="B556">
        <v>1</v>
      </c>
      <c r="C556">
        <v>37</v>
      </c>
      <c r="L556" s="10" t="s">
        <v>6291</v>
      </c>
      <c r="M556">
        <v>3</v>
      </c>
      <c r="N556">
        <v>11</v>
      </c>
      <c r="U556">
        <v>86</v>
      </c>
      <c r="V556">
        <v>1</v>
      </c>
    </row>
    <row r="557" spans="1:22" x14ac:dyDescent="0.35">
      <c r="A557" s="10" t="s">
        <v>6290</v>
      </c>
      <c r="B557">
        <v>1</v>
      </c>
      <c r="C557">
        <v>18</v>
      </c>
      <c r="L557" s="10" t="s">
        <v>6289</v>
      </c>
      <c r="M557">
        <v>3</v>
      </c>
      <c r="N557">
        <v>12</v>
      </c>
      <c r="U557">
        <v>4</v>
      </c>
      <c r="V557">
        <v>4</v>
      </c>
    </row>
    <row r="558" spans="1:22" x14ac:dyDescent="0.35">
      <c r="A558" s="10" t="s">
        <v>6288</v>
      </c>
      <c r="B558">
        <v>1</v>
      </c>
      <c r="C558">
        <v>13</v>
      </c>
      <c r="L558" s="10" t="s">
        <v>6287</v>
      </c>
      <c r="M558">
        <v>3</v>
      </c>
      <c r="N558">
        <v>175</v>
      </c>
      <c r="U558">
        <v>4</v>
      </c>
      <c r="V558">
        <v>0</v>
      </c>
    </row>
    <row r="559" spans="1:22" x14ac:dyDescent="0.35">
      <c r="A559" s="10" t="s">
        <v>4623</v>
      </c>
      <c r="B559">
        <v>1</v>
      </c>
      <c r="C559">
        <v>73</v>
      </c>
      <c r="L559" s="10" t="s">
        <v>1041</v>
      </c>
      <c r="M559">
        <v>3</v>
      </c>
      <c r="N559">
        <v>538</v>
      </c>
      <c r="U559">
        <v>15</v>
      </c>
      <c r="V559">
        <v>1</v>
      </c>
    </row>
    <row r="560" spans="1:22" x14ac:dyDescent="0.35">
      <c r="A560" s="10" t="s">
        <v>6286</v>
      </c>
      <c r="B560">
        <v>1</v>
      </c>
      <c r="C560">
        <v>19</v>
      </c>
      <c r="L560" s="10" t="s">
        <v>555</v>
      </c>
      <c r="M560">
        <v>3</v>
      </c>
      <c r="N560">
        <v>164</v>
      </c>
      <c r="U560">
        <v>12</v>
      </c>
      <c r="V560">
        <v>15</v>
      </c>
    </row>
    <row r="561" spans="1:22" x14ac:dyDescent="0.35">
      <c r="A561" s="10" t="s">
        <v>6285</v>
      </c>
      <c r="B561">
        <v>1</v>
      </c>
      <c r="C561">
        <v>37</v>
      </c>
      <c r="L561" s="10" t="s">
        <v>6284</v>
      </c>
      <c r="M561">
        <v>3</v>
      </c>
      <c r="N561">
        <v>2</v>
      </c>
      <c r="U561">
        <v>417</v>
      </c>
      <c r="V561">
        <v>50</v>
      </c>
    </row>
    <row r="562" spans="1:22" x14ac:dyDescent="0.35">
      <c r="A562" s="10" t="s">
        <v>2704</v>
      </c>
      <c r="B562">
        <v>1</v>
      </c>
      <c r="C562">
        <v>31</v>
      </c>
      <c r="L562" s="10" t="s">
        <v>6283</v>
      </c>
      <c r="M562">
        <v>3</v>
      </c>
      <c r="N562">
        <v>14</v>
      </c>
      <c r="U562">
        <v>399</v>
      </c>
      <c r="V562">
        <v>110</v>
      </c>
    </row>
    <row r="563" spans="1:22" x14ac:dyDescent="0.35">
      <c r="A563" s="10" t="s">
        <v>6282</v>
      </c>
      <c r="B563">
        <v>1</v>
      </c>
      <c r="C563">
        <v>6</v>
      </c>
      <c r="L563" s="10" t="s">
        <v>6281</v>
      </c>
      <c r="M563">
        <v>3</v>
      </c>
      <c r="N563">
        <v>1</v>
      </c>
      <c r="U563">
        <v>705</v>
      </c>
      <c r="V563">
        <v>116</v>
      </c>
    </row>
    <row r="564" spans="1:22" x14ac:dyDescent="0.35">
      <c r="A564" s="10" t="s">
        <v>6280</v>
      </c>
      <c r="B564">
        <v>1</v>
      </c>
      <c r="C564">
        <v>1</v>
      </c>
      <c r="L564" s="10" t="s">
        <v>6279</v>
      </c>
      <c r="M564">
        <v>3</v>
      </c>
      <c r="N564">
        <v>6</v>
      </c>
      <c r="U564">
        <v>3</v>
      </c>
      <c r="V564">
        <v>0</v>
      </c>
    </row>
    <row r="565" spans="1:22" x14ac:dyDescent="0.35">
      <c r="A565" s="10" t="s">
        <v>6278</v>
      </c>
      <c r="B565">
        <v>1</v>
      </c>
      <c r="C565">
        <v>8</v>
      </c>
      <c r="L565" s="10" t="s">
        <v>6277</v>
      </c>
      <c r="M565">
        <v>3</v>
      </c>
      <c r="N565">
        <v>49</v>
      </c>
      <c r="U565">
        <v>7</v>
      </c>
      <c r="V565">
        <v>4</v>
      </c>
    </row>
    <row r="566" spans="1:22" x14ac:dyDescent="0.35">
      <c r="A566" s="10" t="s">
        <v>6276</v>
      </c>
      <c r="B566">
        <v>1</v>
      </c>
      <c r="C566">
        <v>44</v>
      </c>
      <c r="L566" s="10" t="s">
        <v>1241</v>
      </c>
      <c r="M566">
        <v>3</v>
      </c>
      <c r="N566">
        <v>1161</v>
      </c>
      <c r="U566">
        <v>5</v>
      </c>
      <c r="V566">
        <v>8</v>
      </c>
    </row>
    <row r="567" spans="1:22" x14ac:dyDescent="0.35">
      <c r="A567" s="10" t="s">
        <v>6275</v>
      </c>
      <c r="B567">
        <v>1</v>
      </c>
      <c r="C567">
        <v>56</v>
      </c>
      <c r="L567" s="10" t="s">
        <v>2065</v>
      </c>
      <c r="M567">
        <v>3</v>
      </c>
      <c r="N567">
        <v>268</v>
      </c>
      <c r="U567">
        <v>24</v>
      </c>
      <c r="V567">
        <v>127</v>
      </c>
    </row>
    <row r="568" spans="1:22" x14ac:dyDescent="0.35">
      <c r="A568" s="10" t="s">
        <v>4631</v>
      </c>
      <c r="B568">
        <v>4</v>
      </c>
      <c r="C568">
        <v>414</v>
      </c>
      <c r="L568" s="10" t="s">
        <v>6274</v>
      </c>
      <c r="M568">
        <v>3</v>
      </c>
      <c r="N568">
        <v>1</v>
      </c>
      <c r="U568">
        <v>43</v>
      </c>
      <c r="V568">
        <v>290</v>
      </c>
    </row>
    <row r="569" spans="1:22" x14ac:dyDescent="0.35">
      <c r="A569" s="10" t="s">
        <v>6273</v>
      </c>
      <c r="B569">
        <v>1</v>
      </c>
      <c r="C569">
        <v>94</v>
      </c>
      <c r="L569" s="10" t="s">
        <v>6272</v>
      </c>
      <c r="M569">
        <v>3</v>
      </c>
      <c r="N569">
        <v>81</v>
      </c>
      <c r="U569">
        <v>12</v>
      </c>
      <c r="V569">
        <v>0</v>
      </c>
    </row>
    <row r="570" spans="1:22" x14ac:dyDescent="0.35">
      <c r="A570" s="10" t="s">
        <v>2137</v>
      </c>
      <c r="B570">
        <v>14</v>
      </c>
      <c r="C570">
        <v>2710</v>
      </c>
      <c r="L570" s="10" t="s">
        <v>6271</v>
      </c>
      <c r="M570">
        <v>3</v>
      </c>
      <c r="N570">
        <v>159</v>
      </c>
      <c r="U570">
        <v>2</v>
      </c>
      <c r="V570">
        <v>2</v>
      </c>
    </row>
    <row r="571" spans="1:22" x14ac:dyDescent="0.35">
      <c r="A571" s="10" t="s">
        <v>4964</v>
      </c>
      <c r="B571">
        <v>1</v>
      </c>
      <c r="C571">
        <v>571</v>
      </c>
      <c r="L571" s="10" t="s">
        <v>6270</v>
      </c>
      <c r="M571">
        <v>3</v>
      </c>
      <c r="N571">
        <v>3</v>
      </c>
      <c r="U571">
        <v>358</v>
      </c>
      <c r="V571">
        <v>0</v>
      </c>
    </row>
    <row r="572" spans="1:22" x14ac:dyDescent="0.35">
      <c r="A572" s="10" t="s">
        <v>6269</v>
      </c>
      <c r="B572">
        <v>1</v>
      </c>
      <c r="C572">
        <v>396</v>
      </c>
      <c r="L572" s="10" t="s">
        <v>6268</v>
      </c>
      <c r="M572">
        <v>3</v>
      </c>
      <c r="N572">
        <v>3</v>
      </c>
      <c r="U572">
        <v>95</v>
      </c>
      <c r="V572">
        <v>55</v>
      </c>
    </row>
    <row r="573" spans="1:22" x14ac:dyDescent="0.35">
      <c r="A573" s="10" t="s">
        <v>715</v>
      </c>
      <c r="B573">
        <v>1</v>
      </c>
      <c r="C573">
        <v>21</v>
      </c>
      <c r="L573" s="10" t="s">
        <v>6267</v>
      </c>
      <c r="M573">
        <v>4</v>
      </c>
      <c r="N573">
        <v>72</v>
      </c>
      <c r="U573">
        <v>389</v>
      </c>
      <c r="V573">
        <v>51</v>
      </c>
    </row>
    <row r="574" spans="1:22" x14ac:dyDescent="0.35">
      <c r="A574" s="10" t="s">
        <v>2357</v>
      </c>
      <c r="B574">
        <v>17</v>
      </c>
      <c r="C574">
        <v>2525</v>
      </c>
      <c r="L574" s="10" t="s">
        <v>6266</v>
      </c>
      <c r="M574">
        <v>4</v>
      </c>
      <c r="N574">
        <v>122</v>
      </c>
      <c r="U574">
        <v>164</v>
      </c>
      <c r="V574">
        <v>1</v>
      </c>
    </row>
    <row r="575" spans="1:22" x14ac:dyDescent="0.35">
      <c r="A575" s="10" t="s">
        <v>6265</v>
      </c>
      <c r="B575">
        <v>4</v>
      </c>
      <c r="C575">
        <v>0</v>
      </c>
      <c r="L575" s="10" t="s">
        <v>6264</v>
      </c>
      <c r="M575">
        <v>4</v>
      </c>
      <c r="N575">
        <v>21</v>
      </c>
      <c r="U575">
        <v>882</v>
      </c>
      <c r="V575">
        <v>63</v>
      </c>
    </row>
    <row r="576" spans="1:22" x14ac:dyDescent="0.35">
      <c r="A576" s="10" t="s">
        <v>6263</v>
      </c>
      <c r="B576">
        <v>1</v>
      </c>
      <c r="C576">
        <v>9</v>
      </c>
      <c r="L576" s="10" t="s">
        <v>861</v>
      </c>
      <c r="M576">
        <v>4</v>
      </c>
      <c r="N576">
        <v>275</v>
      </c>
      <c r="U576">
        <v>137</v>
      </c>
      <c r="V576">
        <v>1</v>
      </c>
    </row>
    <row r="577" spans="1:22" x14ac:dyDescent="0.35">
      <c r="A577" s="10" t="s">
        <v>6262</v>
      </c>
      <c r="B577">
        <v>1</v>
      </c>
      <c r="C577">
        <v>3</v>
      </c>
      <c r="L577" s="10" t="s">
        <v>1665</v>
      </c>
      <c r="M577">
        <v>4</v>
      </c>
      <c r="N577">
        <v>11286</v>
      </c>
      <c r="U577">
        <v>12</v>
      </c>
      <c r="V577">
        <v>5</v>
      </c>
    </row>
    <row r="578" spans="1:22" x14ac:dyDescent="0.35">
      <c r="A578" s="10" t="s">
        <v>6261</v>
      </c>
      <c r="B578">
        <v>1</v>
      </c>
      <c r="C578">
        <v>76</v>
      </c>
      <c r="L578" s="10" t="s">
        <v>2888</v>
      </c>
      <c r="M578">
        <v>4</v>
      </c>
      <c r="N578">
        <v>1900</v>
      </c>
      <c r="U578">
        <v>232</v>
      </c>
      <c r="V578">
        <v>50</v>
      </c>
    </row>
    <row r="579" spans="1:22" x14ac:dyDescent="0.35">
      <c r="A579" s="10" t="s">
        <v>6260</v>
      </c>
      <c r="B579">
        <v>1</v>
      </c>
      <c r="C579">
        <v>93</v>
      </c>
      <c r="L579" s="10" t="s">
        <v>6259</v>
      </c>
      <c r="M579">
        <v>4</v>
      </c>
      <c r="N579">
        <v>10</v>
      </c>
      <c r="U579">
        <v>124</v>
      </c>
      <c r="V579">
        <v>61</v>
      </c>
    </row>
    <row r="580" spans="1:22" x14ac:dyDescent="0.35">
      <c r="A580" s="10" t="s">
        <v>1892</v>
      </c>
      <c r="B580">
        <v>2</v>
      </c>
      <c r="C580">
        <v>1921</v>
      </c>
      <c r="L580" s="10" t="s">
        <v>6258</v>
      </c>
      <c r="M580">
        <v>4</v>
      </c>
      <c r="N580">
        <v>14</v>
      </c>
      <c r="U580">
        <v>398</v>
      </c>
      <c r="V580">
        <v>60</v>
      </c>
    </row>
    <row r="581" spans="1:22" x14ac:dyDescent="0.35">
      <c r="A581" s="10" t="s">
        <v>6257</v>
      </c>
      <c r="B581">
        <v>1</v>
      </c>
      <c r="C581">
        <v>30</v>
      </c>
      <c r="L581" s="10" t="s">
        <v>6256</v>
      </c>
      <c r="M581">
        <v>4</v>
      </c>
      <c r="N581">
        <v>7585</v>
      </c>
      <c r="U581">
        <v>188</v>
      </c>
      <c r="V581">
        <v>45</v>
      </c>
    </row>
    <row r="582" spans="1:22" x14ac:dyDescent="0.35">
      <c r="A582" s="10" t="s">
        <v>6255</v>
      </c>
      <c r="B582">
        <v>1</v>
      </c>
      <c r="C582">
        <v>22</v>
      </c>
      <c r="L582" s="10" t="s">
        <v>914</v>
      </c>
      <c r="M582">
        <v>4</v>
      </c>
      <c r="N582">
        <v>1412</v>
      </c>
      <c r="U582">
        <v>1</v>
      </c>
      <c r="V582">
        <v>1</v>
      </c>
    </row>
    <row r="583" spans="1:22" x14ac:dyDescent="0.35">
      <c r="A583" s="10" t="s">
        <v>4998</v>
      </c>
      <c r="B583">
        <v>2</v>
      </c>
      <c r="C583">
        <v>662</v>
      </c>
      <c r="L583" s="10" t="s">
        <v>2589</v>
      </c>
      <c r="M583">
        <v>4</v>
      </c>
      <c r="N583">
        <v>2989</v>
      </c>
      <c r="U583">
        <v>11</v>
      </c>
      <c r="V583">
        <v>5</v>
      </c>
    </row>
    <row r="584" spans="1:22" x14ac:dyDescent="0.35">
      <c r="A584" s="10" t="s">
        <v>6254</v>
      </c>
      <c r="B584">
        <v>2</v>
      </c>
      <c r="C584">
        <v>533</v>
      </c>
      <c r="L584" s="10" t="s">
        <v>6253</v>
      </c>
      <c r="M584">
        <v>4</v>
      </c>
      <c r="N584">
        <v>4</v>
      </c>
      <c r="U584">
        <v>9</v>
      </c>
      <c r="V584">
        <v>0</v>
      </c>
    </row>
    <row r="585" spans="1:22" x14ac:dyDescent="0.35">
      <c r="A585" s="10" t="s">
        <v>6252</v>
      </c>
      <c r="B585">
        <v>1</v>
      </c>
      <c r="C585">
        <v>18</v>
      </c>
      <c r="L585" s="10" t="s">
        <v>6251</v>
      </c>
      <c r="M585">
        <v>4</v>
      </c>
      <c r="N585">
        <v>11</v>
      </c>
      <c r="U585">
        <v>35</v>
      </c>
      <c r="V585">
        <v>49</v>
      </c>
    </row>
    <row r="586" spans="1:22" x14ac:dyDescent="0.35">
      <c r="A586" s="10" t="s">
        <v>6250</v>
      </c>
      <c r="B586">
        <v>1</v>
      </c>
      <c r="C586">
        <v>18</v>
      </c>
      <c r="L586" s="10" t="s">
        <v>6249</v>
      </c>
      <c r="M586">
        <v>4</v>
      </c>
      <c r="N586">
        <v>22</v>
      </c>
      <c r="U586">
        <v>138</v>
      </c>
      <c r="V586">
        <v>647</v>
      </c>
    </row>
    <row r="587" spans="1:22" x14ac:dyDescent="0.35">
      <c r="A587" s="10" t="s">
        <v>6248</v>
      </c>
      <c r="B587">
        <v>1</v>
      </c>
      <c r="C587">
        <v>81</v>
      </c>
      <c r="L587" s="10" t="s">
        <v>6247</v>
      </c>
      <c r="M587">
        <v>4</v>
      </c>
      <c r="N587">
        <v>29</v>
      </c>
      <c r="U587">
        <v>160</v>
      </c>
      <c r="V587">
        <v>7</v>
      </c>
    </row>
    <row r="588" spans="1:22" x14ac:dyDescent="0.35">
      <c r="A588" s="10" t="s">
        <v>6246</v>
      </c>
      <c r="B588">
        <v>1</v>
      </c>
      <c r="C588">
        <v>1</v>
      </c>
      <c r="L588" s="10" t="s">
        <v>2020</v>
      </c>
      <c r="M588">
        <v>4</v>
      </c>
      <c r="N588">
        <v>2528</v>
      </c>
      <c r="U588">
        <v>14</v>
      </c>
      <c r="V588">
        <v>12</v>
      </c>
    </row>
    <row r="589" spans="1:22" x14ac:dyDescent="0.35">
      <c r="A589" s="10" t="s">
        <v>6245</v>
      </c>
      <c r="B589">
        <v>1</v>
      </c>
      <c r="C589">
        <v>28</v>
      </c>
      <c r="L589" s="10" t="s">
        <v>6244</v>
      </c>
      <c r="M589">
        <v>4</v>
      </c>
      <c r="N589">
        <v>62</v>
      </c>
      <c r="U589">
        <v>743</v>
      </c>
      <c r="V589">
        <v>57</v>
      </c>
    </row>
    <row r="590" spans="1:22" x14ac:dyDescent="0.35">
      <c r="A590" s="10" t="s">
        <v>5004</v>
      </c>
      <c r="B590">
        <v>2</v>
      </c>
      <c r="C590">
        <v>822</v>
      </c>
      <c r="L590" s="10" t="s">
        <v>6243</v>
      </c>
      <c r="M590">
        <v>4</v>
      </c>
      <c r="N590">
        <v>0</v>
      </c>
      <c r="U590">
        <v>19</v>
      </c>
      <c r="V590">
        <v>5</v>
      </c>
    </row>
    <row r="591" spans="1:22" x14ac:dyDescent="0.35">
      <c r="A591" s="10" t="s">
        <v>2022</v>
      </c>
      <c r="B591">
        <v>1</v>
      </c>
      <c r="C591">
        <v>1166</v>
      </c>
      <c r="L591" s="10" t="s">
        <v>6242</v>
      </c>
      <c r="M591">
        <v>4</v>
      </c>
      <c r="N591">
        <v>3</v>
      </c>
      <c r="U591">
        <v>4</v>
      </c>
      <c r="V591">
        <v>0</v>
      </c>
    </row>
    <row r="592" spans="1:22" x14ac:dyDescent="0.35">
      <c r="A592" s="10" t="s">
        <v>5011</v>
      </c>
      <c r="B592">
        <v>2</v>
      </c>
      <c r="C592">
        <v>930</v>
      </c>
      <c r="L592" s="10" t="s">
        <v>6241</v>
      </c>
      <c r="M592">
        <v>4</v>
      </c>
      <c r="N592">
        <v>2</v>
      </c>
      <c r="U592">
        <v>225</v>
      </c>
      <c r="V592">
        <v>52</v>
      </c>
    </row>
    <row r="593" spans="1:22" x14ac:dyDescent="0.35">
      <c r="A593" s="10" t="s">
        <v>5016</v>
      </c>
      <c r="B593">
        <v>1</v>
      </c>
      <c r="C593">
        <v>1597</v>
      </c>
      <c r="L593" s="10" t="s">
        <v>6240</v>
      </c>
      <c r="M593">
        <v>5</v>
      </c>
      <c r="N593">
        <v>47</v>
      </c>
      <c r="U593">
        <v>21</v>
      </c>
      <c r="V593">
        <v>11</v>
      </c>
    </row>
    <row r="594" spans="1:22" x14ac:dyDescent="0.35">
      <c r="A594" s="10" t="s">
        <v>1835</v>
      </c>
      <c r="B594">
        <v>1</v>
      </c>
      <c r="C594">
        <v>400</v>
      </c>
      <c r="L594" s="10" t="s">
        <v>6239</v>
      </c>
      <c r="M594">
        <v>5</v>
      </c>
      <c r="N594">
        <v>21</v>
      </c>
      <c r="U594">
        <v>87</v>
      </c>
      <c r="V594">
        <v>9</v>
      </c>
    </row>
    <row r="595" spans="1:22" x14ac:dyDescent="0.35">
      <c r="A595" s="10" t="s">
        <v>6238</v>
      </c>
      <c r="B595">
        <v>1</v>
      </c>
      <c r="C595">
        <v>1</v>
      </c>
      <c r="L595" s="10" t="s">
        <v>6237</v>
      </c>
      <c r="M595">
        <v>5</v>
      </c>
      <c r="N595">
        <v>54</v>
      </c>
      <c r="U595">
        <v>853</v>
      </c>
      <c r="V595">
        <v>202</v>
      </c>
    </row>
    <row r="596" spans="1:22" x14ac:dyDescent="0.35">
      <c r="A596" s="10" t="s">
        <v>6236</v>
      </c>
      <c r="B596">
        <v>1</v>
      </c>
      <c r="C596">
        <v>0</v>
      </c>
      <c r="L596" s="10" t="s">
        <v>6235</v>
      </c>
      <c r="M596">
        <v>5</v>
      </c>
      <c r="N596">
        <v>222</v>
      </c>
      <c r="U596">
        <v>128</v>
      </c>
      <c r="V596" s="3">
        <v>1039</v>
      </c>
    </row>
    <row r="597" spans="1:22" x14ac:dyDescent="0.35">
      <c r="A597" s="10" t="s">
        <v>6234</v>
      </c>
      <c r="B597">
        <v>1</v>
      </c>
      <c r="C597">
        <v>4</v>
      </c>
      <c r="L597" s="10" t="s">
        <v>992</v>
      </c>
      <c r="M597">
        <v>5</v>
      </c>
      <c r="N597">
        <v>2642</v>
      </c>
      <c r="U597">
        <v>4</v>
      </c>
      <c r="V597">
        <v>0</v>
      </c>
    </row>
    <row r="598" spans="1:22" x14ac:dyDescent="0.35">
      <c r="A598" s="10" t="s">
        <v>2972</v>
      </c>
      <c r="B598">
        <v>1</v>
      </c>
      <c r="C598">
        <v>935</v>
      </c>
      <c r="L598" s="10" t="s">
        <v>6233</v>
      </c>
      <c r="M598">
        <v>5</v>
      </c>
      <c r="N598">
        <v>18</v>
      </c>
      <c r="U598">
        <v>893</v>
      </c>
      <c r="V598">
        <v>177</v>
      </c>
    </row>
    <row r="599" spans="1:22" x14ac:dyDescent="0.35">
      <c r="A599" s="10" t="s">
        <v>6232</v>
      </c>
      <c r="B599">
        <v>1</v>
      </c>
      <c r="C599">
        <v>33</v>
      </c>
      <c r="L599" s="10" t="s">
        <v>1392</v>
      </c>
      <c r="M599">
        <v>5</v>
      </c>
      <c r="N599">
        <v>3072</v>
      </c>
      <c r="U599">
        <v>108</v>
      </c>
      <c r="V599">
        <v>45</v>
      </c>
    </row>
    <row r="600" spans="1:22" x14ac:dyDescent="0.35">
      <c r="A600" s="10" t="s">
        <v>3136</v>
      </c>
      <c r="B600">
        <v>2</v>
      </c>
      <c r="C600">
        <v>2276</v>
      </c>
      <c r="L600" s="10" t="s">
        <v>6231</v>
      </c>
      <c r="M600">
        <v>5</v>
      </c>
      <c r="N600">
        <v>61</v>
      </c>
      <c r="U600">
        <v>128</v>
      </c>
      <c r="V600">
        <v>28</v>
      </c>
    </row>
    <row r="601" spans="1:22" x14ac:dyDescent="0.35">
      <c r="A601" s="10" t="s">
        <v>1624</v>
      </c>
      <c r="B601">
        <v>1</v>
      </c>
      <c r="C601">
        <v>1424</v>
      </c>
      <c r="L601" s="10" t="s">
        <v>1469</v>
      </c>
      <c r="M601">
        <v>5</v>
      </c>
      <c r="N601">
        <v>3894</v>
      </c>
      <c r="U601">
        <v>406</v>
      </c>
      <c r="V601">
        <v>58</v>
      </c>
    </row>
    <row r="602" spans="1:22" x14ac:dyDescent="0.35">
      <c r="A602" s="10" t="s">
        <v>6230</v>
      </c>
      <c r="B602">
        <v>1</v>
      </c>
      <c r="C602">
        <v>12</v>
      </c>
      <c r="L602" s="10" t="s">
        <v>6229</v>
      </c>
      <c r="M602">
        <v>5</v>
      </c>
      <c r="N602">
        <v>5</v>
      </c>
      <c r="U602">
        <v>9</v>
      </c>
      <c r="V602">
        <v>26</v>
      </c>
    </row>
    <row r="603" spans="1:22" x14ac:dyDescent="0.35">
      <c r="A603" s="10" t="s">
        <v>3385</v>
      </c>
      <c r="B603">
        <v>1</v>
      </c>
      <c r="C603">
        <v>3222</v>
      </c>
      <c r="L603" s="10" t="s">
        <v>920</v>
      </c>
      <c r="M603">
        <v>5</v>
      </c>
      <c r="N603">
        <v>16</v>
      </c>
      <c r="U603">
        <v>7</v>
      </c>
      <c r="V603">
        <v>1</v>
      </c>
    </row>
    <row r="604" spans="1:22" x14ac:dyDescent="0.35">
      <c r="A604" s="10" t="s">
        <v>2236</v>
      </c>
      <c r="B604">
        <v>2</v>
      </c>
      <c r="C604">
        <v>383</v>
      </c>
      <c r="L604" s="10" t="s">
        <v>6228</v>
      </c>
      <c r="M604">
        <v>5</v>
      </c>
      <c r="N604">
        <v>0</v>
      </c>
      <c r="U604">
        <v>314</v>
      </c>
      <c r="V604">
        <v>51</v>
      </c>
    </row>
    <row r="605" spans="1:22" x14ac:dyDescent="0.35">
      <c r="A605" s="10" t="s">
        <v>6227</v>
      </c>
      <c r="B605">
        <v>1</v>
      </c>
      <c r="C605">
        <v>46</v>
      </c>
      <c r="L605" s="10" t="s">
        <v>815</v>
      </c>
      <c r="M605">
        <v>5</v>
      </c>
      <c r="N605">
        <v>85</v>
      </c>
      <c r="U605">
        <v>12</v>
      </c>
      <c r="V605">
        <v>4</v>
      </c>
    </row>
    <row r="606" spans="1:22" x14ac:dyDescent="0.35">
      <c r="A606" s="10" t="s">
        <v>6226</v>
      </c>
      <c r="B606">
        <v>1</v>
      </c>
      <c r="C606">
        <v>36</v>
      </c>
      <c r="L606" s="10" t="s">
        <v>6225</v>
      </c>
      <c r="M606">
        <v>6</v>
      </c>
      <c r="N606">
        <v>26</v>
      </c>
      <c r="U606">
        <v>128</v>
      </c>
      <c r="V606">
        <v>23</v>
      </c>
    </row>
    <row r="607" spans="1:22" x14ac:dyDescent="0.35">
      <c r="A607" s="10" t="s">
        <v>6224</v>
      </c>
      <c r="B607">
        <v>1</v>
      </c>
      <c r="C607">
        <v>0</v>
      </c>
      <c r="L607" s="10" t="s">
        <v>2301</v>
      </c>
      <c r="M607">
        <v>6</v>
      </c>
      <c r="N607">
        <v>14412</v>
      </c>
      <c r="U607">
        <v>2</v>
      </c>
      <c r="V607">
        <v>0</v>
      </c>
    </row>
    <row r="608" spans="1:22" x14ac:dyDescent="0.35">
      <c r="A608" s="10" t="s">
        <v>1449</v>
      </c>
      <c r="B608">
        <v>1</v>
      </c>
      <c r="C608">
        <v>1278</v>
      </c>
      <c r="L608" s="10" t="s">
        <v>3163</v>
      </c>
      <c r="M608">
        <v>6</v>
      </c>
      <c r="N608">
        <v>548</v>
      </c>
      <c r="U608">
        <v>26</v>
      </c>
      <c r="V608">
        <v>21</v>
      </c>
    </row>
    <row r="609" spans="1:22" x14ac:dyDescent="0.35">
      <c r="A609" s="10" t="s">
        <v>6223</v>
      </c>
      <c r="B609">
        <v>1</v>
      </c>
      <c r="C609">
        <v>4</v>
      </c>
      <c r="L609" s="10" t="s">
        <v>772</v>
      </c>
      <c r="M609">
        <v>6</v>
      </c>
      <c r="N609">
        <v>4287</v>
      </c>
      <c r="U609">
        <v>267</v>
      </c>
      <c r="V609">
        <v>14</v>
      </c>
    </row>
    <row r="610" spans="1:22" x14ac:dyDescent="0.35">
      <c r="A610" s="10" t="s">
        <v>6222</v>
      </c>
      <c r="B610">
        <v>1</v>
      </c>
      <c r="C610">
        <v>108</v>
      </c>
      <c r="L610" s="10" t="s">
        <v>3986</v>
      </c>
      <c r="M610">
        <v>6</v>
      </c>
      <c r="N610">
        <v>0</v>
      </c>
      <c r="U610">
        <v>4</v>
      </c>
      <c r="V610">
        <v>4</v>
      </c>
    </row>
    <row r="611" spans="1:22" x14ac:dyDescent="0.35">
      <c r="A611" s="10" t="s">
        <v>5040</v>
      </c>
      <c r="B611">
        <v>1</v>
      </c>
      <c r="C611">
        <v>881</v>
      </c>
      <c r="L611" s="10" t="s">
        <v>2107</v>
      </c>
      <c r="M611">
        <v>6</v>
      </c>
      <c r="N611">
        <v>1259</v>
      </c>
      <c r="U611" s="3">
        <v>1694</v>
      </c>
      <c r="V611">
        <v>177</v>
      </c>
    </row>
    <row r="612" spans="1:22" x14ac:dyDescent="0.35">
      <c r="A612" s="10" t="s">
        <v>6221</v>
      </c>
      <c r="B612">
        <v>1</v>
      </c>
      <c r="C612">
        <v>12</v>
      </c>
      <c r="L612" s="10" t="s">
        <v>6220</v>
      </c>
      <c r="M612">
        <v>6</v>
      </c>
      <c r="N612">
        <v>4</v>
      </c>
      <c r="U612">
        <v>96</v>
      </c>
      <c r="V612">
        <v>58</v>
      </c>
    </row>
    <row r="613" spans="1:22" x14ac:dyDescent="0.35">
      <c r="A613" s="10" t="s">
        <v>2334</v>
      </c>
      <c r="B613">
        <v>2</v>
      </c>
      <c r="C613">
        <v>3348</v>
      </c>
      <c r="L613" s="10" t="s">
        <v>3149</v>
      </c>
      <c r="M613">
        <v>6</v>
      </c>
      <c r="N613">
        <v>0</v>
      </c>
      <c r="U613">
        <v>19</v>
      </c>
      <c r="V613">
        <v>38</v>
      </c>
    </row>
    <row r="614" spans="1:22" x14ac:dyDescent="0.35">
      <c r="A614" s="10" t="s">
        <v>4815</v>
      </c>
      <c r="B614">
        <v>3</v>
      </c>
      <c r="C614">
        <v>375</v>
      </c>
      <c r="L614" s="10" t="s">
        <v>2447</v>
      </c>
      <c r="M614">
        <v>6</v>
      </c>
      <c r="N614">
        <v>113</v>
      </c>
      <c r="U614">
        <v>187</v>
      </c>
      <c r="V614">
        <v>9</v>
      </c>
    </row>
    <row r="615" spans="1:22" x14ac:dyDescent="0.35">
      <c r="A615" s="10" t="s">
        <v>6219</v>
      </c>
      <c r="B615">
        <v>1</v>
      </c>
      <c r="C615">
        <v>775</v>
      </c>
      <c r="L615" s="10" t="s">
        <v>6218</v>
      </c>
      <c r="M615">
        <v>6</v>
      </c>
      <c r="N615">
        <v>2129</v>
      </c>
      <c r="U615">
        <v>196</v>
      </c>
      <c r="V615">
        <v>75</v>
      </c>
    </row>
    <row r="616" spans="1:22" x14ac:dyDescent="0.35">
      <c r="A616" s="10" t="s">
        <v>1928</v>
      </c>
      <c r="B616">
        <v>6</v>
      </c>
      <c r="C616">
        <v>1270</v>
      </c>
      <c r="L616" s="10" t="s">
        <v>893</v>
      </c>
      <c r="M616">
        <v>6</v>
      </c>
      <c r="N616">
        <v>2970</v>
      </c>
      <c r="U616">
        <v>295</v>
      </c>
      <c r="V616" s="3">
        <v>1075</v>
      </c>
    </row>
    <row r="617" spans="1:22" x14ac:dyDescent="0.35">
      <c r="A617" s="10" t="s">
        <v>6217</v>
      </c>
      <c r="B617">
        <v>1</v>
      </c>
      <c r="C617">
        <v>23</v>
      </c>
      <c r="L617" s="10" t="s">
        <v>972</v>
      </c>
      <c r="M617">
        <v>6</v>
      </c>
      <c r="N617">
        <v>990</v>
      </c>
      <c r="U617">
        <v>944</v>
      </c>
      <c r="V617">
        <v>398</v>
      </c>
    </row>
    <row r="618" spans="1:22" x14ac:dyDescent="0.35">
      <c r="A618" s="10" t="s">
        <v>5065</v>
      </c>
      <c r="B618">
        <v>1</v>
      </c>
      <c r="C618">
        <v>0</v>
      </c>
      <c r="L618" s="10" t="s">
        <v>6216</v>
      </c>
      <c r="M618">
        <v>7</v>
      </c>
      <c r="N618">
        <v>66</v>
      </c>
      <c r="U618">
        <v>1</v>
      </c>
      <c r="V618">
        <v>0</v>
      </c>
    </row>
    <row r="619" spans="1:22" x14ac:dyDescent="0.35">
      <c r="A619" s="10" t="s">
        <v>6215</v>
      </c>
      <c r="B619">
        <v>1</v>
      </c>
      <c r="C619">
        <v>0</v>
      </c>
      <c r="L619" s="10" t="s">
        <v>835</v>
      </c>
      <c r="M619">
        <v>7</v>
      </c>
      <c r="N619">
        <v>2062</v>
      </c>
      <c r="U619">
        <v>332</v>
      </c>
      <c r="V619">
        <v>62</v>
      </c>
    </row>
    <row r="620" spans="1:22" x14ac:dyDescent="0.35">
      <c r="A620" s="10" t="s">
        <v>2268</v>
      </c>
      <c r="B620">
        <v>2</v>
      </c>
      <c r="C620">
        <v>1102</v>
      </c>
      <c r="L620" s="10" t="s">
        <v>692</v>
      </c>
      <c r="M620">
        <v>7</v>
      </c>
      <c r="N620">
        <v>239</v>
      </c>
      <c r="U620">
        <v>32</v>
      </c>
      <c r="V620">
        <v>434</v>
      </c>
    </row>
    <row r="621" spans="1:22" x14ac:dyDescent="0.35">
      <c r="A621" s="10" t="s">
        <v>6214</v>
      </c>
      <c r="B621">
        <v>1</v>
      </c>
      <c r="C621">
        <v>14</v>
      </c>
      <c r="L621" s="10" t="s">
        <v>6213</v>
      </c>
      <c r="M621">
        <v>7</v>
      </c>
      <c r="N621">
        <v>11</v>
      </c>
      <c r="U621">
        <v>15</v>
      </c>
      <c r="V621">
        <v>51</v>
      </c>
    </row>
    <row r="622" spans="1:22" x14ac:dyDescent="0.35">
      <c r="A622" s="10" t="s">
        <v>6212</v>
      </c>
      <c r="B622">
        <v>1</v>
      </c>
      <c r="C622">
        <v>11</v>
      </c>
      <c r="L622" s="10" t="s">
        <v>591</v>
      </c>
      <c r="M622">
        <v>7</v>
      </c>
      <c r="N622">
        <v>805</v>
      </c>
      <c r="U622">
        <v>260</v>
      </c>
      <c r="V622">
        <v>115</v>
      </c>
    </row>
    <row r="623" spans="1:22" x14ac:dyDescent="0.35">
      <c r="A623" s="10" t="s">
        <v>6211</v>
      </c>
      <c r="B623">
        <v>1</v>
      </c>
      <c r="C623">
        <v>348</v>
      </c>
      <c r="L623" s="10" t="s">
        <v>2136</v>
      </c>
      <c r="M623">
        <v>7</v>
      </c>
      <c r="N623">
        <v>611</v>
      </c>
      <c r="U623">
        <v>213</v>
      </c>
      <c r="V623">
        <v>54</v>
      </c>
    </row>
    <row r="624" spans="1:22" x14ac:dyDescent="0.35">
      <c r="A624" s="10" t="s">
        <v>796</v>
      </c>
      <c r="B624">
        <v>1</v>
      </c>
      <c r="C624">
        <v>779</v>
      </c>
      <c r="L624" s="10" t="s">
        <v>3239</v>
      </c>
      <c r="M624">
        <v>7</v>
      </c>
      <c r="N624">
        <v>78</v>
      </c>
      <c r="U624">
        <v>5</v>
      </c>
      <c r="V624">
        <v>1</v>
      </c>
    </row>
    <row r="625" spans="1:22" x14ac:dyDescent="0.35">
      <c r="A625" s="10" t="s">
        <v>2978</v>
      </c>
      <c r="B625">
        <v>1</v>
      </c>
      <c r="C625">
        <v>1279</v>
      </c>
      <c r="L625" s="10" t="s">
        <v>6210</v>
      </c>
      <c r="M625">
        <v>7</v>
      </c>
      <c r="N625">
        <v>0</v>
      </c>
      <c r="U625">
        <v>198</v>
      </c>
      <c r="V625">
        <v>6</v>
      </c>
    </row>
    <row r="626" spans="1:22" x14ac:dyDescent="0.35">
      <c r="A626" s="10" t="s">
        <v>6209</v>
      </c>
      <c r="B626">
        <v>1</v>
      </c>
      <c r="C626">
        <v>0</v>
      </c>
      <c r="L626" s="10" t="s">
        <v>1413</v>
      </c>
      <c r="M626">
        <v>8</v>
      </c>
      <c r="N626">
        <v>4394</v>
      </c>
      <c r="U626" s="3">
        <v>1216</v>
      </c>
      <c r="V626">
        <v>284</v>
      </c>
    </row>
    <row r="627" spans="1:22" x14ac:dyDescent="0.35">
      <c r="A627" s="10" t="s">
        <v>6208</v>
      </c>
      <c r="B627">
        <v>1</v>
      </c>
      <c r="C627">
        <v>39</v>
      </c>
      <c r="L627" s="10" t="s">
        <v>3411</v>
      </c>
      <c r="M627">
        <v>8</v>
      </c>
      <c r="N627">
        <v>7456</v>
      </c>
      <c r="U627">
        <v>188</v>
      </c>
      <c r="V627" s="3">
        <v>1054</v>
      </c>
    </row>
    <row r="628" spans="1:22" x14ac:dyDescent="0.35">
      <c r="A628" s="10" t="s">
        <v>449</v>
      </c>
      <c r="B628">
        <v>1</v>
      </c>
      <c r="C628">
        <v>5</v>
      </c>
      <c r="L628" s="10" t="s">
        <v>6207</v>
      </c>
      <c r="M628">
        <v>8</v>
      </c>
      <c r="N628">
        <v>101</v>
      </c>
      <c r="U628">
        <v>7</v>
      </c>
      <c r="V628">
        <v>17</v>
      </c>
    </row>
    <row r="629" spans="1:22" x14ac:dyDescent="0.35">
      <c r="A629" s="10" t="s">
        <v>6206</v>
      </c>
      <c r="B629">
        <v>1</v>
      </c>
      <c r="C629">
        <v>82</v>
      </c>
      <c r="L629" s="10" t="s">
        <v>6205</v>
      </c>
      <c r="M629">
        <v>9</v>
      </c>
      <c r="N629">
        <v>1</v>
      </c>
      <c r="U629">
        <v>605</v>
      </c>
      <c r="V629">
        <v>157</v>
      </c>
    </row>
    <row r="630" spans="1:22" x14ac:dyDescent="0.35">
      <c r="A630" s="10" t="s">
        <v>6204</v>
      </c>
      <c r="B630">
        <v>1</v>
      </c>
      <c r="C630">
        <v>24</v>
      </c>
      <c r="L630" s="10" t="s">
        <v>2366</v>
      </c>
      <c r="M630">
        <v>9</v>
      </c>
      <c r="N630">
        <v>1474</v>
      </c>
      <c r="U630">
        <v>2</v>
      </c>
      <c r="V630">
        <v>3</v>
      </c>
    </row>
    <row r="631" spans="1:22" x14ac:dyDescent="0.35">
      <c r="A631" s="10" t="s">
        <v>4881</v>
      </c>
      <c r="B631">
        <v>2</v>
      </c>
      <c r="C631">
        <v>638</v>
      </c>
      <c r="L631" s="10" t="s">
        <v>1272</v>
      </c>
      <c r="M631">
        <v>9</v>
      </c>
      <c r="N631">
        <v>242</v>
      </c>
      <c r="U631">
        <v>18</v>
      </c>
      <c r="V631">
        <v>60</v>
      </c>
    </row>
    <row r="632" spans="1:22" x14ac:dyDescent="0.35">
      <c r="A632" s="10" t="s">
        <v>3217</v>
      </c>
      <c r="B632">
        <v>2</v>
      </c>
      <c r="C632">
        <v>1563</v>
      </c>
      <c r="L632" s="10" t="s">
        <v>6203</v>
      </c>
      <c r="M632">
        <v>9</v>
      </c>
      <c r="N632">
        <v>57</v>
      </c>
      <c r="U632">
        <v>2</v>
      </c>
      <c r="V632">
        <v>3</v>
      </c>
    </row>
    <row r="633" spans="1:22" x14ac:dyDescent="0.35">
      <c r="A633" s="10" t="s">
        <v>3026</v>
      </c>
      <c r="B633">
        <v>1</v>
      </c>
      <c r="C633">
        <v>84</v>
      </c>
      <c r="L633" s="10" t="s">
        <v>2836</v>
      </c>
      <c r="M633">
        <v>10</v>
      </c>
      <c r="N633">
        <v>0</v>
      </c>
      <c r="U633">
        <v>84</v>
      </c>
      <c r="V633">
        <v>33</v>
      </c>
    </row>
    <row r="634" spans="1:22" x14ac:dyDescent="0.35">
      <c r="A634" s="10" t="s">
        <v>1461</v>
      </c>
      <c r="B634">
        <v>1</v>
      </c>
      <c r="C634">
        <v>644</v>
      </c>
      <c r="L634" s="10" t="s">
        <v>3116</v>
      </c>
      <c r="M634">
        <v>11</v>
      </c>
      <c r="N634">
        <v>4589</v>
      </c>
      <c r="U634">
        <v>79</v>
      </c>
      <c r="V634">
        <v>69</v>
      </c>
    </row>
    <row r="635" spans="1:22" x14ac:dyDescent="0.35">
      <c r="A635" s="10" t="s">
        <v>6202</v>
      </c>
      <c r="B635">
        <v>1</v>
      </c>
      <c r="C635">
        <v>17</v>
      </c>
      <c r="L635" s="10" t="s">
        <v>6201</v>
      </c>
      <c r="M635">
        <v>12</v>
      </c>
      <c r="N635">
        <v>34</v>
      </c>
      <c r="U635">
        <v>17</v>
      </c>
      <c r="V635">
        <v>2</v>
      </c>
    </row>
    <row r="636" spans="1:22" x14ac:dyDescent="0.35">
      <c r="A636" s="10" t="s">
        <v>725</v>
      </c>
      <c r="B636">
        <v>1</v>
      </c>
      <c r="C636">
        <v>28</v>
      </c>
      <c r="L636" s="10" t="s">
        <v>701</v>
      </c>
      <c r="M636">
        <v>14</v>
      </c>
      <c r="N636">
        <v>534</v>
      </c>
      <c r="U636">
        <v>19</v>
      </c>
      <c r="V636">
        <v>16</v>
      </c>
    </row>
    <row r="637" spans="1:22" x14ac:dyDescent="0.35">
      <c r="A637" s="10" t="s">
        <v>6200</v>
      </c>
      <c r="B637">
        <v>1</v>
      </c>
      <c r="C637">
        <v>12</v>
      </c>
      <c r="L637" s="10" t="s">
        <v>518</v>
      </c>
      <c r="M637">
        <v>15</v>
      </c>
      <c r="N637">
        <v>183</v>
      </c>
      <c r="U637">
        <v>927</v>
      </c>
      <c r="V637">
        <v>76</v>
      </c>
    </row>
    <row r="638" spans="1:22" x14ac:dyDescent="0.35">
      <c r="A638" s="10" t="s">
        <v>2933</v>
      </c>
      <c r="B638">
        <v>2</v>
      </c>
      <c r="C638">
        <v>713</v>
      </c>
      <c r="L638" s="10" t="s">
        <v>609</v>
      </c>
      <c r="M638">
        <v>15</v>
      </c>
      <c r="N638">
        <v>5564</v>
      </c>
      <c r="U638">
        <v>4</v>
      </c>
      <c r="V638">
        <v>8</v>
      </c>
    </row>
    <row r="639" spans="1:22" x14ac:dyDescent="0.35">
      <c r="A639" s="10" t="s">
        <v>6199</v>
      </c>
      <c r="B639">
        <v>1</v>
      </c>
      <c r="C639">
        <v>35</v>
      </c>
      <c r="L639" s="10" t="s">
        <v>3507</v>
      </c>
      <c r="M639">
        <v>16</v>
      </c>
      <c r="N639">
        <v>905</v>
      </c>
      <c r="U639">
        <v>755</v>
      </c>
      <c r="V639">
        <v>70</v>
      </c>
    </row>
    <row r="640" spans="1:22" x14ac:dyDescent="0.35">
      <c r="A640" s="10" t="s">
        <v>6198</v>
      </c>
      <c r="B640">
        <v>1</v>
      </c>
      <c r="C640">
        <v>3</v>
      </c>
      <c r="L640" s="10" t="s">
        <v>6197</v>
      </c>
      <c r="M640">
        <v>16</v>
      </c>
      <c r="N640">
        <v>65</v>
      </c>
      <c r="U640">
        <v>13</v>
      </c>
      <c r="V640">
        <v>12</v>
      </c>
    </row>
    <row r="641" spans="1:22" x14ac:dyDescent="0.35">
      <c r="A641" s="10" t="s">
        <v>6196</v>
      </c>
      <c r="B641">
        <v>1</v>
      </c>
      <c r="C641">
        <v>46</v>
      </c>
      <c r="L641" s="10" t="s">
        <v>333</v>
      </c>
      <c r="M641">
        <v>17</v>
      </c>
      <c r="N641">
        <v>1673</v>
      </c>
      <c r="U641">
        <v>33</v>
      </c>
      <c r="V641">
        <v>16</v>
      </c>
    </row>
    <row r="642" spans="1:22" x14ac:dyDescent="0.35">
      <c r="A642" s="10" t="s">
        <v>6195</v>
      </c>
      <c r="B642">
        <v>1</v>
      </c>
      <c r="C642">
        <v>29</v>
      </c>
      <c r="L642" s="10" t="s">
        <v>712</v>
      </c>
      <c r="M642">
        <v>20</v>
      </c>
      <c r="N642">
        <v>502</v>
      </c>
      <c r="U642">
        <v>261</v>
      </c>
      <c r="V642">
        <v>76</v>
      </c>
    </row>
    <row r="643" spans="1:22" x14ac:dyDescent="0.35">
      <c r="A643" s="10" t="s">
        <v>878</v>
      </c>
      <c r="B643">
        <v>3</v>
      </c>
      <c r="C643">
        <v>432</v>
      </c>
      <c r="L643" s="10" t="s">
        <v>528</v>
      </c>
      <c r="M643">
        <v>23</v>
      </c>
      <c r="N643">
        <v>2516</v>
      </c>
      <c r="U643">
        <v>67</v>
      </c>
      <c r="V643">
        <v>971</v>
      </c>
    </row>
    <row r="644" spans="1:22" x14ac:dyDescent="0.35">
      <c r="A644" s="10" t="s">
        <v>3680</v>
      </c>
      <c r="B644">
        <v>3</v>
      </c>
      <c r="C644">
        <v>869</v>
      </c>
      <c r="L644" s="10" t="s">
        <v>2634</v>
      </c>
      <c r="M644">
        <v>27</v>
      </c>
      <c r="N644">
        <v>1535</v>
      </c>
      <c r="U644">
        <v>34</v>
      </c>
      <c r="V644">
        <v>18</v>
      </c>
    </row>
    <row r="645" spans="1:22" x14ac:dyDescent="0.35">
      <c r="A645" s="10" t="s">
        <v>5097</v>
      </c>
      <c r="B645">
        <v>1</v>
      </c>
      <c r="C645">
        <v>294</v>
      </c>
      <c r="L645" s="10" t="s">
        <v>367</v>
      </c>
      <c r="M645">
        <v>28</v>
      </c>
      <c r="N645">
        <v>411</v>
      </c>
      <c r="U645">
        <v>17</v>
      </c>
      <c r="V645">
        <v>97</v>
      </c>
    </row>
    <row r="646" spans="1:22" x14ac:dyDescent="0.35">
      <c r="A646" s="10" t="s">
        <v>2433</v>
      </c>
      <c r="B646">
        <v>4</v>
      </c>
      <c r="C646">
        <v>610</v>
      </c>
      <c r="L646" s="10" t="s">
        <v>1198</v>
      </c>
      <c r="M646">
        <v>28</v>
      </c>
      <c r="N646">
        <v>4402</v>
      </c>
      <c r="U646">
        <v>12</v>
      </c>
      <c r="V646">
        <v>16</v>
      </c>
    </row>
    <row r="647" spans="1:22" x14ac:dyDescent="0.35">
      <c r="A647" s="10" t="s">
        <v>3427</v>
      </c>
      <c r="B647">
        <v>1</v>
      </c>
      <c r="C647">
        <v>1927</v>
      </c>
      <c r="L647" s="10" t="s">
        <v>3779</v>
      </c>
      <c r="M647">
        <v>30</v>
      </c>
      <c r="N647">
        <v>2483</v>
      </c>
      <c r="U647">
        <v>17</v>
      </c>
      <c r="V647">
        <v>9</v>
      </c>
    </row>
    <row r="648" spans="1:22" x14ac:dyDescent="0.35">
      <c r="A648" s="10" t="s">
        <v>6194</v>
      </c>
      <c r="B648">
        <v>1</v>
      </c>
      <c r="C648">
        <v>55</v>
      </c>
      <c r="L648" s="10" t="s">
        <v>6193</v>
      </c>
      <c r="M648">
        <v>31</v>
      </c>
      <c r="N648">
        <v>78</v>
      </c>
      <c r="U648">
        <v>528</v>
      </c>
      <c r="V648">
        <v>83</v>
      </c>
    </row>
    <row r="649" spans="1:22" x14ac:dyDescent="0.35">
      <c r="A649" s="10" t="s">
        <v>6192</v>
      </c>
      <c r="B649">
        <v>1</v>
      </c>
      <c r="C649">
        <v>32</v>
      </c>
      <c r="L649" s="10" t="s">
        <v>2379</v>
      </c>
      <c r="M649">
        <v>35</v>
      </c>
      <c r="N649">
        <v>24324</v>
      </c>
      <c r="U649">
        <v>127</v>
      </c>
      <c r="V649">
        <v>715</v>
      </c>
    </row>
    <row r="650" spans="1:22" x14ac:dyDescent="0.35">
      <c r="A650" s="10" t="s">
        <v>6191</v>
      </c>
      <c r="B650">
        <v>1</v>
      </c>
      <c r="C650">
        <v>17</v>
      </c>
      <c r="L650" s="10" t="s">
        <v>6190</v>
      </c>
      <c r="M650">
        <v>38</v>
      </c>
      <c r="N650">
        <v>0</v>
      </c>
      <c r="U650">
        <v>173</v>
      </c>
      <c r="V650">
        <v>13</v>
      </c>
    </row>
    <row r="651" spans="1:22" x14ac:dyDescent="0.35">
      <c r="A651" s="10" t="s">
        <v>6189</v>
      </c>
      <c r="B651">
        <v>1</v>
      </c>
      <c r="C651">
        <v>4</v>
      </c>
      <c r="L651" s="10" t="s">
        <v>6188</v>
      </c>
      <c r="M651">
        <v>41</v>
      </c>
      <c r="N651">
        <v>21</v>
      </c>
      <c r="U651">
        <v>271</v>
      </c>
      <c r="V651" s="3">
        <v>1185</v>
      </c>
    </row>
    <row r="652" spans="1:22" x14ac:dyDescent="0.35">
      <c r="A652" s="10" t="s">
        <v>6187</v>
      </c>
      <c r="B652">
        <v>1</v>
      </c>
      <c r="C652">
        <v>5</v>
      </c>
      <c r="L652" s="10" t="s">
        <v>1760</v>
      </c>
      <c r="M652">
        <v>122</v>
      </c>
      <c r="N652">
        <v>8319</v>
      </c>
      <c r="U652">
        <v>82</v>
      </c>
      <c r="V652">
        <v>71</v>
      </c>
    </row>
    <row r="653" spans="1:22" x14ac:dyDescent="0.35">
      <c r="A653" s="10" t="s">
        <v>5107</v>
      </c>
      <c r="B653">
        <v>1</v>
      </c>
      <c r="C653">
        <v>90</v>
      </c>
      <c r="L653" s="10" t="s">
        <v>6186</v>
      </c>
      <c r="M653">
        <v>122</v>
      </c>
      <c r="N653">
        <v>5366</v>
      </c>
      <c r="U653">
        <v>5</v>
      </c>
      <c r="V653">
        <v>1</v>
      </c>
    </row>
    <row r="654" spans="1:22" x14ac:dyDescent="0.35">
      <c r="A654" s="10" t="s">
        <v>1471</v>
      </c>
      <c r="B654">
        <v>1</v>
      </c>
      <c r="C654">
        <v>505</v>
      </c>
      <c r="L654" s="10" t="s">
        <v>6185</v>
      </c>
      <c r="M654">
        <v>135</v>
      </c>
      <c r="N654">
        <v>6559</v>
      </c>
      <c r="U654">
        <v>642</v>
      </c>
      <c r="V654">
        <v>68</v>
      </c>
    </row>
    <row r="655" spans="1:22" x14ac:dyDescent="0.35">
      <c r="A655" s="10" t="s">
        <v>6184</v>
      </c>
      <c r="B655">
        <v>1</v>
      </c>
      <c r="C655">
        <v>38</v>
      </c>
      <c r="L655" s="10" t="s">
        <v>572</v>
      </c>
      <c r="M655">
        <v>237</v>
      </c>
      <c r="N655">
        <v>23967</v>
      </c>
      <c r="U655">
        <v>8</v>
      </c>
      <c r="V655">
        <v>0</v>
      </c>
    </row>
    <row r="656" spans="1:22" x14ac:dyDescent="0.35">
      <c r="A656" s="10" t="s">
        <v>899</v>
      </c>
      <c r="B656">
        <v>5</v>
      </c>
      <c r="C656">
        <v>674</v>
      </c>
      <c r="L656" s="10" t="s">
        <v>6183</v>
      </c>
      <c r="M656">
        <v>243</v>
      </c>
      <c r="N656">
        <v>2681</v>
      </c>
      <c r="U656">
        <v>12</v>
      </c>
      <c r="V656">
        <v>1</v>
      </c>
    </row>
    <row r="657" spans="1:22" x14ac:dyDescent="0.35">
      <c r="A657" s="10" t="s">
        <v>6182</v>
      </c>
      <c r="B657">
        <v>1</v>
      </c>
      <c r="C657">
        <v>11</v>
      </c>
      <c r="U657">
        <v>5</v>
      </c>
      <c r="V657">
        <v>0</v>
      </c>
    </row>
    <row r="658" spans="1:22" x14ac:dyDescent="0.35">
      <c r="A658" s="10" t="s">
        <v>5123</v>
      </c>
      <c r="B658">
        <v>1</v>
      </c>
      <c r="C658">
        <v>20</v>
      </c>
      <c r="U658">
        <v>13</v>
      </c>
      <c r="V658">
        <v>31</v>
      </c>
    </row>
    <row r="659" spans="1:22" x14ac:dyDescent="0.35">
      <c r="A659" s="10" t="s">
        <v>6181</v>
      </c>
      <c r="B659">
        <v>1</v>
      </c>
      <c r="C659">
        <v>6</v>
      </c>
      <c r="U659">
        <v>89</v>
      </c>
      <c r="V659">
        <v>0</v>
      </c>
    </row>
    <row r="660" spans="1:22" x14ac:dyDescent="0.35">
      <c r="A660" s="10" t="s">
        <v>6180</v>
      </c>
      <c r="B660">
        <v>1</v>
      </c>
      <c r="C660">
        <v>11</v>
      </c>
      <c r="U660">
        <v>164</v>
      </c>
      <c r="V660">
        <v>954</v>
      </c>
    </row>
    <row r="661" spans="1:22" x14ac:dyDescent="0.35">
      <c r="A661" s="10" t="s">
        <v>6179</v>
      </c>
      <c r="B661">
        <v>1</v>
      </c>
      <c r="C661">
        <v>44</v>
      </c>
      <c r="U661">
        <v>254</v>
      </c>
      <c r="V661">
        <v>0</v>
      </c>
    </row>
    <row r="662" spans="1:22" x14ac:dyDescent="0.35">
      <c r="A662" s="10" t="s">
        <v>4458</v>
      </c>
      <c r="B662">
        <v>1</v>
      </c>
      <c r="C662">
        <v>141</v>
      </c>
      <c r="U662">
        <v>169</v>
      </c>
      <c r="V662">
        <v>91</v>
      </c>
    </row>
    <row r="663" spans="1:22" x14ac:dyDescent="0.35">
      <c r="A663" s="10" t="s">
        <v>6178</v>
      </c>
      <c r="B663">
        <v>1</v>
      </c>
      <c r="C663">
        <v>26</v>
      </c>
      <c r="U663">
        <v>69</v>
      </c>
      <c r="V663">
        <v>14</v>
      </c>
    </row>
    <row r="664" spans="1:22" x14ac:dyDescent="0.35">
      <c r="A664" s="10" t="s">
        <v>6177</v>
      </c>
      <c r="B664">
        <v>1</v>
      </c>
      <c r="C664">
        <v>14</v>
      </c>
      <c r="U664">
        <v>1</v>
      </c>
      <c r="V664">
        <v>2</v>
      </c>
    </row>
    <row r="665" spans="1:22" x14ac:dyDescent="0.35">
      <c r="A665" s="10" t="s">
        <v>3941</v>
      </c>
      <c r="B665">
        <v>2</v>
      </c>
      <c r="C665">
        <v>900</v>
      </c>
      <c r="U665">
        <v>174</v>
      </c>
      <c r="V665">
        <v>1</v>
      </c>
    </row>
    <row r="666" spans="1:22" x14ac:dyDescent="0.35">
      <c r="A666" s="10" t="s">
        <v>6176</v>
      </c>
      <c r="B666">
        <v>1</v>
      </c>
      <c r="C666">
        <v>4</v>
      </c>
      <c r="U666">
        <v>15</v>
      </c>
      <c r="V666">
        <v>2</v>
      </c>
    </row>
    <row r="667" spans="1:22" x14ac:dyDescent="0.35">
      <c r="A667" s="10" t="s">
        <v>6175</v>
      </c>
      <c r="B667">
        <v>1</v>
      </c>
      <c r="C667">
        <v>28</v>
      </c>
      <c r="U667">
        <v>3</v>
      </c>
      <c r="V667">
        <v>0</v>
      </c>
    </row>
    <row r="668" spans="1:22" x14ac:dyDescent="0.35">
      <c r="A668" s="10" t="s">
        <v>5146</v>
      </c>
      <c r="B668">
        <v>1</v>
      </c>
      <c r="C668">
        <v>727</v>
      </c>
      <c r="U668">
        <v>1</v>
      </c>
      <c r="V668">
        <v>1</v>
      </c>
    </row>
    <row r="669" spans="1:22" x14ac:dyDescent="0.35">
      <c r="A669" s="10" t="s">
        <v>6174</v>
      </c>
      <c r="B669">
        <v>1</v>
      </c>
      <c r="C669">
        <v>5</v>
      </c>
      <c r="U669">
        <v>192</v>
      </c>
      <c r="V669">
        <v>72</v>
      </c>
    </row>
    <row r="670" spans="1:22" x14ac:dyDescent="0.35">
      <c r="A670" s="10" t="s">
        <v>6173</v>
      </c>
      <c r="B670">
        <v>1</v>
      </c>
      <c r="C670">
        <v>91</v>
      </c>
      <c r="U670">
        <v>157</v>
      </c>
      <c r="V670">
        <v>2</v>
      </c>
    </row>
    <row r="671" spans="1:22" x14ac:dyDescent="0.35">
      <c r="A671" s="10" t="s">
        <v>1771</v>
      </c>
      <c r="B671">
        <v>2</v>
      </c>
      <c r="C671">
        <v>436</v>
      </c>
      <c r="U671">
        <v>5</v>
      </c>
      <c r="V671">
        <v>1</v>
      </c>
    </row>
    <row r="672" spans="1:22" x14ac:dyDescent="0.35">
      <c r="A672" s="10" t="s">
        <v>4774</v>
      </c>
      <c r="B672">
        <v>2</v>
      </c>
      <c r="C672">
        <v>1094</v>
      </c>
      <c r="U672">
        <v>183</v>
      </c>
      <c r="V672">
        <v>0</v>
      </c>
    </row>
    <row r="673" spans="1:22" x14ac:dyDescent="0.35">
      <c r="A673" s="10" t="s">
        <v>6172</v>
      </c>
      <c r="B673">
        <v>1</v>
      </c>
      <c r="C673">
        <v>32</v>
      </c>
      <c r="U673">
        <v>884</v>
      </c>
      <c r="V673">
        <v>93</v>
      </c>
    </row>
    <row r="674" spans="1:22" x14ac:dyDescent="0.35">
      <c r="A674" s="10" t="s">
        <v>5160</v>
      </c>
      <c r="B674">
        <v>4</v>
      </c>
      <c r="C674">
        <v>1953</v>
      </c>
      <c r="U674">
        <v>17</v>
      </c>
      <c r="V674">
        <v>37</v>
      </c>
    </row>
    <row r="675" spans="1:22" x14ac:dyDescent="0.35">
      <c r="A675" s="10" t="s">
        <v>6171</v>
      </c>
      <c r="B675">
        <v>1</v>
      </c>
      <c r="C675">
        <v>33</v>
      </c>
      <c r="U675">
        <v>115</v>
      </c>
      <c r="V675">
        <v>44</v>
      </c>
    </row>
    <row r="676" spans="1:22" x14ac:dyDescent="0.35">
      <c r="A676" s="10" t="s">
        <v>4547</v>
      </c>
      <c r="B676">
        <v>1</v>
      </c>
      <c r="C676">
        <v>92</v>
      </c>
      <c r="U676">
        <v>8</v>
      </c>
      <c r="V676">
        <v>0</v>
      </c>
    </row>
    <row r="677" spans="1:22" x14ac:dyDescent="0.35">
      <c r="A677" s="10" t="s">
        <v>6170</v>
      </c>
      <c r="B677">
        <v>1</v>
      </c>
      <c r="C677">
        <v>46</v>
      </c>
      <c r="U677" s="3">
        <v>2565</v>
      </c>
      <c r="V677">
        <v>747</v>
      </c>
    </row>
    <row r="678" spans="1:22" x14ac:dyDescent="0.35">
      <c r="A678" s="10" t="s">
        <v>6169</v>
      </c>
      <c r="B678">
        <v>1</v>
      </c>
      <c r="C678">
        <v>8</v>
      </c>
      <c r="U678">
        <v>10</v>
      </c>
      <c r="V678">
        <v>13</v>
      </c>
    </row>
    <row r="679" spans="1:22" x14ac:dyDescent="0.35">
      <c r="A679" s="10" t="s">
        <v>5172</v>
      </c>
      <c r="B679">
        <v>1</v>
      </c>
      <c r="C679">
        <v>684</v>
      </c>
      <c r="U679">
        <v>388</v>
      </c>
      <c r="V679">
        <v>39</v>
      </c>
    </row>
    <row r="680" spans="1:22" x14ac:dyDescent="0.35">
      <c r="A680" s="10" t="s">
        <v>2596</v>
      </c>
      <c r="B680">
        <v>3</v>
      </c>
      <c r="C680">
        <v>498</v>
      </c>
      <c r="U680">
        <v>52</v>
      </c>
      <c r="V680">
        <v>8</v>
      </c>
    </row>
    <row r="681" spans="1:22" x14ac:dyDescent="0.35">
      <c r="A681" s="10" t="s">
        <v>457</v>
      </c>
      <c r="B681">
        <v>1</v>
      </c>
      <c r="C681">
        <v>11</v>
      </c>
      <c r="U681">
        <v>2</v>
      </c>
      <c r="V681">
        <v>0</v>
      </c>
    </row>
    <row r="682" spans="1:22" x14ac:dyDescent="0.35">
      <c r="A682" s="10" t="s">
        <v>5177</v>
      </c>
      <c r="B682">
        <v>1</v>
      </c>
      <c r="C682">
        <v>576</v>
      </c>
      <c r="U682">
        <v>945</v>
      </c>
      <c r="V682" s="3">
        <v>1021</v>
      </c>
    </row>
    <row r="683" spans="1:22" x14ac:dyDescent="0.35">
      <c r="A683" s="10" t="s">
        <v>6168</v>
      </c>
      <c r="B683">
        <v>1</v>
      </c>
      <c r="C683">
        <v>24</v>
      </c>
      <c r="U683">
        <v>10</v>
      </c>
      <c r="V683">
        <v>0</v>
      </c>
    </row>
    <row r="684" spans="1:22" x14ac:dyDescent="0.35">
      <c r="A684" s="10" t="s">
        <v>2710</v>
      </c>
      <c r="B684">
        <v>1</v>
      </c>
      <c r="C684">
        <v>194</v>
      </c>
      <c r="U684">
        <v>1</v>
      </c>
      <c r="V684">
        <v>0</v>
      </c>
    </row>
    <row r="685" spans="1:22" x14ac:dyDescent="0.35">
      <c r="A685" s="10" t="s">
        <v>2149</v>
      </c>
      <c r="B685">
        <v>2</v>
      </c>
      <c r="C685">
        <v>1490</v>
      </c>
      <c r="U685">
        <v>90</v>
      </c>
      <c r="V685">
        <v>2</v>
      </c>
    </row>
    <row r="686" spans="1:22" x14ac:dyDescent="0.35">
      <c r="A686" s="10" t="s">
        <v>3069</v>
      </c>
      <c r="B686">
        <v>2</v>
      </c>
      <c r="C686">
        <v>721</v>
      </c>
      <c r="U686">
        <v>440</v>
      </c>
      <c r="V686">
        <v>106</v>
      </c>
    </row>
    <row r="687" spans="1:22" x14ac:dyDescent="0.35">
      <c r="A687" s="10" t="s">
        <v>5184</v>
      </c>
      <c r="B687">
        <v>2</v>
      </c>
      <c r="C687">
        <v>419</v>
      </c>
      <c r="U687">
        <v>20</v>
      </c>
      <c r="V687">
        <v>1</v>
      </c>
    </row>
    <row r="688" spans="1:22" x14ac:dyDescent="0.35">
      <c r="A688" s="10" t="s">
        <v>6167</v>
      </c>
      <c r="B688">
        <v>1</v>
      </c>
      <c r="C688">
        <v>7</v>
      </c>
      <c r="U688">
        <v>434</v>
      </c>
      <c r="V688">
        <v>63</v>
      </c>
    </row>
    <row r="689" spans="1:22" x14ac:dyDescent="0.35">
      <c r="A689" s="10" t="s">
        <v>4706</v>
      </c>
      <c r="B689">
        <v>5</v>
      </c>
      <c r="C689">
        <v>169</v>
      </c>
      <c r="U689">
        <v>410</v>
      </c>
      <c r="V689">
        <v>44</v>
      </c>
    </row>
    <row r="690" spans="1:22" x14ac:dyDescent="0.35">
      <c r="A690" s="10" t="s">
        <v>6166</v>
      </c>
      <c r="B690">
        <v>1</v>
      </c>
      <c r="C690">
        <v>13</v>
      </c>
      <c r="U690">
        <v>1</v>
      </c>
      <c r="V690">
        <v>6</v>
      </c>
    </row>
    <row r="691" spans="1:22" x14ac:dyDescent="0.35">
      <c r="A691" s="10" t="s">
        <v>6165</v>
      </c>
      <c r="B691">
        <v>1</v>
      </c>
      <c r="C691">
        <v>9</v>
      </c>
      <c r="U691">
        <v>2</v>
      </c>
      <c r="V691">
        <v>1</v>
      </c>
    </row>
    <row r="692" spans="1:22" x14ac:dyDescent="0.35">
      <c r="A692" s="10" t="s">
        <v>5196</v>
      </c>
      <c r="B692">
        <v>2</v>
      </c>
      <c r="C692">
        <v>2206</v>
      </c>
      <c r="U692">
        <v>162</v>
      </c>
      <c r="V692">
        <v>3</v>
      </c>
    </row>
    <row r="693" spans="1:22" x14ac:dyDescent="0.35">
      <c r="A693" s="10" t="s">
        <v>6164</v>
      </c>
      <c r="B693">
        <v>1</v>
      </c>
      <c r="C693">
        <v>16</v>
      </c>
      <c r="U693">
        <v>168</v>
      </c>
      <c r="V693">
        <v>4</v>
      </c>
    </row>
    <row r="694" spans="1:22" x14ac:dyDescent="0.35">
      <c r="A694" s="10" t="s">
        <v>6163</v>
      </c>
      <c r="B694">
        <v>1</v>
      </c>
      <c r="C694">
        <v>16</v>
      </c>
      <c r="U694">
        <v>7</v>
      </c>
      <c r="V694">
        <v>37</v>
      </c>
    </row>
    <row r="695" spans="1:22" x14ac:dyDescent="0.35">
      <c r="A695" s="10" t="s">
        <v>3796</v>
      </c>
      <c r="B695">
        <v>73</v>
      </c>
      <c r="C695">
        <v>4241</v>
      </c>
      <c r="U695">
        <v>31</v>
      </c>
      <c r="V695">
        <v>0</v>
      </c>
    </row>
    <row r="696" spans="1:22" x14ac:dyDescent="0.35">
      <c r="A696" s="10" t="s">
        <v>6162</v>
      </c>
      <c r="B696">
        <v>1</v>
      </c>
      <c r="C696">
        <v>37</v>
      </c>
      <c r="U696">
        <v>182</v>
      </c>
      <c r="V696">
        <v>830</v>
      </c>
    </row>
    <row r="697" spans="1:22" x14ac:dyDescent="0.35">
      <c r="A697" s="10" t="s">
        <v>3956</v>
      </c>
      <c r="B697">
        <v>2</v>
      </c>
      <c r="C697">
        <v>819</v>
      </c>
      <c r="U697">
        <v>382</v>
      </c>
      <c r="V697">
        <v>54</v>
      </c>
    </row>
    <row r="698" spans="1:22" x14ac:dyDescent="0.35">
      <c r="A698" s="10" t="s">
        <v>6161</v>
      </c>
      <c r="B698">
        <v>1</v>
      </c>
      <c r="C698">
        <v>1</v>
      </c>
      <c r="U698">
        <v>6</v>
      </c>
      <c r="V698">
        <v>7</v>
      </c>
    </row>
    <row r="699" spans="1:22" x14ac:dyDescent="0.35">
      <c r="A699" s="10" t="s">
        <v>2342</v>
      </c>
      <c r="B699">
        <v>1</v>
      </c>
      <c r="C699">
        <v>1989</v>
      </c>
      <c r="U699">
        <v>190</v>
      </c>
      <c r="V699">
        <v>29</v>
      </c>
    </row>
    <row r="700" spans="1:22" x14ac:dyDescent="0.35">
      <c r="A700" s="10" t="s">
        <v>6160</v>
      </c>
      <c r="B700">
        <v>1</v>
      </c>
      <c r="C700">
        <v>2</v>
      </c>
      <c r="U700">
        <v>23</v>
      </c>
      <c r="V700">
        <v>65</v>
      </c>
    </row>
    <row r="701" spans="1:22" x14ac:dyDescent="0.35">
      <c r="A701" s="10" t="s">
        <v>6159</v>
      </c>
      <c r="B701">
        <v>1</v>
      </c>
      <c r="C701">
        <v>5</v>
      </c>
      <c r="U701">
        <v>131</v>
      </c>
      <c r="V701">
        <v>802</v>
      </c>
    </row>
    <row r="702" spans="1:22" x14ac:dyDescent="0.35">
      <c r="A702" s="10" t="s">
        <v>6158</v>
      </c>
      <c r="B702">
        <v>1</v>
      </c>
      <c r="C702">
        <v>37</v>
      </c>
      <c r="U702">
        <v>7</v>
      </c>
      <c r="V702">
        <v>0</v>
      </c>
    </row>
    <row r="703" spans="1:22" x14ac:dyDescent="0.35">
      <c r="A703" s="10" t="s">
        <v>6157</v>
      </c>
      <c r="B703">
        <v>1</v>
      </c>
      <c r="C703">
        <v>3</v>
      </c>
      <c r="U703">
        <v>14</v>
      </c>
      <c r="V703">
        <v>24</v>
      </c>
    </row>
    <row r="704" spans="1:22" x14ac:dyDescent="0.35">
      <c r="A704" s="10" t="s">
        <v>6156</v>
      </c>
      <c r="B704">
        <v>1</v>
      </c>
      <c r="C704">
        <v>114</v>
      </c>
      <c r="U704">
        <v>7</v>
      </c>
      <c r="V704">
        <v>5</v>
      </c>
    </row>
    <row r="705" spans="1:22" x14ac:dyDescent="0.35">
      <c r="A705" s="10" t="s">
        <v>1846</v>
      </c>
      <c r="B705">
        <v>2</v>
      </c>
      <c r="C705">
        <v>930</v>
      </c>
      <c r="U705">
        <v>1</v>
      </c>
      <c r="V705">
        <v>0</v>
      </c>
    </row>
    <row r="706" spans="1:22" x14ac:dyDescent="0.35">
      <c r="A706" s="10" t="s">
        <v>5211</v>
      </c>
      <c r="B706">
        <v>1</v>
      </c>
      <c r="C706">
        <v>1059</v>
      </c>
      <c r="U706" s="3">
        <v>1469</v>
      </c>
      <c r="V706">
        <v>139</v>
      </c>
    </row>
    <row r="707" spans="1:22" x14ac:dyDescent="0.35">
      <c r="A707" s="10" t="s">
        <v>3060</v>
      </c>
      <c r="B707">
        <v>2</v>
      </c>
      <c r="C707">
        <v>594</v>
      </c>
      <c r="U707">
        <v>2</v>
      </c>
      <c r="V707">
        <v>2</v>
      </c>
    </row>
    <row r="708" spans="1:22" x14ac:dyDescent="0.35">
      <c r="A708" s="10" t="s">
        <v>6155</v>
      </c>
      <c r="B708">
        <v>1</v>
      </c>
      <c r="C708">
        <v>8</v>
      </c>
      <c r="U708">
        <v>94</v>
      </c>
      <c r="V708">
        <v>69</v>
      </c>
    </row>
    <row r="709" spans="1:22" x14ac:dyDescent="0.35">
      <c r="A709" s="10" t="s">
        <v>465</v>
      </c>
      <c r="B709">
        <v>1</v>
      </c>
      <c r="C709">
        <v>11</v>
      </c>
      <c r="U709">
        <v>13</v>
      </c>
      <c r="V709">
        <v>12</v>
      </c>
    </row>
    <row r="710" spans="1:22" x14ac:dyDescent="0.35">
      <c r="A710" s="10" t="s">
        <v>5217</v>
      </c>
      <c r="B710">
        <v>1</v>
      </c>
      <c r="C710">
        <v>958</v>
      </c>
      <c r="U710">
        <v>103</v>
      </c>
      <c r="V710">
        <v>32</v>
      </c>
    </row>
    <row r="711" spans="1:22" x14ac:dyDescent="0.35">
      <c r="A711" s="10" t="s">
        <v>2151</v>
      </c>
      <c r="B711">
        <v>3</v>
      </c>
      <c r="C711">
        <v>749</v>
      </c>
      <c r="U711">
        <v>76</v>
      </c>
      <c r="V711">
        <v>26</v>
      </c>
    </row>
    <row r="712" spans="1:22" x14ac:dyDescent="0.35">
      <c r="A712" s="10" t="s">
        <v>6154</v>
      </c>
      <c r="B712">
        <v>1</v>
      </c>
      <c r="C712">
        <v>30</v>
      </c>
      <c r="U712">
        <v>41</v>
      </c>
      <c r="V712">
        <v>22</v>
      </c>
    </row>
    <row r="713" spans="1:22" x14ac:dyDescent="0.35">
      <c r="A713" s="10" t="s">
        <v>3046</v>
      </c>
      <c r="B713">
        <v>4</v>
      </c>
      <c r="C713">
        <v>754</v>
      </c>
      <c r="U713">
        <v>1</v>
      </c>
      <c r="V713">
        <v>0</v>
      </c>
    </row>
    <row r="714" spans="1:22" x14ac:dyDescent="0.35">
      <c r="A714" s="10" t="s">
        <v>6153</v>
      </c>
      <c r="B714">
        <v>1</v>
      </c>
      <c r="C714">
        <v>5</v>
      </c>
      <c r="U714">
        <v>137</v>
      </c>
      <c r="V714">
        <v>55</v>
      </c>
    </row>
    <row r="715" spans="1:22" x14ac:dyDescent="0.35">
      <c r="A715" s="10" t="s">
        <v>2444</v>
      </c>
      <c r="B715">
        <v>4</v>
      </c>
      <c r="C715">
        <v>4251</v>
      </c>
      <c r="U715">
        <v>793</v>
      </c>
      <c r="V715">
        <v>3</v>
      </c>
    </row>
    <row r="716" spans="1:22" x14ac:dyDescent="0.35">
      <c r="A716" s="10" t="s">
        <v>2718</v>
      </c>
      <c r="B716">
        <v>1</v>
      </c>
      <c r="C716">
        <v>39</v>
      </c>
      <c r="U716">
        <v>97</v>
      </c>
      <c r="V716">
        <v>31</v>
      </c>
    </row>
    <row r="717" spans="1:22" x14ac:dyDescent="0.35">
      <c r="A717" s="10" t="s">
        <v>4158</v>
      </c>
      <c r="B717">
        <v>8</v>
      </c>
      <c r="C717">
        <v>1153</v>
      </c>
      <c r="U717">
        <v>882</v>
      </c>
      <c r="V717">
        <v>94</v>
      </c>
    </row>
    <row r="718" spans="1:22" x14ac:dyDescent="0.35">
      <c r="A718" s="10" t="s">
        <v>6152</v>
      </c>
      <c r="B718">
        <v>1</v>
      </c>
      <c r="C718">
        <v>32</v>
      </c>
      <c r="U718">
        <v>43</v>
      </c>
      <c r="V718">
        <v>17</v>
      </c>
    </row>
    <row r="719" spans="1:22" x14ac:dyDescent="0.35">
      <c r="A719" s="10" t="s">
        <v>1233</v>
      </c>
      <c r="B719">
        <v>1</v>
      </c>
      <c r="C719">
        <v>410</v>
      </c>
      <c r="U719">
        <v>3</v>
      </c>
      <c r="V719">
        <v>0</v>
      </c>
    </row>
    <row r="720" spans="1:22" x14ac:dyDescent="0.35">
      <c r="A720" s="10" t="s">
        <v>6151</v>
      </c>
      <c r="B720">
        <v>1</v>
      </c>
      <c r="C720">
        <v>24</v>
      </c>
      <c r="U720">
        <v>3</v>
      </c>
      <c r="V720">
        <v>5</v>
      </c>
    </row>
    <row r="721" spans="1:22" x14ac:dyDescent="0.35">
      <c r="A721" s="10" t="s">
        <v>6150</v>
      </c>
      <c r="B721">
        <v>1</v>
      </c>
      <c r="C721">
        <v>0</v>
      </c>
      <c r="U721">
        <v>278</v>
      </c>
      <c r="V721">
        <v>991</v>
      </c>
    </row>
    <row r="722" spans="1:22" x14ac:dyDescent="0.35">
      <c r="A722" s="10" t="s">
        <v>734</v>
      </c>
      <c r="B722">
        <v>1</v>
      </c>
      <c r="C722">
        <v>21</v>
      </c>
      <c r="U722">
        <v>1</v>
      </c>
      <c r="V722">
        <v>0</v>
      </c>
    </row>
    <row r="723" spans="1:22" x14ac:dyDescent="0.35">
      <c r="A723" s="10" t="s">
        <v>6149</v>
      </c>
      <c r="B723">
        <v>1</v>
      </c>
      <c r="C723">
        <v>40</v>
      </c>
      <c r="U723">
        <v>28</v>
      </c>
      <c r="V723">
        <v>23</v>
      </c>
    </row>
    <row r="724" spans="1:22" x14ac:dyDescent="0.35">
      <c r="A724" s="10" t="s">
        <v>6148</v>
      </c>
      <c r="B724">
        <v>1</v>
      </c>
      <c r="C724">
        <v>43</v>
      </c>
      <c r="U724">
        <v>4</v>
      </c>
      <c r="V724">
        <v>2</v>
      </c>
    </row>
    <row r="725" spans="1:22" x14ac:dyDescent="0.35">
      <c r="A725" s="10" t="s">
        <v>4051</v>
      </c>
      <c r="B725">
        <v>2</v>
      </c>
      <c r="C725">
        <v>977</v>
      </c>
      <c r="U725">
        <v>62</v>
      </c>
      <c r="V725">
        <v>63</v>
      </c>
    </row>
    <row r="726" spans="1:22" x14ac:dyDescent="0.35">
      <c r="A726" s="10" t="s">
        <v>6147</v>
      </c>
      <c r="B726">
        <v>1</v>
      </c>
      <c r="C726">
        <v>1</v>
      </c>
      <c r="U726">
        <v>3</v>
      </c>
      <c r="V726">
        <v>12</v>
      </c>
    </row>
    <row r="727" spans="1:22" x14ac:dyDescent="0.35">
      <c r="A727" s="10" t="s">
        <v>6146</v>
      </c>
      <c r="B727">
        <v>1</v>
      </c>
      <c r="C727">
        <v>6</v>
      </c>
      <c r="U727">
        <v>39</v>
      </c>
      <c r="V727">
        <v>25</v>
      </c>
    </row>
    <row r="728" spans="1:22" x14ac:dyDescent="0.35">
      <c r="A728" s="10" t="s">
        <v>6145</v>
      </c>
      <c r="B728">
        <v>1</v>
      </c>
      <c r="C728">
        <v>22</v>
      </c>
      <c r="U728">
        <v>18</v>
      </c>
      <c r="V728">
        <v>39</v>
      </c>
    </row>
    <row r="729" spans="1:22" x14ac:dyDescent="0.35">
      <c r="A729" s="10" t="s">
        <v>5235</v>
      </c>
      <c r="B729">
        <v>1</v>
      </c>
      <c r="C729">
        <v>28</v>
      </c>
      <c r="U729">
        <v>391</v>
      </c>
      <c r="V729">
        <v>93</v>
      </c>
    </row>
    <row r="730" spans="1:22" x14ac:dyDescent="0.35">
      <c r="A730" s="10" t="s">
        <v>1481</v>
      </c>
      <c r="B730">
        <v>1</v>
      </c>
      <c r="C730">
        <v>437</v>
      </c>
      <c r="U730">
        <v>13</v>
      </c>
      <c r="V730">
        <v>0</v>
      </c>
    </row>
    <row r="731" spans="1:22" x14ac:dyDescent="0.35">
      <c r="A731" s="10" t="s">
        <v>6144</v>
      </c>
      <c r="B731">
        <v>1</v>
      </c>
      <c r="C731">
        <v>8</v>
      </c>
      <c r="U731">
        <v>2</v>
      </c>
      <c r="V731">
        <v>0</v>
      </c>
    </row>
    <row r="732" spans="1:22" x14ac:dyDescent="0.35">
      <c r="A732" s="10" t="s">
        <v>1155</v>
      </c>
      <c r="B732">
        <v>7</v>
      </c>
      <c r="C732">
        <v>146605</v>
      </c>
      <c r="U732">
        <v>135</v>
      </c>
      <c r="V732">
        <v>120</v>
      </c>
    </row>
    <row r="733" spans="1:22" x14ac:dyDescent="0.35">
      <c r="A733" s="10" t="s">
        <v>5240</v>
      </c>
      <c r="B733">
        <v>1</v>
      </c>
      <c r="C733">
        <v>525</v>
      </c>
      <c r="U733">
        <v>130</v>
      </c>
      <c r="V733">
        <v>38</v>
      </c>
    </row>
    <row r="734" spans="1:22" x14ac:dyDescent="0.35">
      <c r="A734" s="10" t="s">
        <v>2725</v>
      </c>
      <c r="B734">
        <v>1</v>
      </c>
      <c r="C734">
        <v>33</v>
      </c>
      <c r="U734">
        <v>32</v>
      </c>
      <c r="V734">
        <v>39</v>
      </c>
    </row>
    <row r="735" spans="1:22" x14ac:dyDescent="0.35">
      <c r="A735" s="10" t="s">
        <v>5247</v>
      </c>
      <c r="B735">
        <v>1</v>
      </c>
      <c r="C735">
        <v>1010</v>
      </c>
      <c r="U735">
        <v>8</v>
      </c>
      <c r="V735">
        <v>2</v>
      </c>
    </row>
    <row r="736" spans="1:22" x14ac:dyDescent="0.35">
      <c r="A736" s="10" t="s">
        <v>6143</v>
      </c>
      <c r="B736">
        <v>1</v>
      </c>
      <c r="C736">
        <v>34</v>
      </c>
      <c r="U736">
        <v>74</v>
      </c>
      <c r="V736">
        <v>32</v>
      </c>
    </row>
    <row r="737" spans="1:22" x14ac:dyDescent="0.35">
      <c r="A737" s="10" t="s">
        <v>3173</v>
      </c>
      <c r="B737">
        <v>1</v>
      </c>
      <c r="C737">
        <v>1028</v>
      </c>
      <c r="U737">
        <v>4</v>
      </c>
      <c r="V737">
        <v>9</v>
      </c>
    </row>
    <row r="738" spans="1:22" x14ac:dyDescent="0.35">
      <c r="A738" s="10" t="s">
        <v>6142</v>
      </c>
      <c r="B738">
        <v>1</v>
      </c>
      <c r="C738">
        <v>20</v>
      </c>
      <c r="U738">
        <v>261</v>
      </c>
      <c r="V738">
        <v>73</v>
      </c>
    </row>
    <row r="739" spans="1:22" x14ac:dyDescent="0.35">
      <c r="A739" s="10" t="s">
        <v>2115</v>
      </c>
      <c r="B739">
        <v>1</v>
      </c>
      <c r="C739">
        <v>804</v>
      </c>
      <c r="U739">
        <v>401</v>
      </c>
      <c r="V739">
        <v>55</v>
      </c>
    </row>
    <row r="740" spans="1:22" x14ac:dyDescent="0.35">
      <c r="A740" s="10" t="s">
        <v>2170</v>
      </c>
      <c r="B740">
        <v>2</v>
      </c>
      <c r="C740">
        <v>1226</v>
      </c>
      <c r="U740">
        <v>27</v>
      </c>
      <c r="V740">
        <v>3</v>
      </c>
    </row>
    <row r="741" spans="1:22" x14ac:dyDescent="0.35">
      <c r="A741" s="10" t="s">
        <v>3859</v>
      </c>
      <c r="B741">
        <v>2</v>
      </c>
      <c r="C741">
        <v>712</v>
      </c>
      <c r="U741">
        <v>9</v>
      </c>
      <c r="V741">
        <v>0</v>
      </c>
    </row>
    <row r="742" spans="1:22" x14ac:dyDescent="0.35">
      <c r="A742" s="10" t="s">
        <v>4368</v>
      </c>
      <c r="B742">
        <v>1</v>
      </c>
      <c r="C742">
        <v>937</v>
      </c>
      <c r="U742">
        <v>5</v>
      </c>
      <c r="V742">
        <v>3</v>
      </c>
    </row>
    <row r="743" spans="1:22" x14ac:dyDescent="0.35">
      <c r="A743" s="10" t="s">
        <v>6141</v>
      </c>
      <c r="B743">
        <v>1</v>
      </c>
      <c r="C743">
        <v>77</v>
      </c>
      <c r="U743">
        <v>11</v>
      </c>
      <c r="V743">
        <v>4</v>
      </c>
    </row>
    <row r="744" spans="1:22" x14ac:dyDescent="0.35">
      <c r="A744" s="10" t="s">
        <v>6140</v>
      </c>
      <c r="B744">
        <v>1</v>
      </c>
      <c r="C744">
        <v>46</v>
      </c>
      <c r="U744">
        <v>141</v>
      </c>
      <c r="V744">
        <v>44</v>
      </c>
    </row>
    <row r="745" spans="1:22" x14ac:dyDescent="0.35">
      <c r="A745" s="10" t="s">
        <v>2161</v>
      </c>
      <c r="B745">
        <v>2</v>
      </c>
      <c r="C745">
        <v>1171</v>
      </c>
      <c r="U745">
        <v>3</v>
      </c>
      <c r="V745">
        <v>4</v>
      </c>
    </row>
    <row r="746" spans="1:22" x14ac:dyDescent="0.35">
      <c r="A746" s="10" t="s">
        <v>3651</v>
      </c>
      <c r="B746">
        <v>1</v>
      </c>
      <c r="C746">
        <v>997</v>
      </c>
      <c r="U746">
        <v>38</v>
      </c>
      <c r="V746">
        <v>2</v>
      </c>
    </row>
    <row r="747" spans="1:22" x14ac:dyDescent="0.35">
      <c r="A747" s="10" t="s">
        <v>3396</v>
      </c>
      <c r="B747">
        <v>1</v>
      </c>
      <c r="C747">
        <v>2202</v>
      </c>
      <c r="U747">
        <v>19</v>
      </c>
      <c r="V747">
        <v>0</v>
      </c>
    </row>
    <row r="748" spans="1:22" x14ac:dyDescent="0.35">
      <c r="A748" s="10" t="s">
        <v>5264</v>
      </c>
      <c r="B748">
        <v>1</v>
      </c>
      <c r="C748">
        <v>986</v>
      </c>
      <c r="U748">
        <v>32</v>
      </c>
      <c r="V748">
        <v>0</v>
      </c>
    </row>
    <row r="749" spans="1:22" x14ac:dyDescent="0.35">
      <c r="A749" s="10" t="s">
        <v>744</v>
      </c>
      <c r="B749">
        <v>1</v>
      </c>
      <c r="C749">
        <v>30</v>
      </c>
      <c r="U749" s="3">
        <v>1079</v>
      </c>
      <c r="V749" s="3">
        <v>1636</v>
      </c>
    </row>
    <row r="750" spans="1:22" x14ac:dyDescent="0.35">
      <c r="A750" s="10" t="s">
        <v>2534</v>
      </c>
      <c r="B750">
        <v>1</v>
      </c>
      <c r="C750">
        <v>762</v>
      </c>
      <c r="U750">
        <v>17</v>
      </c>
      <c r="V750">
        <v>1</v>
      </c>
    </row>
    <row r="751" spans="1:22" x14ac:dyDescent="0.35">
      <c r="A751" s="10" t="s">
        <v>2176</v>
      </c>
      <c r="B751">
        <v>3</v>
      </c>
      <c r="C751">
        <v>1158</v>
      </c>
      <c r="U751">
        <v>5</v>
      </c>
      <c r="V751">
        <v>0</v>
      </c>
    </row>
    <row r="752" spans="1:22" x14ac:dyDescent="0.35">
      <c r="A752" s="10" t="s">
        <v>4280</v>
      </c>
      <c r="B752">
        <v>8</v>
      </c>
      <c r="C752">
        <v>1230</v>
      </c>
      <c r="U752">
        <v>17</v>
      </c>
      <c r="V752">
        <v>0</v>
      </c>
    </row>
    <row r="753" spans="1:22" x14ac:dyDescent="0.35">
      <c r="A753" s="10" t="s">
        <v>6139</v>
      </c>
      <c r="B753">
        <v>1</v>
      </c>
      <c r="C753">
        <v>56</v>
      </c>
      <c r="U753">
        <v>28</v>
      </c>
      <c r="V753">
        <v>0</v>
      </c>
    </row>
    <row r="754" spans="1:22" x14ac:dyDescent="0.35">
      <c r="A754" s="10" t="s">
        <v>2985</v>
      </c>
      <c r="B754">
        <v>1</v>
      </c>
      <c r="C754">
        <v>887</v>
      </c>
      <c r="U754">
        <v>90</v>
      </c>
      <c r="V754" s="3">
        <v>1036</v>
      </c>
    </row>
    <row r="755" spans="1:22" x14ac:dyDescent="0.35">
      <c r="A755" s="10" t="s">
        <v>2731</v>
      </c>
      <c r="B755">
        <v>1</v>
      </c>
      <c r="C755">
        <v>32</v>
      </c>
      <c r="U755">
        <v>968</v>
      </c>
      <c r="V755">
        <v>837</v>
      </c>
    </row>
    <row r="756" spans="1:22" x14ac:dyDescent="0.35">
      <c r="A756" s="10" t="s">
        <v>3322</v>
      </c>
      <c r="B756">
        <v>1</v>
      </c>
      <c r="C756">
        <v>15</v>
      </c>
      <c r="U756">
        <v>815</v>
      </c>
      <c r="V756">
        <v>63</v>
      </c>
    </row>
    <row r="757" spans="1:22" x14ac:dyDescent="0.35">
      <c r="A757" s="10" t="s">
        <v>6138</v>
      </c>
      <c r="B757">
        <v>1</v>
      </c>
      <c r="C757">
        <v>0</v>
      </c>
      <c r="U757">
        <v>3</v>
      </c>
      <c r="V757">
        <v>4</v>
      </c>
    </row>
    <row r="758" spans="1:22" x14ac:dyDescent="0.35">
      <c r="A758" s="10" t="s">
        <v>2004</v>
      </c>
      <c r="B758">
        <v>1</v>
      </c>
      <c r="C758">
        <v>447</v>
      </c>
      <c r="U758">
        <v>769</v>
      </c>
      <c r="V758" s="3">
        <v>1144</v>
      </c>
    </row>
    <row r="759" spans="1:22" x14ac:dyDescent="0.35">
      <c r="A759" s="10" t="s">
        <v>3434</v>
      </c>
      <c r="B759">
        <v>1</v>
      </c>
      <c r="C759">
        <v>760218</v>
      </c>
      <c r="U759">
        <v>15</v>
      </c>
      <c r="V759">
        <v>48</v>
      </c>
    </row>
    <row r="760" spans="1:22" x14ac:dyDescent="0.35">
      <c r="A760" s="10" t="s">
        <v>6137</v>
      </c>
      <c r="B760">
        <v>1</v>
      </c>
      <c r="C760">
        <v>76</v>
      </c>
      <c r="U760">
        <v>2</v>
      </c>
      <c r="V760">
        <v>1</v>
      </c>
    </row>
    <row r="761" spans="1:22" x14ac:dyDescent="0.35">
      <c r="A761" s="10" t="s">
        <v>2542</v>
      </c>
      <c r="B761">
        <v>1</v>
      </c>
      <c r="C761">
        <v>571</v>
      </c>
      <c r="U761">
        <v>19</v>
      </c>
      <c r="V761">
        <v>1</v>
      </c>
    </row>
    <row r="762" spans="1:22" x14ac:dyDescent="0.35">
      <c r="A762" s="10" t="s">
        <v>1491</v>
      </c>
      <c r="B762">
        <v>1</v>
      </c>
      <c r="C762">
        <v>1368</v>
      </c>
      <c r="U762">
        <v>240</v>
      </c>
      <c r="V762">
        <v>45</v>
      </c>
    </row>
    <row r="763" spans="1:22" x14ac:dyDescent="0.35">
      <c r="A763" s="10" t="s">
        <v>1851</v>
      </c>
      <c r="B763">
        <v>1</v>
      </c>
      <c r="C763">
        <v>453</v>
      </c>
      <c r="U763">
        <v>986</v>
      </c>
      <c r="V763">
        <v>145</v>
      </c>
    </row>
    <row r="764" spans="1:22" x14ac:dyDescent="0.35">
      <c r="A764" s="10" t="s">
        <v>6136</v>
      </c>
      <c r="B764">
        <v>1</v>
      </c>
      <c r="C764">
        <v>14</v>
      </c>
      <c r="U764">
        <v>87</v>
      </c>
      <c r="V764">
        <v>40</v>
      </c>
    </row>
    <row r="765" spans="1:22" x14ac:dyDescent="0.35">
      <c r="A765" s="10" t="s">
        <v>3253</v>
      </c>
      <c r="B765">
        <v>3</v>
      </c>
      <c r="C765">
        <v>1533</v>
      </c>
      <c r="U765">
        <v>1</v>
      </c>
      <c r="V765">
        <v>3</v>
      </c>
    </row>
    <row r="766" spans="1:22" x14ac:dyDescent="0.35">
      <c r="A766" s="10" t="s">
        <v>983</v>
      </c>
      <c r="B766">
        <v>1</v>
      </c>
      <c r="C766">
        <v>2061</v>
      </c>
      <c r="U766">
        <v>3</v>
      </c>
      <c r="V766">
        <v>2</v>
      </c>
    </row>
    <row r="767" spans="1:22" x14ac:dyDescent="0.35">
      <c r="A767" s="10" t="s">
        <v>6135</v>
      </c>
      <c r="B767">
        <v>1</v>
      </c>
      <c r="C767">
        <v>11</v>
      </c>
      <c r="U767">
        <v>16</v>
      </c>
      <c r="V767">
        <v>11</v>
      </c>
    </row>
    <row r="768" spans="1:22" x14ac:dyDescent="0.35">
      <c r="A768" s="10" t="s">
        <v>6134</v>
      </c>
      <c r="B768">
        <v>1</v>
      </c>
      <c r="C768">
        <v>3</v>
      </c>
      <c r="U768">
        <v>5</v>
      </c>
      <c r="V768">
        <v>0</v>
      </c>
    </row>
    <row r="769" spans="1:22" x14ac:dyDescent="0.35">
      <c r="A769" s="10" t="s">
        <v>6133</v>
      </c>
      <c r="B769">
        <v>1</v>
      </c>
      <c r="C769">
        <v>5</v>
      </c>
      <c r="U769">
        <v>9</v>
      </c>
      <c r="V769">
        <v>9</v>
      </c>
    </row>
    <row r="770" spans="1:22" x14ac:dyDescent="0.35">
      <c r="A770" s="10" t="s">
        <v>473</v>
      </c>
      <c r="B770">
        <v>1</v>
      </c>
      <c r="C770">
        <v>6</v>
      </c>
      <c r="U770">
        <v>163</v>
      </c>
      <c r="V770">
        <v>41</v>
      </c>
    </row>
    <row r="771" spans="1:22" x14ac:dyDescent="0.35">
      <c r="A771" s="10" t="s">
        <v>5318</v>
      </c>
      <c r="B771">
        <v>1</v>
      </c>
      <c r="C771">
        <v>601</v>
      </c>
      <c r="U771">
        <v>22</v>
      </c>
      <c r="V771">
        <v>61</v>
      </c>
    </row>
    <row r="772" spans="1:22" x14ac:dyDescent="0.35">
      <c r="A772" s="10" t="s">
        <v>6132</v>
      </c>
      <c r="B772">
        <v>1</v>
      </c>
      <c r="C772">
        <v>89</v>
      </c>
      <c r="U772">
        <v>445</v>
      </c>
      <c r="V772">
        <v>90</v>
      </c>
    </row>
    <row r="773" spans="1:22" x14ac:dyDescent="0.35">
      <c r="A773" s="10" t="s">
        <v>3847</v>
      </c>
      <c r="B773">
        <v>10</v>
      </c>
      <c r="C773">
        <v>1460</v>
      </c>
      <c r="U773">
        <v>367</v>
      </c>
      <c r="V773">
        <v>63</v>
      </c>
    </row>
    <row r="774" spans="1:22" x14ac:dyDescent="0.35">
      <c r="A774" s="10" t="s">
        <v>5329</v>
      </c>
      <c r="B774">
        <v>2</v>
      </c>
      <c r="C774">
        <v>12</v>
      </c>
      <c r="U774">
        <v>227</v>
      </c>
      <c r="V774">
        <v>58</v>
      </c>
    </row>
    <row r="775" spans="1:22" x14ac:dyDescent="0.35">
      <c r="A775" s="10" t="s">
        <v>6131</v>
      </c>
      <c r="B775">
        <v>1</v>
      </c>
      <c r="C775">
        <v>95</v>
      </c>
      <c r="U775">
        <v>2</v>
      </c>
      <c r="V775">
        <v>0</v>
      </c>
    </row>
    <row r="776" spans="1:22" x14ac:dyDescent="0.35">
      <c r="A776" s="10" t="s">
        <v>2785</v>
      </c>
      <c r="B776">
        <v>1</v>
      </c>
      <c r="C776">
        <v>1090</v>
      </c>
      <c r="U776">
        <v>135</v>
      </c>
      <c r="V776">
        <v>47</v>
      </c>
    </row>
    <row r="777" spans="1:22" x14ac:dyDescent="0.35">
      <c r="A777" s="10" t="s">
        <v>6130</v>
      </c>
      <c r="B777">
        <v>1</v>
      </c>
      <c r="C777">
        <v>21</v>
      </c>
      <c r="U777">
        <v>330</v>
      </c>
      <c r="V777">
        <v>63</v>
      </c>
    </row>
    <row r="778" spans="1:22" x14ac:dyDescent="0.35">
      <c r="A778" s="10" t="s">
        <v>4346</v>
      </c>
      <c r="B778">
        <v>6</v>
      </c>
      <c r="C778">
        <v>1284</v>
      </c>
      <c r="U778">
        <v>22</v>
      </c>
      <c r="V778">
        <v>48</v>
      </c>
    </row>
    <row r="779" spans="1:22" x14ac:dyDescent="0.35">
      <c r="A779" s="10" t="s">
        <v>6129</v>
      </c>
      <c r="B779">
        <v>1</v>
      </c>
      <c r="C779">
        <v>0</v>
      </c>
      <c r="U779">
        <v>14</v>
      </c>
      <c r="V779">
        <v>2</v>
      </c>
    </row>
    <row r="780" spans="1:22" x14ac:dyDescent="0.35">
      <c r="A780" s="10" t="s">
        <v>1262</v>
      </c>
      <c r="B780">
        <v>3</v>
      </c>
      <c r="C780">
        <v>2187</v>
      </c>
      <c r="U780">
        <v>36</v>
      </c>
      <c r="V780">
        <v>34</v>
      </c>
    </row>
    <row r="781" spans="1:22" x14ac:dyDescent="0.35">
      <c r="A781" s="10" t="s">
        <v>342</v>
      </c>
      <c r="B781">
        <v>1</v>
      </c>
      <c r="C781">
        <v>188</v>
      </c>
      <c r="U781">
        <v>345</v>
      </c>
      <c r="V781">
        <v>49</v>
      </c>
    </row>
    <row r="782" spans="1:22" x14ac:dyDescent="0.35">
      <c r="A782" s="10" t="s">
        <v>6128</v>
      </c>
      <c r="B782">
        <v>1</v>
      </c>
      <c r="C782">
        <v>40</v>
      </c>
      <c r="U782">
        <v>11</v>
      </c>
      <c r="V782">
        <v>29</v>
      </c>
    </row>
    <row r="783" spans="1:22" x14ac:dyDescent="0.35">
      <c r="A783" s="10" t="s">
        <v>6127</v>
      </c>
      <c r="B783">
        <v>1</v>
      </c>
      <c r="C783">
        <v>0</v>
      </c>
      <c r="U783">
        <v>3</v>
      </c>
      <c r="V783">
        <v>0</v>
      </c>
    </row>
    <row r="784" spans="1:22" x14ac:dyDescent="0.35">
      <c r="A784" s="10" t="s">
        <v>6126</v>
      </c>
      <c r="B784">
        <v>1</v>
      </c>
      <c r="C784">
        <v>12</v>
      </c>
      <c r="U784">
        <v>12</v>
      </c>
      <c r="V784">
        <v>0</v>
      </c>
    </row>
    <row r="785" spans="1:22" x14ac:dyDescent="0.35">
      <c r="A785" s="10" t="s">
        <v>6125</v>
      </c>
      <c r="B785">
        <v>1</v>
      </c>
      <c r="C785">
        <v>0</v>
      </c>
      <c r="U785">
        <v>16</v>
      </c>
      <c r="V785">
        <v>0</v>
      </c>
    </row>
    <row r="786" spans="1:22" x14ac:dyDescent="0.35">
      <c r="A786" s="10" t="s">
        <v>6124</v>
      </c>
      <c r="B786">
        <v>1</v>
      </c>
      <c r="C786">
        <v>21</v>
      </c>
      <c r="U786">
        <v>7</v>
      </c>
      <c r="V786">
        <v>1</v>
      </c>
    </row>
    <row r="787" spans="1:22" x14ac:dyDescent="0.35">
      <c r="A787" s="10" t="s">
        <v>6123</v>
      </c>
      <c r="B787">
        <v>1</v>
      </c>
      <c r="C787">
        <v>13</v>
      </c>
      <c r="U787">
        <v>13</v>
      </c>
      <c r="V787">
        <v>23</v>
      </c>
    </row>
    <row r="788" spans="1:22" x14ac:dyDescent="0.35">
      <c r="A788" s="10" t="s">
        <v>6122</v>
      </c>
      <c r="B788">
        <v>1</v>
      </c>
      <c r="C788">
        <v>19</v>
      </c>
      <c r="U788">
        <v>20</v>
      </c>
      <c r="V788">
        <v>25</v>
      </c>
    </row>
    <row r="789" spans="1:22" x14ac:dyDescent="0.35">
      <c r="A789" s="10" t="s">
        <v>6121</v>
      </c>
      <c r="B789">
        <v>1</v>
      </c>
      <c r="C789">
        <v>10</v>
      </c>
      <c r="U789">
        <v>4</v>
      </c>
      <c r="V789">
        <v>0</v>
      </c>
    </row>
    <row r="790" spans="1:22" x14ac:dyDescent="0.35">
      <c r="A790" s="10" t="s">
        <v>6120</v>
      </c>
      <c r="B790">
        <v>1</v>
      </c>
      <c r="C790">
        <v>3</v>
      </c>
      <c r="U790">
        <v>7</v>
      </c>
      <c r="V790">
        <v>0</v>
      </c>
    </row>
    <row r="791" spans="1:22" x14ac:dyDescent="0.35">
      <c r="A791" s="10" t="s">
        <v>6119</v>
      </c>
      <c r="B791">
        <v>1</v>
      </c>
      <c r="C791">
        <v>54</v>
      </c>
      <c r="U791">
        <v>261</v>
      </c>
      <c r="V791">
        <v>79</v>
      </c>
    </row>
    <row r="792" spans="1:22" x14ac:dyDescent="0.35">
      <c r="A792" s="10" t="s">
        <v>4022</v>
      </c>
      <c r="B792">
        <v>7</v>
      </c>
      <c r="C792">
        <v>1105</v>
      </c>
      <c r="U792">
        <v>6</v>
      </c>
      <c r="V792">
        <v>2</v>
      </c>
    </row>
    <row r="793" spans="1:22" x14ac:dyDescent="0.35">
      <c r="A793" s="10" t="s">
        <v>6118</v>
      </c>
      <c r="B793">
        <v>1</v>
      </c>
      <c r="C793">
        <v>27</v>
      </c>
      <c r="U793">
        <v>3</v>
      </c>
      <c r="V793">
        <v>3</v>
      </c>
    </row>
    <row r="794" spans="1:22" x14ac:dyDescent="0.35">
      <c r="A794" s="10" t="s">
        <v>6117</v>
      </c>
      <c r="B794">
        <v>1</v>
      </c>
      <c r="C794">
        <v>0</v>
      </c>
      <c r="U794">
        <v>6</v>
      </c>
      <c r="V794">
        <v>1</v>
      </c>
    </row>
    <row r="795" spans="1:22" x14ac:dyDescent="0.35">
      <c r="A795" s="10" t="s">
        <v>6116</v>
      </c>
      <c r="B795">
        <v>1</v>
      </c>
      <c r="C795">
        <v>2</v>
      </c>
      <c r="U795">
        <v>5</v>
      </c>
      <c r="V795">
        <v>0</v>
      </c>
    </row>
    <row r="796" spans="1:22" x14ac:dyDescent="0.35">
      <c r="A796" s="10" t="s">
        <v>6115</v>
      </c>
      <c r="B796">
        <v>1</v>
      </c>
      <c r="C796">
        <v>37</v>
      </c>
      <c r="U796">
        <v>218</v>
      </c>
      <c r="V796">
        <v>33</v>
      </c>
    </row>
    <row r="797" spans="1:22" x14ac:dyDescent="0.35">
      <c r="A797" s="10" t="s">
        <v>6114</v>
      </c>
      <c r="B797">
        <v>1</v>
      </c>
      <c r="C797">
        <v>376</v>
      </c>
      <c r="U797">
        <v>206</v>
      </c>
      <c r="V797">
        <v>865</v>
      </c>
    </row>
    <row r="798" spans="1:22" x14ac:dyDescent="0.35">
      <c r="A798" s="10" t="s">
        <v>6113</v>
      </c>
      <c r="B798">
        <v>1</v>
      </c>
      <c r="C798">
        <v>18</v>
      </c>
      <c r="U798">
        <v>8</v>
      </c>
      <c r="V798">
        <v>0</v>
      </c>
    </row>
    <row r="799" spans="1:22" x14ac:dyDescent="0.35">
      <c r="A799" s="10" t="s">
        <v>3442</v>
      </c>
      <c r="B799">
        <v>1</v>
      </c>
      <c r="C799">
        <v>4008</v>
      </c>
      <c r="U799">
        <v>210</v>
      </c>
      <c r="V799" s="3">
        <v>2108</v>
      </c>
    </row>
    <row r="800" spans="1:22" x14ac:dyDescent="0.35">
      <c r="A800" s="10" t="s">
        <v>6112</v>
      </c>
      <c r="B800">
        <v>1</v>
      </c>
      <c r="C800">
        <v>3</v>
      </c>
      <c r="U800">
        <v>32</v>
      </c>
      <c r="V800">
        <v>64</v>
      </c>
    </row>
    <row r="801" spans="1:22" x14ac:dyDescent="0.35">
      <c r="A801" s="10" t="s">
        <v>6111</v>
      </c>
      <c r="B801">
        <v>1</v>
      </c>
      <c r="C801">
        <v>51</v>
      </c>
      <c r="U801">
        <v>377</v>
      </c>
      <c r="V801">
        <v>0</v>
      </c>
    </row>
    <row r="802" spans="1:22" x14ac:dyDescent="0.35">
      <c r="A802" s="10" t="s">
        <v>6110</v>
      </c>
      <c r="B802">
        <v>1</v>
      </c>
      <c r="C802">
        <v>675</v>
      </c>
      <c r="U802">
        <v>13</v>
      </c>
      <c r="V802">
        <v>30</v>
      </c>
    </row>
    <row r="803" spans="1:22" x14ac:dyDescent="0.35">
      <c r="A803" s="10" t="s">
        <v>6109</v>
      </c>
      <c r="B803">
        <v>1</v>
      </c>
      <c r="C803">
        <v>46</v>
      </c>
      <c r="U803">
        <v>146</v>
      </c>
      <c r="V803">
        <v>44</v>
      </c>
    </row>
    <row r="804" spans="1:22" x14ac:dyDescent="0.35">
      <c r="A804" s="10" t="s">
        <v>3973</v>
      </c>
      <c r="B804">
        <v>13</v>
      </c>
      <c r="C804">
        <v>1638</v>
      </c>
      <c r="U804">
        <v>4</v>
      </c>
      <c r="V804">
        <v>0</v>
      </c>
    </row>
    <row r="805" spans="1:22" x14ac:dyDescent="0.35">
      <c r="A805" s="10" t="s">
        <v>6108</v>
      </c>
      <c r="B805">
        <v>1</v>
      </c>
      <c r="C805">
        <v>12</v>
      </c>
      <c r="U805">
        <v>66</v>
      </c>
      <c r="V805">
        <v>2</v>
      </c>
    </row>
    <row r="806" spans="1:22" x14ac:dyDescent="0.35">
      <c r="A806" s="10" t="s">
        <v>6107</v>
      </c>
      <c r="B806">
        <v>1</v>
      </c>
      <c r="C806">
        <v>23</v>
      </c>
      <c r="U806">
        <v>96</v>
      </c>
      <c r="V806">
        <v>846</v>
      </c>
    </row>
    <row r="807" spans="1:22" x14ac:dyDescent="0.35">
      <c r="A807" s="10" t="s">
        <v>952</v>
      </c>
      <c r="B807">
        <v>6</v>
      </c>
      <c r="C807">
        <v>264</v>
      </c>
      <c r="U807">
        <v>499</v>
      </c>
      <c r="V807">
        <v>110</v>
      </c>
    </row>
    <row r="808" spans="1:22" x14ac:dyDescent="0.35">
      <c r="A808" s="10" t="s">
        <v>5382</v>
      </c>
      <c r="B808">
        <v>1</v>
      </c>
      <c r="C808">
        <v>627</v>
      </c>
      <c r="U808">
        <v>294</v>
      </c>
      <c r="V808">
        <v>71</v>
      </c>
    </row>
    <row r="809" spans="1:22" x14ac:dyDescent="0.35">
      <c r="A809" s="10" t="s">
        <v>6106</v>
      </c>
      <c r="B809">
        <v>1</v>
      </c>
      <c r="C809">
        <v>107</v>
      </c>
      <c r="U809">
        <v>160</v>
      </c>
      <c r="V809">
        <v>53</v>
      </c>
    </row>
    <row r="810" spans="1:22" x14ac:dyDescent="0.35">
      <c r="A810" s="10" t="s">
        <v>6105</v>
      </c>
      <c r="B810">
        <v>1</v>
      </c>
      <c r="C810">
        <v>94</v>
      </c>
      <c r="U810">
        <v>84</v>
      </c>
      <c r="V810">
        <v>0</v>
      </c>
    </row>
    <row r="811" spans="1:22" x14ac:dyDescent="0.35">
      <c r="A811" s="10" t="s">
        <v>3201</v>
      </c>
      <c r="B811">
        <v>1</v>
      </c>
      <c r="C811">
        <v>264</v>
      </c>
      <c r="U811" s="3">
        <v>1561</v>
      </c>
      <c r="V811">
        <v>91</v>
      </c>
    </row>
    <row r="812" spans="1:22" x14ac:dyDescent="0.35">
      <c r="A812" s="10" t="s">
        <v>1344</v>
      </c>
      <c r="B812">
        <v>1</v>
      </c>
      <c r="C812">
        <v>94</v>
      </c>
      <c r="U812">
        <v>747</v>
      </c>
      <c r="V812">
        <v>128</v>
      </c>
    </row>
    <row r="813" spans="1:22" x14ac:dyDescent="0.35">
      <c r="A813" s="10" t="s">
        <v>2892</v>
      </c>
      <c r="B813">
        <v>2</v>
      </c>
      <c r="C813">
        <v>622</v>
      </c>
      <c r="U813">
        <v>683</v>
      </c>
      <c r="V813">
        <v>88</v>
      </c>
    </row>
    <row r="814" spans="1:22" x14ac:dyDescent="0.35">
      <c r="A814" s="10" t="s">
        <v>6104</v>
      </c>
      <c r="B814">
        <v>1</v>
      </c>
      <c r="C814">
        <v>133</v>
      </c>
      <c r="U814" s="3">
        <v>1541</v>
      </c>
      <c r="V814">
        <v>966</v>
      </c>
    </row>
    <row r="815" spans="1:22" x14ac:dyDescent="0.35">
      <c r="A815" s="10" t="s">
        <v>2163</v>
      </c>
      <c r="B815">
        <v>1</v>
      </c>
      <c r="C815">
        <v>59</v>
      </c>
      <c r="U815">
        <v>25</v>
      </c>
      <c r="V815">
        <v>68</v>
      </c>
    </row>
    <row r="816" spans="1:22" x14ac:dyDescent="0.35">
      <c r="A816" s="10" t="s">
        <v>6103</v>
      </c>
      <c r="B816">
        <v>1</v>
      </c>
      <c r="C816">
        <v>39</v>
      </c>
      <c r="U816">
        <v>20</v>
      </c>
      <c r="V816">
        <v>21</v>
      </c>
    </row>
    <row r="817" spans="1:22" x14ac:dyDescent="0.35">
      <c r="A817" s="10" t="s">
        <v>5399</v>
      </c>
      <c r="B817">
        <v>1</v>
      </c>
      <c r="C817">
        <v>0</v>
      </c>
      <c r="U817">
        <v>3</v>
      </c>
      <c r="V817">
        <v>0</v>
      </c>
    </row>
    <row r="818" spans="1:22" x14ac:dyDescent="0.35">
      <c r="A818" s="10" t="s">
        <v>2737</v>
      </c>
      <c r="B818">
        <v>1</v>
      </c>
      <c r="C818">
        <v>36</v>
      </c>
      <c r="U818">
        <v>486</v>
      </c>
      <c r="V818">
        <v>77</v>
      </c>
    </row>
    <row r="819" spans="1:22" x14ac:dyDescent="0.35">
      <c r="A819" s="10" t="s">
        <v>6102</v>
      </c>
      <c r="B819">
        <v>1</v>
      </c>
      <c r="C819">
        <v>15</v>
      </c>
      <c r="U819">
        <v>23</v>
      </c>
      <c r="V819">
        <v>31</v>
      </c>
    </row>
    <row r="820" spans="1:22" x14ac:dyDescent="0.35">
      <c r="A820" s="10" t="s">
        <v>479</v>
      </c>
      <c r="B820">
        <v>1</v>
      </c>
      <c r="C820">
        <v>9</v>
      </c>
      <c r="U820">
        <v>835</v>
      </c>
      <c r="V820">
        <v>53</v>
      </c>
    </row>
    <row r="821" spans="1:22" x14ac:dyDescent="0.35">
      <c r="A821" s="10" t="s">
        <v>6101</v>
      </c>
      <c r="B821">
        <v>1</v>
      </c>
      <c r="C821">
        <v>3</v>
      </c>
      <c r="U821">
        <v>4</v>
      </c>
      <c r="V821">
        <v>0</v>
      </c>
    </row>
    <row r="822" spans="1:22" x14ac:dyDescent="0.35">
      <c r="A822" s="10" t="s">
        <v>6100</v>
      </c>
      <c r="B822">
        <v>1</v>
      </c>
      <c r="C822">
        <v>46</v>
      </c>
      <c r="U822">
        <v>1</v>
      </c>
      <c r="V822">
        <v>2</v>
      </c>
    </row>
    <row r="823" spans="1:22" x14ac:dyDescent="0.35">
      <c r="A823" s="10" t="s">
        <v>6099</v>
      </c>
      <c r="B823">
        <v>1</v>
      </c>
      <c r="C823">
        <v>0</v>
      </c>
      <c r="U823" s="3">
        <v>1463</v>
      </c>
      <c r="V823" s="3">
        <v>1083</v>
      </c>
    </row>
    <row r="824" spans="1:22" x14ac:dyDescent="0.35">
      <c r="A824" s="10" t="s">
        <v>6098</v>
      </c>
      <c r="B824">
        <v>1</v>
      </c>
      <c r="C824">
        <v>12</v>
      </c>
      <c r="U824">
        <v>19</v>
      </c>
      <c r="V824">
        <v>38</v>
      </c>
    </row>
    <row r="825" spans="1:22" x14ac:dyDescent="0.35">
      <c r="A825" s="10" t="s">
        <v>6097</v>
      </c>
      <c r="B825">
        <v>1</v>
      </c>
      <c r="C825">
        <v>42</v>
      </c>
      <c r="U825">
        <v>11</v>
      </c>
      <c r="V825">
        <v>23</v>
      </c>
    </row>
    <row r="826" spans="1:22" x14ac:dyDescent="0.35">
      <c r="A826" s="10" t="s">
        <v>6096</v>
      </c>
      <c r="B826">
        <v>1</v>
      </c>
      <c r="C826">
        <v>49</v>
      </c>
      <c r="U826">
        <v>2</v>
      </c>
      <c r="V826">
        <v>2</v>
      </c>
    </row>
    <row r="827" spans="1:22" x14ac:dyDescent="0.35">
      <c r="A827" s="10" t="s">
        <v>3920</v>
      </c>
      <c r="B827">
        <v>4</v>
      </c>
      <c r="C827">
        <v>1092</v>
      </c>
      <c r="U827">
        <v>539</v>
      </c>
      <c r="V827">
        <v>63</v>
      </c>
    </row>
    <row r="828" spans="1:22" x14ac:dyDescent="0.35">
      <c r="A828" s="10" t="s">
        <v>6095</v>
      </c>
      <c r="B828">
        <v>1</v>
      </c>
      <c r="C828">
        <v>19</v>
      </c>
      <c r="U828">
        <v>120</v>
      </c>
      <c r="V828" s="3">
        <v>1016</v>
      </c>
    </row>
    <row r="829" spans="1:22" x14ac:dyDescent="0.35">
      <c r="A829" s="10" t="s">
        <v>6094</v>
      </c>
      <c r="B829">
        <v>3</v>
      </c>
      <c r="C829">
        <v>250</v>
      </c>
      <c r="U829">
        <v>145</v>
      </c>
      <c r="V829">
        <v>40</v>
      </c>
    </row>
    <row r="830" spans="1:22" x14ac:dyDescent="0.35">
      <c r="A830" s="10" t="s">
        <v>6093</v>
      </c>
      <c r="B830">
        <v>1</v>
      </c>
      <c r="C830">
        <v>66</v>
      </c>
      <c r="U830">
        <v>1</v>
      </c>
      <c r="V830">
        <v>0</v>
      </c>
    </row>
    <row r="831" spans="1:22" x14ac:dyDescent="0.35">
      <c r="A831" s="10" t="s">
        <v>6092</v>
      </c>
      <c r="B831">
        <v>1</v>
      </c>
      <c r="C831">
        <v>11</v>
      </c>
      <c r="U831">
        <v>323</v>
      </c>
      <c r="V831">
        <v>95</v>
      </c>
    </row>
    <row r="832" spans="1:22" x14ac:dyDescent="0.35">
      <c r="A832" s="10" t="s">
        <v>5417</v>
      </c>
      <c r="B832">
        <v>1</v>
      </c>
      <c r="C832">
        <v>422</v>
      </c>
      <c r="U832">
        <v>24</v>
      </c>
      <c r="V832">
        <v>106</v>
      </c>
    </row>
    <row r="833" spans="1:22" x14ac:dyDescent="0.35">
      <c r="A833" s="10" t="s">
        <v>1350</v>
      </c>
      <c r="B833">
        <v>1</v>
      </c>
      <c r="C833">
        <v>33</v>
      </c>
      <c r="U833">
        <v>6</v>
      </c>
      <c r="V833">
        <v>0</v>
      </c>
    </row>
    <row r="834" spans="1:22" x14ac:dyDescent="0.35">
      <c r="A834" s="10" t="s">
        <v>6091</v>
      </c>
      <c r="B834">
        <v>1</v>
      </c>
      <c r="C834">
        <v>9</v>
      </c>
      <c r="U834">
        <v>24</v>
      </c>
      <c r="V834">
        <v>13</v>
      </c>
    </row>
    <row r="835" spans="1:22" x14ac:dyDescent="0.35">
      <c r="A835" s="10" t="s">
        <v>2743</v>
      </c>
      <c r="B835">
        <v>1</v>
      </c>
      <c r="C835">
        <v>39</v>
      </c>
      <c r="U835">
        <v>309</v>
      </c>
      <c r="V835">
        <v>48</v>
      </c>
    </row>
    <row r="836" spans="1:22" x14ac:dyDescent="0.35">
      <c r="A836" s="10" t="s">
        <v>2991</v>
      </c>
      <c r="B836">
        <v>1</v>
      </c>
      <c r="C836">
        <v>957</v>
      </c>
      <c r="U836">
        <v>10</v>
      </c>
      <c r="V836">
        <v>0</v>
      </c>
    </row>
    <row r="837" spans="1:22" x14ac:dyDescent="0.35">
      <c r="A837" s="10" t="s">
        <v>4594</v>
      </c>
      <c r="B837">
        <v>1</v>
      </c>
      <c r="C837">
        <v>47</v>
      </c>
      <c r="U837">
        <v>106</v>
      </c>
      <c r="V837">
        <v>30</v>
      </c>
    </row>
    <row r="838" spans="1:22" x14ac:dyDescent="0.35">
      <c r="A838" s="10" t="s">
        <v>5365</v>
      </c>
      <c r="B838">
        <v>1</v>
      </c>
      <c r="C838">
        <v>54</v>
      </c>
      <c r="U838">
        <v>168</v>
      </c>
      <c r="V838" s="3">
        <v>1030</v>
      </c>
    </row>
    <row r="839" spans="1:22" x14ac:dyDescent="0.35">
      <c r="A839" s="10" t="s">
        <v>6090</v>
      </c>
      <c r="B839">
        <v>1</v>
      </c>
      <c r="C839">
        <v>30</v>
      </c>
      <c r="U839">
        <v>34</v>
      </c>
      <c r="V839">
        <v>38</v>
      </c>
    </row>
    <row r="840" spans="1:22" x14ac:dyDescent="0.35">
      <c r="A840" s="10" t="s">
        <v>6089</v>
      </c>
      <c r="B840">
        <v>1</v>
      </c>
      <c r="C840">
        <v>0</v>
      </c>
      <c r="U840">
        <v>17</v>
      </c>
      <c r="V840">
        <v>0</v>
      </c>
    </row>
    <row r="841" spans="1:22" x14ac:dyDescent="0.35">
      <c r="A841" s="10" t="s">
        <v>6088</v>
      </c>
      <c r="B841">
        <v>1</v>
      </c>
      <c r="C841">
        <v>25</v>
      </c>
      <c r="U841">
        <v>1</v>
      </c>
      <c r="V841">
        <v>0</v>
      </c>
    </row>
    <row r="842" spans="1:22" x14ac:dyDescent="0.35">
      <c r="A842" s="10" t="s">
        <v>6087</v>
      </c>
      <c r="B842">
        <v>1</v>
      </c>
      <c r="C842">
        <v>0</v>
      </c>
      <c r="U842">
        <v>16</v>
      </c>
      <c r="V842">
        <v>0</v>
      </c>
    </row>
    <row r="843" spans="1:22" x14ac:dyDescent="0.35">
      <c r="A843" s="10" t="s">
        <v>1858</v>
      </c>
      <c r="B843">
        <v>15</v>
      </c>
      <c r="C843">
        <v>1896</v>
      </c>
      <c r="U843">
        <v>80</v>
      </c>
      <c r="V843">
        <v>0</v>
      </c>
    </row>
    <row r="844" spans="1:22" x14ac:dyDescent="0.35">
      <c r="A844" s="10" t="s">
        <v>3450</v>
      </c>
      <c r="B844">
        <v>1</v>
      </c>
      <c r="C844">
        <v>1834</v>
      </c>
      <c r="U844">
        <v>1</v>
      </c>
      <c r="V844">
        <v>0</v>
      </c>
    </row>
    <row r="845" spans="1:22" x14ac:dyDescent="0.35">
      <c r="A845" s="10" t="s">
        <v>3864</v>
      </c>
      <c r="B845">
        <v>10</v>
      </c>
      <c r="C845">
        <v>1500</v>
      </c>
      <c r="U845">
        <v>176</v>
      </c>
      <c r="V845">
        <v>59</v>
      </c>
    </row>
    <row r="846" spans="1:22" x14ac:dyDescent="0.35">
      <c r="A846" s="10" t="s">
        <v>6086</v>
      </c>
      <c r="B846">
        <v>1</v>
      </c>
      <c r="C846">
        <v>7</v>
      </c>
      <c r="U846">
        <v>14</v>
      </c>
      <c r="V846">
        <v>3</v>
      </c>
    </row>
    <row r="847" spans="1:22" x14ac:dyDescent="0.35">
      <c r="A847" s="10" t="s">
        <v>6085</v>
      </c>
      <c r="B847">
        <v>1</v>
      </c>
      <c r="C847">
        <v>31</v>
      </c>
      <c r="U847">
        <v>22</v>
      </c>
      <c r="V847">
        <v>0</v>
      </c>
    </row>
    <row r="848" spans="1:22" x14ac:dyDescent="0.35">
      <c r="A848" s="10" t="s">
        <v>6084</v>
      </c>
      <c r="B848">
        <v>1</v>
      </c>
      <c r="C848">
        <v>14</v>
      </c>
      <c r="U848">
        <v>17</v>
      </c>
      <c r="V848">
        <v>14</v>
      </c>
    </row>
    <row r="849" spans="1:22" x14ac:dyDescent="0.35">
      <c r="A849" s="10" t="s">
        <v>6083</v>
      </c>
      <c r="B849">
        <v>1</v>
      </c>
      <c r="C849">
        <v>144</v>
      </c>
      <c r="U849">
        <v>3</v>
      </c>
      <c r="V849">
        <v>0</v>
      </c>
    </row>
    <row r="850" spans="1:22" x14ac:dyDescent="0.35">
      <c r="A850" s="10" t="s">
        <v>3480</v>
      </c>
      <c r="B850">
        <v>1</v>
      </c>
      <c r="C850">
        <v>186</v>
      </c>
      <c r="U850">
        <v>121</v>
      </c>
      <c r="V850">
        <v>42</v>
      </c>
    </row>
    <row r="851" spans="1:22" x14ac:dyDescent="0.35">
      <c r="A851" s="10" t="s">
        <v>4010</v>
      </c>
      <c r="B851">
        <v>13</v>
      </c>
      <c r="C851">
        <v>2037</v>
      </c>
      <c r="U851">
        <v>7</v>
      </c>
      <c r="V851">
        <v>0</v>
      </c>
    </row>
    <row r="852" spans="1:22" x14ac:dyDescent="0.35">
      <c r="A852" s="10" t="s">
        <v>4090</v>
      </c>
      <c r="B852">
        <v>4</v>
      </c>
      <c r="C852">
        <v>1465</v>
      </c>
      <c r="U852">
        <v>154</v>
      </c>
      <c r="V852">
        <v>5</v>
      </c>
    </row>
    <row r="853" spans="1:22" x14ac:dyDescent="0.35">
      <c r="A853" s="10" t="s">
        <v>2820</v>
      </c>
      <c r="B853">
        <v>1</v>
      </c>
      <c r="C853">
        <v>60</v>
      </c>
      <c r="U853">
        <v>86</v>
      </c>
      <c r="V853">
        <v>675</v>
      </c>
    </row>
    <row r="854" spans="1:22" x14ac:dyDescent="0.35">
      <c r="A854" s="10" t="s">
        <v>3266</v>
      </c>
      <c r="B854">
        <v>3</v>
      </c>
      <c r="C854">
        <v>2888</v>
      </c>
      <c r="U854">
        <v>1</v>
      </c>
      <c r="V854">
        <v>0</v>
      </c>
    </row>
    <row r="855" spans="1:22" x14ac:dyDescent="0.35">
      <c r="A855" s="10" t="s">
        <v>6082</v>
      </c>
      <c r="B855">
        <v>1</v>
      </c>
      <c r="C855">
        <v>38</v>
      </c>
      <c r="U855">
        <v>15</v>
      </c>
      <c r="V855">
        <v>23</v>
      </c>
    </row>
    <row r="856" spans="1:22" x14ac:dyDescent="0.35">
      <c r="A856" s="10" t="s">
        <v>2030</v>
      </c>
      <c r="B856">
        <v>1</v>
      </c>
      <c r="C856">
        <v>561</v>
      </c>
      <c r="U856">
        <v>5</v>
      </c>
      <c r="V856">
        <v>4</v>
      </c>
    </row>
    <row r="857" spans="1:22" x14ac:dyDescent="0.35">
      <c r="A857" s="10" t="s">
        <v>6081</v>
      </c>
      <c r="B857">
        <v>1</v>
      </c>
      <c r="C857">
        <v>6</v>
      </c>
      <c r="U857">
        <v>21</v>
      </c>
      <c r="V857">
        <v>0</v>
      </c>
    </row>
    <row r="858" spans="1:22" x14ac:dyDescent="0.35">
      <c r="A858" s="10" t="s">
        <v>653</v>
      </c>
      <c r="B858">
        <v>1</v>
      </c>
      <c r="C858">
        <v>1066</v>
      </c>
      <c r="U858">
        <v>2</v>
      </c>
      <c r="V858">
        <v>0</v>
      </c>
    </row>
    <row r="859" spans="1:22" x14ac:dyDescent="0.35">
      <c r="A859" s="10" t="s">
        <v>6080</v>
      </c>
      <c r="B859">
        <v>1</v>
      </c>
      <c r="C859">
        <v>44</v>
      </c>
      <c r="U859">
        <v>13</v>
      </c>
      <c r="V859">
        <v>0</v>
      </c>
    </row>
    <row r="860" spans="1:22" x14ac:dyDescent="0.35">
      <c r="A860" s="10" t="s">
        <v>6079</v>
      </c>
      <c r="B860">
        <v>1</v>
      </c>
      <c r="C860">
        <v>0</v>
      </c>
      <c r="U860">
        <v>305</v>
      </c>
      <c r="V860">
        <v>42</v>
      </c>
    </row>
    <row r="861" spans="1:22" x14ac:dyDescent="0.35">
      <c r="A861" s="10" t="s">
        <v>2038</v>
      </c>
      <c r="B861">
        <v>1</v>
      </c>
      <c r="C861">
        <v>438</v>
      </c>
      <c r="U861">
        <v>3</v>
      </c>
      <c r="V861">
        <v>8</v>
      </c>
    </row>
    <row r="862" spans="1:22" x14ac:dyDescent="0.35">
      <c r="A862" s="10" t="s">
        <v>6078</v>
      </c>
      <c r="B862">
        <v>1</v>
      </c>
      <c r="C862">
        <v>13</v>
      </c>
      <c r="U862">
        <v>413</v>
      </c>
      <c r="V862">
        <v>95</v>
      </c>
    </row>
    <row r="863" spans="1:22" x14ac:dyDescent="0.35">
      <c r="A863" s="10" t="s">
        <v>3660</v>
      </c>
      <c r="B863">
        <v>1</v>
      </c>
      <c r="C863">
        <v>1013</v>
      </c>
      <c r="U863">
        <v>54</v>
      </c>
      <c r="V863">
        <v>418</v>
      </c>
    </row>
    <row r="864" spans="1:22" x14ac:dyDescent="0.35">
      <c r="A864" s="10" t="s">
        <v>5462</v>
      </c>
      <c r="B864">
        <v>1</v>
      </c>
      <c r="C864">
        <v>18</v>
      </c>
      <c r="U864">
        <v>8</v>
      </c>
      <c r="V864">
        <v>4</v>
      </c>
    </row>
    <row r="865" spans="1:22" x14ac:dyDescent="0.35">
      <c r="A865" s="10" t="s">
        <v>1580</v>
      </c>
      <c r="B865">
        <v>85</v>
      </c>
      <c r="C865">
        <v>53834</v>
      </c>
      <c r="U865">
        <v>20</v>
      </c>
      <c r="V865">
        <v>2</v>
      </c>
    </row>
    <row r="866" spans="1:22" x14ac:dyDescent="0.35">
      <c r="A866" s="10" t="s">
        <v>6077</v>
      </c>
      <c r="B866">
        <v>1</v>
      </c>
      <c r="C866">
        <v>81</v>
      </c>
      <c r="U866">
        <v>114</v>
      </c>
      <c r="V866">
        <v>11</v>
      </c>
    </row>
    <row r="867" spans="1:22" x14ac:dyDescent="0.35">
      <c r="A867" s="10" t="s">
        <v>1511</v>
      </c>
      <c r="B867">
        <v>1</v>
      </c>
      <c r="C867">
        <v>278</v>
      </c>
      <c r="U867" s="3">
        <v>10152</v>
      </c>
      <c r="V867">
        <v>156</v>
      </c>
    </row>
    <row r="868" spans="1:22" x14ac:dyDescent="0.35">
      <c r="A868" s="10" t="s">
        <v>6076</v>
      </c>
      <c r="B868">
        <v>1</v>
      </c>
      <c r="C868">
        <v>0</v>
      </c>
      <c r="U868">
        <v>209</v>
      </c>
      <c r="V868">
        <v>63</v>
      </c>
    </row>
    <row r="869" spans="1:22" x14ac:dyDescent="0.35">
      <c r="A869" s="10" t="s">
        <v>4445</v>
      </c>
      <c r="B869">
        <v>1</v>
      </c>
      <c r="C869">
        <v>37</v>
      </c>
      <c r="U869">
        <v>750</v>
      </c>
      <c r="V869" s="3">
        <v>1880</v>
      </c>
    </row>
    <row r="870" spans="1:22" x14ac:dyDescent="0.35">
      <c r="A870" s="10" t="s">
        <v>6075</v>
      </c>
      <c r="B870">
        <v>1</v>
      </c>
      <c r="C870">
        <v>31</v>
      </c>
      <c r="U870" s="3">
        <v>2488</v>
      </c>
      <c r="V870">
        <v>122</v>
      </c>
    </row>
    <row r="871" spans="1:22" x14ac:dyDescent="0.35">
      <c r="A871" s="10" t="s">
        <v>6074</v>
      </c>
      <c r="B871">
        <v>1</v>
      </c>
      <c r="C871">
        <v>14</v>
      </c>
      <c r="U871">
        <v>17</v>
      </c>
      <c r="V871">
        <v>0</v>
      </c>
    </row>
    <row r="872" spans="1:22" x14ac:dyDescent="0.35">
      <c r="A872" s="10" t="s">
        <v>3692</v>
      </c>
      <c r="B872">
        <v>1</v>
      </c>
      <c r="C872">
        <v>46</v>
      </c>
      <c r="U872">
        <v>430</v>
      </c>
      <c r="V872">
        <v>48</v>
      </c>
    </row>
    <row r="873" spans="1:22" x14ac:dyDescent="0.35">
      <c r="A873" s="10" t="s">
        <v>6073</v>
      </c>
      <c r="B873">
        <v>1</v>
      </c>
      <c r="C873">
        <v>37</v>
      </c>
      <c r="U873">
        <v>151</v>
      </c>
      <c r="V873">
        <v>2</v>
      </c>
    </row>
    <row r="874" spans="1:22" x14ac:dyDescent="0.35">
      <c r="A874" s="10" t="s">
        <v>2089</v>
      </c>
      <c r="B874">
        <v>2</v>
      </c>
      <c r="C874">
        <v>1232</v>
      </c>
      <c r="U874">
        <v>992</v>
      </c>
      <c r="V874">
        <v>111</v>
      </c>
    </row>
    <row r="875" spans="1:22" x14ac:dyDescent="0.35">
      <c r="A875" s="10" t="s">
        <v>4545</v>
      </c>
      <c r="B875">
        <v>3</v>
      </c>
      <c r="C875">
        <v>11013</v>
      </c>
      <c r="U875">
        <v>32</v>
      </c>
      <c r="V875">
        <v>47</v>
      </c>
    </row>
    <row r="876" spans="1:22" x14ac:dyDescent="0.35">
      <c r="A876" s="10" t="s">
        <v>1521</v>
      </c>
      <c r="B876">
        <v>1</v>
      </c>
      <c r="C876">
        <v>481</v>
      </c>
      <c r="U876">
        <v>790</v>
      </c>
      <c r="V876" s="3">
        <v>1953</v>
      </c>
    </row>
    <row r="877" spans="1:22" x14ac:dyDescent="0.35">
      <c r="A877" s="10" t="s">
        <v>6072</v>
      </c>
      <c r="B877">
        <v>1</v>
      </c>
      <c r="C877">
        <v>44</v>
      </c>
      <c r="U877">
        <v>70</v>
      </c>
      <c r="V877">
        <v>4</v>
      </c>
    </row>
    <row r="878" spans="1:22" x14ac:dyDescent="0.35">
      <c r="A878" s="10" t="s">
        <v>523</v>
      </c>
      <c r="B878">
        <v>5</v>
      </c>
      <c r="C878">
        <v>353</v>
      </c>
      <c r="U878">
        <v>545</v>
      </c>
      <c r="V878" s="3">
        <v>1279</v>
      </c>
    </row>
    <row r="879" spans="1:22" x14ac:dyDescent="0.35">
      <c r="A879" s="10" t="s">
        <v>6071</v>
      </c>
      <c r="B879">
        <v>1</v>
      </c>
      <c r="C879">
        <v>28</v>
      </c>
      <c r="U879">
        <v>8</v>
      </c>
      <c r="V879">
        <v>1</v>
      </c>
    </row>
    <row r="880" spans="1:22" x14ac:dyDescent="0.35">
      <c r="A880" s="10" t="s">
        <v>6070</v>
      </c>
      <c r="B880">
        <v>1</v>
      </c>
      <c r="C880">
        <v>9</v>
      </c>
      <c r="U880">
        <v>184</v>
      </c>
      <c r="V880">
        <v>37</v>
      </c>
    </row>
    <row r="881" spans="1:22" x14ac:dyDescent="0.35">
      <c r="A881" s="10" t="s">
        <v>558</v>
      </c>
      <c r="B881">
        <v>1</v>
      </c>
      <c r="C881">
        <v>55</v>
      </c>
      <c r="U881">
        <v>633</v>
      </c>
      <c r="V881">
        <v>78</v>
      </c>
    </row>
    <row r="882" spans="1:22" x14ac:dyDescent="0.35">
      <c r="A882" s="10" t="s">
        <v>4821</v>
      </c>
      <c r="B882">
        <v>2</v>
      </c>
      <c r="C882">
        <v>975</v>
      </c>
      <c r="U882">
        <v>179</v>
      </c>
      <c r="V882" s="3">
        <v>1116</v>
      </c>
    </row>
    <row r="883" spans="1:22" x14ac:dyDescent="0.35">
      <c r="A883" s="10" t="s">
        <v>6069</v>
      </c>
      <c r="B883">
        <v>1</v>
      </c>
      <c r="C883">
        <v>27</v>
      </c>
      <c r="U883">
        <v>428</v>
      </c>
      <c r="V883">
        <v>637</v>
      </c>
    </row>
    <row r="884" spans="1:22" x14ac:dyDescent="0.35">
      <c r="A884" s="10" t="s">
        <v>2351</v>
      </c>
      <c r="B884">
        <v>1</v>
      </c>
      <c r="C884">
        <v>2492</v>
      </c>
      <c r="U884">
        <v>103</v>
      </c>
      <c r="V884">
        <v>19</v>
      </c>
    </row>
    <row r="885" spans="1:22" x14ac:dyDescent="0.35">
      <c r="A885" s="10" t="s">
        <v>6068</v>
      </c>
      <c r="B885">
        <v>1</v>
      </c>
      <c r="C885">
        <v>8</v>
      </c>
      <c r="U885">
        <v>54</v>
      </c>
      <c r="V885">
        <v>268</v>
      </c>
    </row>
    <row r="886" spans="1:22" x14ac:dyDescent="0.35">
      <c r="A886" s="10" t="s">
        <v>5487</v>
      </c>
      <c r="B886">
        <v>1</v>
      </c>
      <c r="C886">
        <v>49</v>
      </c>
      <c r="U886">
        <v>13</v>
      </c>
      <c r="V886">
        <v>0</v>
      </c>
    </row>
    <row r="887" spans="1:22" x14ac:dyDescent="0.35">
      <c r="A887" s="10" t="s">
        <v>5116</v>
      </c>
      <c r="B887">
        <v>2</v>
      </c>
      <c r="C887">
        <v>902</v>
      </c>
      <c r="U887" s="3">
        <v>1490</v>
      </c>
      <c r="V887">
        <v>5</v>
      </c>
    </row>
    <row r="888" spans="1:22" x14ac:dyDescent="0.35">
      <c r="A888" s="10" t="s">
        <v>5495</v>
      </c>
      <c r="B888">
        <v>2</v>
      </c>
      <c r="C888">
        <v>990</v>
      </c>
      <c r="U888">
        <v>2</v>
      </c>
      <c r="V888">
        <v>0</v>
      </c>
    </row>
    <row r="889" spans="1:22" x14ac:dyDescent="0.35">
      <c r="A889" s="10" t="s">
        <v>6067</v>
      </c>
      <c r="B889">
        <v>1</v>
      </c>
      <c r="C889">
        <v>0</v>
      </c>
      <c r="U889">
        <v>11</v>
      </c>
      <c r="V889">
        <v>41</v>
      </c>
    </row>
    <row r="890" spans="1:22" x14ac:dyDescent="0.35">
      <c r="A890" s="10" t="s">
        <v>1341</v>
      </c>
      <c r="B890">
        <v>2</v>
      </c>
      <c r="C890">
        <v>942</v>
      </c>
      <c r="U890">
        <v>7</v>
      </c>
      <c r="V890">
        <v>0</v>
      </c>
    </row>
    <row r="891" spans="1:22" x14ac:dyDescent="0.35">
      <c r="A891" s="10" t="s">
        <v>6066</v>
      </c>
      <c r="B891">
        <v>2</v>
      </c>
      <c r="C891">
        <v>374</v>
      </c>
      <c r="U891">
        <v>76</v>
      </c>
      <c r="V891">
        <v>9</v>
      </c>
    </row>
    <row r="892" spans="1:22" x14ac:dyDescent="0.35">
      <c r="A892" s="10" t="s">
        <v>6065</v>
      </c>
      <c r="B892">
        <v>1</v>
      </c>
      <c r="C892">
        <v>41</v>
      </c>
      <c r="U892">
        <v>133</v>
      </c>
      <c r="V892">
        <v>40</v>
      </c>
    </row>
    <row r="893" spans="1:22" x14ac:dyDescent="0.35">
      <c r="A893" s="10" t="s">
        <v>6064</v>
      </c>
      <c r="B893">
        <v>1</v>
      </c>
      <c r="C893">
        <v>21</v>
      </c>
      <c r="U893">
        <v>125</v>
      </c>
      <c r="V893">
        <v>34</v>
      </c>
    </row>
    <row r="894" spans="1:22" x14ac:dyDescent="0.35">
      <c r="A894" s="10" t="s">
        <v>6063</v>
      </c>
      <c r="B894">
        <v>1</v>
      </c>
      <c r="C894">
        <v>438</v>
      </c>
      <c r="U894">
        <v>36</v>
      </c>
      <c r="V894">
        <v>28</v>
      </c>
    </row>
    <row r="895" spans="1:22" x14ac:dyDescent="0.35">
      <c r="A895" s="10" t="s">
        <v>1531</v>
      </c>
      <c r="B895">
        <v>1</v>
      </c>
      <c r="C895">
        <v>285</v>
      </c>
      <c r="U895">
        <v>282</v>
      </c>
      <c r="V895">
        <v>62</v>
      </c>
    </row>
    <row r="896" spans="1:22" x14ac:dyDescent="0.35">
      <c r="A896" s="10" t="s">
        <v>6062</v>
      </c>
      <c r="B896">
        <v>1</v>
      </c>
      <c r="C896">
        <v>6</v>
      </c>
      <c r="U896">
        <v>482</v>
      </c>
      <c r="V896">
        <v>141</v>
      </c>
    </row>
    <row r="897" spans="1:22" x14ac:dyDescent="0.35">
      <c r="A897" s="10" t="s">
        <v>6061</v>
      </c>
      <c r="B897">
        <v>1</v>
      </c>
      <c r="C897">
        <v>13</v>
      </c>
      <c r="U897">
        <v>29</v>
      </c>
      <c r="V897">
        <v>0</v>
      </c>
    </row>
    <row r="898" spans="1:22" x14ac:dyDescent="0.35">
      <c r="A898" s="10" t="s">
        <v>993</v>
      </c>
      <c r="B898">
        <v>6</v>
      </c>
      <c r="C898">
        <v>80</v>
      </c>
      <c r="U898">
        <v>177</v>
      </c>
      <c r="V898">
        <v>49</v>
      </c>
    </row>
    <row r="899" spans="1:22" x14ac:dyDescent="0.35">
      <c r="A899" s="10" t="s">
        <v>6060</v>
      </c>
      <c r="B899">
        <v>1</v>
      </c>
      <c r="C899">
        <v>54</v>
      </c>
      <c r="U899">
        <v>14</v>
      </c>
      <c r="V899">
        <v>0</v>
      </c>
    </row>
    <row r="900" spans="1:22" x14ac:dyDescent="0.35">
      <c r="A900" s="10" t="s">
        <v>6059</v>
      </c>
      <c r="B900">
        <v>1</v>
      </c>
      <c r="C900">
        <v>139</v>
      </c>
      <c r="U900">
        <v>3</v>
      </c>
      <c r="V900">
        <v>0</v>
      </c>
    </row>
    <row r="901" spans="1:22" x14ac:dyDescent="0.35">
      <c r="A901" s="10" t="s">
        <v>6058</v>
      </c>
      <c r="B901">
        <v>1</v>
      </c>
      <c r="C901">
        <v>0</v>
      </c>
      <c r="U901">
        <v>5</v>
      </c>
      <c r="V901">
        <v>0</v>
      </c>
    </row>
    <row r="902" spans="1:22" x14ac:dyDescent="0.35">
      <c r="A902" s="10" t="s">
        <v>6057</v>
      </c>
      <c r="B902">
        <v>1</v>
      </c>
      <c r="C902">
        <v>651</v>
      </c>
      <c r="U902">
        <v>171</v>
      </c>
      <c r="V902">
        <v>39</v>
      </c>
    </row>
    <row r="903" spans="1:22" x14ac:dyDescent="0.35">
      <c r="A903" s="10" t="s">
        <v>6056</v>
      </c>
      <c r="B903">
        <v>1</v>
      </c>
      <c r="C903">
        <v>132</v>
      </c>
      <c r="U903">
        <v>441</v>
      </c>
      <c r="V903">
        <v>460</v>
      </c>
    </row>
    <row r="904" spans="1:22" x14ac:dyDescent="0.35">
      <c r="A904" s="10" t="s">
        <v>6055</v>
      </c>
      <c r="B904">
        <v>1</v>
      </c>
      <c r="C904">
        <v>45</v>
      </c>
      <c r="U904">
        <v>194</v>
      </c>
      <c r="V904">
        <v>78</v>
      </c>
    </row>
    <row r="905" spans="1:22" x14ac:dyDescent="0.35">
      <c r="A905" s="10" t="s">
        <v>6054</v>
      </c>
      <c r="B905">
        <v>1</v>
      </c>
      <c r="C905">
        <v>127</v>
      </c>
      <c r="U905">
        <v>411</v>
      </c>
      <c r="V905" s="3">
        <v>1585</v>
      </c>
    </row>
    <row r="906" spans="1:22" x14ac:dyDescent="0.35">
      <c r="A906" s="10" t="s">
        <v>6053</v>
      </c>
      <c r="B906">
        <v>1</v>
      </c>
      <c r="C906">
        <v>16</v>
      </c>
      <c r="U906">
        <v>313</v>
      </c>
      <c r="V906">
        <v>48</v>
      </c>
    </row>
    <row r="907" spans="1:22" x14ac:dyDescent="0.35">
      <c r="A907" s="10" t="s">
        <v>6052</v>
      </c>
      <c r="B907">
        <v>1</v>
      </c>
      <c r="C907">
        <v>35</v>
      </c>
      <c r="U907">
        <v>894</v>
      </c>
      <c r="V907" s="3">
        <v>3017</v>
      </c>
    </row>
    <row r="908" spans="1:22" x14ac:dyDescent="0.35">
      <c r="A908" s="10" t="s">
        <v>6051</v>
      </c>
      <c r="B908">
        <v>1</v>
      </c>
      <c r="C908">
        <v>30</v>
      </c>
      <c r="U908">
        <v>87</v>
      </c>
      <c r="V908">
        <v>110</v>
      </c>
    </row>
    <row r="909" spans="1:22" x14ac:dyDescent="0.35">
      <c r="A909" s="10" t="s">
        <v>6050</v>
      </c>
      <c r="B909">
        <v>1</v>
      </c>
      <c r="C909">
        <v>7</v>
      </c>
      <c r="U909">
        <v>159</v>
      </c>
      <c r="V909">
        <v>70</v>
      </c>
    </row>
    <row r="910" spans="1:22" x14ac:dyDescent="0.35">
      <c r="A910" s="10" t="s">
        <v>6049</v>
      </c>
      <c r="B910">
        <v>1</v>
      </c>
      <c r="C910">
        <v>48</v>
      </c>
      <c r="U910" s="3">
        <v>173308</v>
      </c>
      <c r="V910" s="3">
        <v>1364</v>
      </c>
    </row>
    <row r="911" spans="1:22" x14ac:dyDescent="0.35">
      <c r="A911" s="10" t="s">
        <v>6048</v>
      </c>
      <c r="B911">
        <v>1</v>
      </c>
      <c r="C911">
        <v>9</v>
      </c>
      <c r="U911">
        <v>317</v>
      </c>
      <c r="V911">
        <v>69</v>
      </c>
    </row>
    <row r="912" spans="1:22" x14ac:dyDescent="0.35">
      <c r="A912" s="10" t="s">
        <v>2749</v>
      </c>
      <c r="B912">
        <v>1</v>
      </c>
      <c r="C912">
        <v>48</v>
      </c>
      <c r="U912">
        <v>3</v>
      </c>
      <c r="V912">
        <v>0</v>
      </c>
    </row>
    <row r="913" spans="1:22" x14ac:dyDescent="0.35">
      <c r="A913" s="10" t="s">
        <v>2244</v>
      </c>
      <c r="B913">
        <v>2</v>
      </c>
      <c r="C913">
        <v>437</v>
      </c>
      <c r="U913">
        <v>18</v>
      </c>
      <c r="V913">
        <v>33</v>
      </c>
    </row>
    <row r="914" spans="1:22" x14ac:dyDescent="0.35">
      <c r="A914" s="10" t="s">
        <v>1164</v>
      </c>
      <c r="B914">
        <v>1</v>
      </c>
      <c r="C914">
        <v>2527</v>
      </c>
      <c r="U914">
        <v>7</v>
      </c>
      <c r="V914">
        <v>20</v>
      </c>
    </row>
    <row r="915" spans="1:22" x14ac:dyDescent="0.35">
      <c r="A915" s="10" t="s">
        <v>6047</v>
      </c>
      <c r="B915">
        <v>1</v>
      </c>
      <c r="C915">
        <v>384</v>
      </c>
      <c r="U915">
        <v>163</v>
      </c>
      <c r="V915">
        <v>92</v>
      </c>
    </row>
    <row r="916" spans="1:22" x14ac:dyDescent="0.35">
      <c r="A916" s="10" t="s">
        <v>6046</v>
      </c>
      <c r="B916">
        <v>1</v>
      </c>
      <c r="C916">
        <v>13</v>
      </c>
      <c r="U916">
        <v>38</v>
      </c>
      <c r="V916">
        <v>17</v>
      </c>
    </row>
    <row r="917" spans="1:22" x14ac:dyDescent="0.35">
      <c r="A917" s="10" t="s">
        <v>6045</v>
      </c>
      <c r="B917">
        <v>1</v>
      </c>
      <c r="C917">
        <v>53</v>
      </c>
      <c r="U917">
        <v>2</v>
      </c>
      <c r="V917">
        <v>0</v>
      </c>
    </row>
    <row r="918" spans="1:22" x14ac:dyDescent="0.35">
      <c r="A918" s="10" t="s">
        <v>6044</v>
      </c>
      <c r="B918">
        <v>1</v>
      </c>
      <c r="C918">
        <v>48</v>
      </c>
      <c r="U918">
        <v>337</v>
      </c>
      <c r="V918">
        <v>133</v>
      </c>
    </row>
    <row r="919" spans="1:22" x14ac:dyDescent="0.35">
      <c r="A919" s="10" t="s">
        <v>803</v>
      </c>
      <c r="B919">
        <v>1</v>
      </c>
      <c r="C919">
        <v>854</v>
      </c>
      <c r="U919">
        <v>281</v>
      </c>
      <c r="V919">
        <v>44</v>
      </c>
    </row>
    <row r="920" spans="1:22" x14ac:dyDescent="0.35">
      <c r="A920" s="10" t="s">
        <v>6043</v>
      </c>
      <c r="B920">
        <v>1</v>
      </c>
      <c r="C920">
        <v>0</v>
      </c>
      <c r="U920">
        <v>159</v>
      </c>
      <c r="V920">
        <v>2</v>
      </c>
    </row>
    <row r="921" spans="1:22" x14ac:dyDescent="0.35">
      <c r="A921" s="10" t="s">
        <v>4416</v>
      </c>
      <c r="B921">
        <v>2</v>
      </c>
      <c r="C921">
        <v>1094</v>
      </c>
      <c r="U921">
        <v>3</v>
      </c>
      <c r="V921">
        <v>0</v>
      </c>
    </row>
    <row r="922" spans="1:22" x14ac:dyDescent="0.35">
      <c r="A922" s="10" t="s">
        <v>1362</v>
      </c>
      <c r="B922">
        <v>1</v>
      </c>
      <c r="C922">
        <v>26</v>
      </c>
      <c r="U922">
        <v>27</v>
      </c>
      <c r="V922">
        <v>99</v>
      </c>
    </row>
    <row r="923" spans="1:22" x14ac:dyDescent="0.35">
      <c r="A923" s="10" t="s">
        <v>6042</v>
      </c>
      <c r="B923">
        <v>1</v>
      </c>
      <c r="C923">
        <v>62</v>
      </c>
      <c r="U923">
        <v>15</v>
      </c>
      <c r="V923">
        <v>25</v>
      </c>
    </row>
    <row r="924" spans="1:22" x14ac:dyDescent="0.35">
      <c r="A924" s="10" t="s">
        <v>5540</v>
      </c>
      <c r="B924">
        <v>1</v>
      </c>
      <c r="C924">
        <v>1019</v>
      </c>
      <c r="U924">
        <v>387</v>
      </c>
      <c r="V924">
        <v>63</v>
      </c>
    </row>
    <row r="925" spans="1:22" x14ac:dyDescent="0.35">
      <c r="A925" s="10" t="s">
        <v>6041</v>
      </c>
      <c r="B925">
        <v>1</v>
      </c>
      <c r="C925">
        <v>42</v>
      </c>
      <c r="U925">
        <v>5</v>
      </c>
      <c r="V925">
        <v>0</v>
      </c>
    </row>
    <row r="926" spans="1:22" x14ac:dyDescent="0.35">
      <c r="A926" s="10" t="s">
        <v>6040</v>
      </c>
      <c r="B926">
        <v>1</v>
      </c>
      <c r="C926">
        <v>27</v>
      </c>
      <c r="U926">
        <v>11</v>
      </c>
      <c r="V926">
        <v>49</v>
      </c>
    </row>
    <row r="927" spans="1:22" x14ac:dyDescent="0.35">
      <c r="A927" s="10" t="s">
        <v>1032</v>
      </c>
      <c r="B927">
        <v>2</v>
      </c>
      <c r="C927">
        <v>538</v>
      </c>
      <c r="U927">
        <v>27</v>
      </c>
      <c r="V927">
        <v>23</v>
      </c>
    </row>
    <row r="928" spans="1:22" x14ac:dyDescent="0.35">
      <c r="A928" s="10" t="s">
        <v>6039</v>
      </c>
      <c r="B928">
        <v>1</v>
      </c>
      <c r="C928">
        <v>8</v>
      </c>
      <c r="U928">
        <v>744</v>
      </c>
      <c r="V928">
        <v>885</v>
      </c>
    </row>
    <row r="929" spans="1:22" x14ac:dyDescent="0.35">
      <c r="A929" s="10" t="s">
        <v>5432</v>
      </c>
      <c r="B929">
        <v>1</v>
      </c>
      <c r="C929">
        <v>75</v>
      </c>
      <c r="U929">
        <v>230</v>
      </c>
      <c r="V929">
        <v>73</v>
      </c>
    </row>
    <row r="930" spans="1:22" x14ac:dyDescent="0.35">
      <c r="A930" s="10" t="s">
        <v>6038</v>
      </c>
      <c r="B930">
        <v>1</v>
      </c>
      <c r="C930">
        <v>0</v>
      </c>
      <c r="U930">
        <v>7</v>
      </c>
      <c r="V930">
        <v>5</v>
      </c>
    </row>
    <row r="931" spans="1:22" x14ac:dyDescent="0.35">
      <c r="A931" s="10" t="s">
        <v>3165</v>
      </c>
      <c r="B931">
        <v>1</v>
      </c>
      <c r="C931">
        <v>176</v>
      </c>
      <c r="U931">
        <v>22</v>
      </c>
      <c r="V931">
        <v>50</v>
      </c>
    </row>
    <row r="932" spans="1:22" x14ac:dyDescent="0.35">
      <c r="A932" s="10" t="s">
        <v>3684</v>
      </c>
      <c r="B932">
        <v>2</v>
      </c>
      <c r="C932">
        <v>1070</v>
      </c>
      <c r="U932">
        <v>277</v>
      </c>
      <c r="V932">
        <v>88</v>
      </c>
    </row>
    <row r="933" spans="1:22" x14ac:dyDescent="0.35">
      <c r="A933" s="10" t="s">
        <v>1864</v>
      </c>
      <c r="B933">
        <v>2</v>
      </c>
      <c r="C933">
        <v>815</v>
      </c>
      <c r="U933" s="3">
        <v>5953</v>
      </c>
      <c r="V933" s="3">
        <v>1608</v>
      </c>
    </row>
    <row r="934" spans="1:22" x14ac:dyDescent="0.35">
      <c r="A934" s="10" t="s">
        <v>2132</v>
      </c>
      <c r="B934">
        <v>2</v>
      </c>
      <c r="C934">
        <v>981</v>
      </c>
      <c r="U934">
        <v>410</v>
      </c>
      <c r="V934">
        <v>49</v>
      </c>
    </row>
    <row r="935" spans="1:22" x14ac:dyDescent="0.35">
      <c r="A935" s="10" t="s">
        <v>6037</v>
      </c>
      <c r="B935">
        <v>1</v>
      </c>
      <c r="C935">
        <v>39</v>
      </c>
      <c r="U935">
        <v>866</v>
      </c>
      <c r="V935">
        <v>65</v>
      </c>
    </row>
    <row r="936" spans="1:22" x14ac:dyDescent="0.35">
      <c r="A936" s="10" t="s">
        <v>6036</v>
      </c>
      <c r="B936">
        <v>1</v>
      </c>
      <c r="C936">
        <v>17</v>
      </c>
      <c r="U936">
        <v>16</v>
      </c>
      <c r="V936">
        <v>3</v>
      </c>
    </row>
    <row r="937" spans="1:22" x14ac:dyDescent="0.35">
      <c r="A937" s="10" t="s">
        <v>6035</v>
      </c>
      <c r="B937">
        <v>1</v>
      </c>
      <c r="C937">
        <v>18</v>
      </c>
      <c r="U937">
        <v>15</v>
      </c>
      <c r="V937">
        <v>4</v>
      </c>
    </row>
    <row r="938" spans="1:22" x14ac:dyDescent="0.35">
      <c r="A938" s="10" t="s">
        <v>6034</v>
      </c>
      <c r="B938">
        <v>1</v>
      </c>
      <c r="C938">
        <v>3</v>
      </c>
      <c r="U938">
        <v>335</v>
      </c>
      <c r="V938">
        <v>41</v>
      </c>
    </row>
    <row r="939" spans="1:22" x14ac:dyDescent="0.35">
      <c r="A939" s="10" t="s">
        <v>6033</v>
      </c>
      <c r="B939">
        <v>1</v>
      </c>
      <c r="C939">
        <v>19</v>
      </c>
      <c r="U939">
        <v>5</v>
      </c>
      <c r="V939">
        <v>0</v>
      </c>
    </row>
    <row r="940" spans="1:22" x14ac:dyDescent="0.35">
      <c r="A940" s="10" t="s">
        <v>6032</v>
      </c>
      <c r="B940">
        <v>1</v>
      </c>
      <c r="C940">
        <v>3</v>
      </c>
      <c r="U940">
        <v>4</v>
      </c>
      <c r="V940">
        <v>2</v>
      </c>
    </row>
    <row r="941" spans="1:22" x14ac:dyDescent="0.35">
      <c r="A941" s="10" t="s">
        <v>3457</v>
      </c>
      <c r="B941">
        <v>1</v>
      </c>
      <c r="C941">
        <v>4031</v>
      </c>
      <c r="U941">
        <v>2</v>
      </c>
      <c r="V941">
        <v>1</v>
      </c>
    </row>
    <row r="942" spans="1:22" x14ac:dyDescent="0.35">
      <c r="A942" s="10" t="s">
        <v>1657</v>
      </c>
      <c r="B942">
        <v>8</v>
      </c>
      <c r="C942">
        <v>1293</v>
      </c>
      <c r="U942">
        <v>4</v>
      </c>
      <c r="V942">
        <v>0</v>
      </c>
    </row>
    <row r="943" spans="1:22" x14ac:dyDescent="0.35">
      <c r="A943" s="10" t="s">
        <v>6031</v>
      </c>
      <c r="B943">
        <v>1</v>
      </c>
      <c r="C943">
        <v>0</v>
      </c>
      <c r="U943">
        <v>609</v>
      </c>
      <c r="V943" s="3">
        <v>2274</v>
      </c>
    </row>
    <row r="944" spans="1:22" x14ac:dyDescent="0.35">
      <c r="A944" s="10" t="s">
        <v>5567</v>
      </c>
      <c r="B944">
        <v>2</v>
      </c>
      <c r="C944">
        <v>801</v>
      </c>
      <c r="U944">
        <v>69</v>
      </c>
      <c r="V944">
        <v>0</v>
      </c>
    </row>
    <row r="945" spans="1:22" x14ac:dyDescent="0.35">
      <c r="A945" s="10" t="s">
        <v>6030</v>
      </c>
      <c r="B945">
        <v>1</v>
      </c>
      <c r="C945">
        <v>1</v>
      </c>
      <c r="U945">
        <v>39</v>
      </c>
      <c r="V945">
        <v>363</v>
      </c>
    </row>
    <row r="946" spans="1:22" x14ac:dyDescent="0.35">
      <c r="A946" s="10" t="s">
        <v>6029</v>
      </c>
      <c r="B946">
        <v>1</v>
      </c>
      <c r="C946">
        <v>0</v>
      </c>
      <c r="U946">
        <v>13</v>
      </c>
      <c r="V946">
        <v>0</v>
      </c>
    </row>
    <row r="947" spans="1:22" x14ac:dyDescent="0.35">
      <c r="A947" s="10" t="s">
        <v>6028</v>
      </c>
      <c r="B947">
        <v>1</v>
      </c>
      <c r="C947">
        <v>12</v>
      </c>
      <c r="U947">
        <v>76</v>
      </c>
      <c r="V947">
        <v>0</v>
      </c>
    </row>
    <row r="948" spans="1:22" x14ac:dyDescent="0.35">
      <c r="A948" s="10" t="s">
        <v>5577</v>
      </c>
      <c r="B948">
        <v>1</v>
      </c>
      <c r="C948">
        <v>0</v>
      </c>
      <c r="U948">
        <v>170</v>
      </c>
      <c r="V948">
        <v>5</v>
      </c>
    </row>
    <row r="949" spans="1:22" x14ac:dyDescent="0.35">
      <c r="A949" s="10" t="s">
        <v>4085</v>
      </c>
      <c r="B949">
        <v>3</v>
      </c>
      <c r="C949">
        <v>878</v>
      </c>
      <c r="U949">
        <v>1</v>
      </c>
      <c r="V949">
        <v>0</v>
      </c>
    </row>
    <row r="950" spans="1:22" x14ac:dyDescent="0.35">
      <c r="A950" s="10" t="s">
        <v>3890</v>
      </c>
      <c r="B950">
        <v>15</v>
      </c>
      <c r="C950">
        <v>1725</v>
      </c>
      <c r="U950" s="3">
        <v>216333</v>
      </c>
      <c r="V950">
        <v>160</v>
      </c>
    </row>
    <row r="951" spans="1:22" x14ac:dyDescent="0.35">
      <c r="A951" s="10" t="s">
        <v>1947</v>
      </c>
      <c r="B951">
        <v>6</v>
      </c>
      <c r="C951">
        <v>1033</v>
      </c>
      <c r="U951">
        <v>18</v>
      </c>
      <c r="V951">
        <v>0</v>
      </c>
    </row>
    <row r="952" spans="1:22" x14ac:dyDescent="0.35">
      <c r="A952" s="10" t="s">
        <v>2755</v>
      </c>
      <c r="B952">
        <v>1</v>
      </c>
      <c r="C952">
        <v>43</v>
      </c>
      <c r="U952">
        <v>880</v>
      </c>
      <c r="V952">
        <v>62</v>
      </c>
    </row>
    <row r="953" spans="1:22" x14ac:dyDescent="0.35">
      <c r="A953" s="10" t="s">
        <v>5367</v>
      </c>
      <c r="B953">
        <v>2</v>
      </c>
      <c r="C953">
        <v>373</v>
      </c>
      <c r="U953">
        <v>3</v>
      </c>
      <c r="V953">
        <v>0</v>
      </c>
    </row>
    <row r="954" spans="1:22" x14ac:dyDescent="0.35">
      <c r="A954" s="10" t="s">
        <v>3828</v>
      </c>
      <c r="B954">
        <v>3</v>
      </c>
      <c r="C954">
        <v>2160</v>
      </c>
      <c r="U954">
        <v>9</v>
      </c>
      <c r="V954">
        <v>29</v>
      </c>
    </row>
    <row r="955" spans="1:22" x14ac:dyDescent="0.35">
      <c r="A955" s="10" t="s">
        <v>5598</v>
      </c>
      <c r="B955">
        <v>2</v>
      </c>
      <c r="C955">
        <v>990</v>
      </c>
      <c r="U955" s="3">
        <v>1016</v>
      </c>
      <c r="V955" s="3">
        <v>3060</v>
      </c>
    </row>
    <row r="956" spans="1:22" x14ac:dyDescent="0.35">
      <c r="A956" s="10" t="s">
        <v>6027</v>
      </c>
      <c r="B956">
        <v>1</v>
      </c>
      <c r="C956">
        <v>14</v>
      </c>
      <c r="U956">
        <v>115</v>
      </c>
      <c r="V956">
        <v>28</v>
      </c>
    </row>
    <row r="957" spans="1:22" x14ac:dyDescent="0.35">
      <c r="A957" s="10" t="s">
        <v>3087</v>
      </c>
      <c r="B957">
        <v>1</v>
      </c>
      <c r="C957">
        <v>277</v>
      </c>
      <c r="U957" s="3">
        <v>3092</v>
      </c>
      <c r="V957">
        <v>218</v>
      </c>
    </row>
    <row r="958" spans="1:22" x14ac:dyDescent="0.35">
      <c r="A958" s="10" t="s">
        <v>2761</v>
      </c>
      <c r="B958">
        <v>1</v>
      </c>
      <c r="C958">
        <v>47</v>
      </c>
      <c r="U958">
        <v>286</v>
      </c>
      <c r="V958" s="3">
        <v>1188</v>
      </c>
    </row>
    <row r="959" spans="1:22" x14ac:dyDescent="0.35">
      <c r="A959" s="10" t="s">
        <v>3230</v>
      </c>
      <c r="B959">
        <v>13</v>
      </c>
      <c r="C959">
        <v>7949</v>
      </c>
      <c r="U959">
        <v>1</v>
      </c>
      <c r="V959">
        <v>0</v>
      </c>
    </row>
    <row r="960" spans="1:22" x14ac:dyDescent="0.35">
      <c r="A960" s="10" t="s">
        <v>6026</v>
      </c>
      <c r="B960">
        <v>1</v>
      </c>
      <c r="C960">
        <v>43</v>
      </c>
      <c r="U960">
        <v>682</v>
      </c>
      <c r="V960">
        <v>78</v>
      </c>
    </row>
    <row r="961" spans="1:22" x14ac:dyDescent="0.35">
      <c r="A961" s="10" t="s">
        <v>4477</v>
      </c>
      <c r="B961">
        <v>2</v>
      </c>
      <c r="C961">
        <v>859</v>
      </c>
      <c r="U961">
        <v>3</v>
      </c>
      <c r="V961">
        <v>0</v>
      </c>
    </row>
    <row r="962" spans="1:22" x14ac:dyDescent="0.35">
      <c r="A962" s="10" t="s">
        <v>6025</v>
      </c>
      <c r="B962">
        <v>1</v>
      </c>
      <c r="C962">
        <v>295</v>
      </c>
      <c r="U962">
        <v>2</v>
      </c>
      <c r="V962">
        <v>0</v>
      </c>
    </row>
    <row r="963" spans="1:22" x14ac:dyDescent="0.35">
      <c r="A963" s="10" t="s">
        <v>2252</v>
      </c>
      <c r="B963">
        <v>1</v>
      </c>
      <c r="C963">
        <v>398</v>
      </c>
      <c r="U963">
        <v>2</v>
      </c>
      <c r="V963">
        <v>0</v>
      </c>
    </row>
    <row r="964" spans="1:22" x14ac:dyDescent="0.35">
      <c r="A964" s="10" t="s">
        <v>1044</v>
      </c>
      <c r="B964">
        <v>1</v>
      </c>
      <c r="C964">
        <v>1083</v>
      </c>
      <c r="U964">
        <v>26</v>
      </c>
      <c r="V964">
        <v>40</v>
      </c>
    </row>
    <row r="965" spans="1:22" x14ac:dyDescent="0.35">
      <c r="A965" s="10" t="s">
        <v>2548</v>
      </c>
      <c r="B965">
        <v>1</v>
      </c>
      <c r="C965">
        <v>374</v>
      </c>
      <c r="U965">
        <v>21</v>
      </c>
      <c r="V965">
        <v>12</v>
      </c>
    </row>
    <row r="966" spans="1:22" x14ac:dyDescent="0.35">
      <c r="A966" s="10" t="s">
        <v>2556</v>
      </c>
      <c r="B966">
        <v>1</v>
      </c>
      <c r="C966">
        <v>1552</v>
      </c>
      <c r="U966">
        <v>7</v>
      </c>
      <c r="V966">
        <v>0</v>
      </c>
    </row>
    <row r="967" spans="1:22" x14ac:dyDescent="0.35">
      <c r="A967" s="10" t="s">
        <v>5608</v>
      </c>
      <c r="B967">
        <v>1</v>
      </c>
      <c r="C967">
        <v>200</v>
      </c>
      <c r="U967">
        <v>2</v>
      </c>
      <c r="V967">
        <v>0</v>
      </c>
    </row>
    <row r="968" spans="1:22" x14ac:dyDescent="0.35">
      <c r="A968" s="10" t="s">
        <v>6024</v>
      </c>
      <c r="B968">
        <v>1</v>
      </c>
      <c r="C968">
        <v>79</v>
      </c>
      <c r="U968">
        <v>17</v>
      </c>
      <c r="V968">
        <v>77</v>
      </c>
    </row>
    <row r="969" spans="1:22" x14ac:dyDescent="0.35">
      <c r="A969" s="10" t="s">
        <v>6023</v>
      </c>
      <c r="B969">
        <v>1</v>
      </c>
      <c r="C969">
        <v>0</v>
      </c>
      <c r="U969">
        <v>18</v>
      </c>
      <c r="V969">
        <v>0</v>
      </c>
    </row>
    <row r="970" spans="1:22" x14ac:dyDescent="0.35">
      <c r="A970" s="10" t="s">
        <v>4994</v>
      </c>
      <c r="B970">
        <v>3</v>
      </c>
      <c r="C970">
        <v>1043</v>
      </c>
      <c r="U970">
        <v>2</v>
      </c>
      <c r="V970">
        <v>0</v>
      </c>
    </row>
    <row r="971" spans="1:22" x14ac:dyDescent="0.35">
      <c r="A971" s="10" t="s">
        <v>2061</v>
      </c>
      <c r="B971">
        <v>2</v>
      </c>
      <c r="C971">
        <v>262</v>
      </c>
      <c r="U971">
        <v>20</v>
      </c>
      <c r="V971">
        <v>49</v>
      </c>
    </row>
    <row r="972" spans="1:22" x14ac:dyDescent="0.35">
      <c r="A972" s="10" t="s">
        <v>6022</v>
      </c>
      <c r="B972">
        <v>1</v>
      </c>
      <c r="C972">
        <v>10</v>
      </c>
      <c r="U972">
        <v>125</v>
      </c>
      <c r="V972">
        <v>51</v>
      </c>
    </row>
    <row r="973" spans="1:22" x14ac:dyDescent="0.35">
      <c r="A973" s="10" t="s">
        <v>5622</v>
      </c>
      <c r="B973">
        <v>1</v>
      </c>
      <c r="C973">
        <v>959</v>
      </c>
      <c r="U973">
        <v>380</v>
      </c>
      <c r="V973">
        <v>338</v>
      </c>
    </row>
    <row r="974" spans="1:22" x14ac:dyDescent="0.35">
      <c r="A974" s="10" t="s">
        <v>4807</v>
      </c>
      <c r="B974">
        <v>2</v>
      </c>
      <c r="C974">
        <v>481</v>
      </c>
      <c r="U974">
        <v>14</v>
      </c>
      <c r="V974">
        <v>0</v>
      </c>
    </row>
    <row r="975" spans="1:22" x14ac:dyDescent="0.35">
      <c r="A975" s="10" t="s">
        <v>6021</v>
      </c>
      <c r="B975">
        <v>1</v>
      </c>
      <c r="C975">
        <v>13</v>
      </c>
      <c r="U975">
        <v>193</v>
      </c>
      <c r="V975">
        <v>45</v>
      </c>
    </row>
    <row r="976" spans="1:22" x14ac:dyDescent="0.35">
      <c r="A976" s="10" t="s">
        <v>6020</v>
      </c>
      <c r="B976">
        <v>1</v>
      </c>
      <c r="C976">
        <v>3</v>
      </c>
      <c r="U976">
        <v>21</v>
      </c>
      <c r="V976">
        <v>45</v>
      </c>
    </row>
    <row r="977" spans="1:22" x14ac:dyDescent="0.35">
      <c r="A977" s="10" t="s">
        <v>6019</v>
      </c>
      <c r="B977">
        <v>1</v>
      </c>
      <c r="C977">
        <v>30</v>
      </c>
      <c r="U977">
        <v>320</v>
      </c>
      <c r="V977">
        <v>91</v>
      </c>
    </row>
    <row r="978" spans="1:22" x14ac:dyDescent="0.35">
      <c r="A978" s="10" t="s">
        <v>6018</v>
      </c>
      <c r="B978">
        <v>1</v>
      </c>
      <c r="C978">
        <v>50</v>
      </c>
      <c r="U978">
        <v>48</v>
      </c>
      <c r="V978">
        <v>22</v>
      </c>
    </row>
    <row r="979" spans="1:22" x14ac:dyDescent="0.35">
      <c r="A979" s="10" t="s">
        <v>5642</v>
      </c>
      <c r="B979">
        <v>1</v>
      </c>
      <c r="C979">
        <v>375</v>
      </c>
      <c r="U979">
        <v>1</v>
      </c>
      <c r="V979">
        <v>1</v>
      </c>
    </row>
    <row r="980" spans="1:22" x14ac:dyDescent="0.35">
      <c r="A980" s="10" t="s">
        <v>3315</v>
      </c>
      <c r="B980">
        <v>11</v>
      </c>
      <c r="C980">
        <v>3651</v>
      </c>
      <c r="U980" s="3">
        <v>1345</v>
      </c>
      <c r="V980" s="3">
        <v>1075</v>
      </c>
    </row>
    <row r="981" spans="1:22" x14ac:dyDescent="0.35">
      <c r="A981" s="10" t="s">
        <v>1646</v>
      </c>
      <c r="B981">
        <v>1</v>
      </c>
      <c r="C981">
        <v>117</v>
      </c>
      <c r="U981">
        <v>0</v>
      </c>
      <c r="V981">
        <v>0</v>
      </c>
    </row>
    <row r="982" spans="1:22" x14ac:dyDescent="0.35">
      <c r="A982" s="10" t="s">
        <v>3098</v>
      </c>
      <c r="B982">
        <v>1</v>
      </c>
      <c r="C982">
        <v>58</v>
      </c>
      <c r="U982">
        <v>1</v>
      </c>
      <c r="V982">
        <v>0</v>
      </c>
    </row>
    <row r="983" spans="1:22" x14ac:dyDescent="0.35">
      <c r="A983" s="10" t="s">
        <v>4372</v>
      </c>
      <c r="B983">
        <v>1</v>
      </c>
      <c r="C983">
        <v>41</v>
      </c>
      <c r="U983">
        <v>34</v>
      </c>
      <c r="V983">
        <v>30</v>
      </c>
    </row>
    <row r="984" spans="1:22" x14ac:dyDescent="0.35">
      <c r="A984" s="10" t="s">
        <v>6017</v>
      </c>
      <c r="B984">
        <v>1</v>
      </c>
      <c r="C984">
        <v>33</v>
      </c>
      <c r="U984">
        <v>135</v>
      </c>
      <c r="V984">
        <v>0</v>
      </c>
    </row>
    <row r="985" spans="1:22" x14ac:dyDescent="0.35">
      <c r="A985" s="10" t="s">
        <v>5656</v>
      </c>
      <c r="B985">
        <v>1</v>
      </c>
      <c r="C985">
        <v>0</v>
      </c>
      <c r="U985">
        <v>32</v>
      </c>
      <c r="V985">
        <v>21</v>
      </c>
    </row>
    <row r="986" spans="1:22" x14ac:dyDescent="0.35">
      <c r="A986" s="10" t="s">
        <v>6016</v>
      </c>
      <c r="B986">
        <v>1</v>
      </c>
      <c r="C986">
        <v>0</v>
      </c>
      <c r="U986">
        <v>76</v>
      </c>
      <c r="V986">
        <v>6</v>
      </c>
    </row>
    <row r="987" spans="1:22" x14ac:dyDescent="0.35">
      <c r="A987" s="10" t="s">
        <v>6015</v>
      </c>
      <c r="B987">
        <v>1</v>
      </c>
      <c r="C987">
        <v>26</v>
      </c>
      <c r="U987">
        <v>4</v>
      </c>
      <c r="V987">
        <v>0</v>
      </c>
    </row>
    <row r="988" spans="1:22" x14ac:dyDescent="0.35">
      <c r="A988" s="10" t="s">
        <v>6014</v>
      </c>
      <c r="B988">
        <v>1</v>
      </c>
      <c r="C988">
        <v>57</v>
      </c>
      <c r="U988">
        <v>9</v>
      </c>
      <c r="V988">
        <v>0</v>
      </c>
    </row>
    <row r="989" spans="1:22" x14ac:dyDescent="0.35">
      <c r="A989" s="10" t="s">
        <v>6013</v>
      </c>
      <c r="B989">
        <v>1</v>
      </c>
      <c r="C989">
        <v>18</v>
      </c>
      <c r="U989">
        <v>248</v>
      </c>
      <c r="V989">
        <v>72</v>
      </c>
    </row>
    <row r="990" spans="1:22" x14ac:dyDescent="0.35">
      <c r="A990" s="10" t="s">
        <v>6012</v>
      </c>
      <c r="B990">
        <v>1</v>
      </c>
      <c r="C990">
        <v>13</v>
      </c>
      <c r="U990">
        <v>782</v>
      </c>
      <c r="V990">
        <v>72</v>
      </c>
    </row>
    <row r="991" spans="1:22" x14ac:dyDescent="0.35">
      <c r="A991" s="10" t="s">
        <v>1938</v>
      </c>
      <c r="B991">
        <v>7</v>
      </c>
      <c r="C991">
        <v>1284</v>
      </c>
      <c r="U991">
        <v>14</v>
      </c>
      <c r="V991">
        <v>23</v>
      </c>
    </row>
    <row r="992" spans="1:22" x14ac:dyDescent="0.35">
      <c r="A992" s="10" t="s">
        <v>6011</v>
      </c>
      <c r="B992">
        <v>1</v>
      </c>
      <c r="C992">
        <v>46</v>
      </c>
      <c r="U992">
        <v>7</v>
      </c>
      <c r="V992">
        <v>0</v>
      </c>
    </row>
    <row r="993" spans="1:22" x14ac:dyDescent="0.35">
      <c r="A993" s="10" t="s">
        <v>1908</v>
      </c>
      <c r="B993">
        <v>1</v>
      </c>
      <c r="C993">
        <v>1324</v>
      </c>
      <c r="U993">
        <v>4</v>
      </c>
      <c r="V993">
        <v>1</v>
      </c>
    </row>
    <row r="994" spans="1:22" x14ac:dyDescent="0.35">
      <c r="A994" s="10" t="s">
        <v>2926</v>
      </c>
      <c r="B994">
        <v>1</v>
      </c>
      <c r="C994">
        <v>1321</v>
      </c>
      <c r="U994">
        <v>75</v>
      </c>
      <c r="V994">
        <v>0</v>
      </c>
    </row>
    <row r="995" spans="1:22" x14ac:dyDescent="0.35">
      <c r="A995" s="10" t="s">
        <v>6010</v>
      </c>
      <c r="B995">
        <v>1</v>
      </c>
      <c r="C995">
        <v>24</v>
      </c>
      <c r="U995">
        <v>169</v>
      </c>
      <c r="V995">
        <v>43</v>
      </c>
    </row>
    <row r="996" spans="1:22" x14ac:dyDescent="0.35">
      <c r="A996" s="10" t="s">
        <v>2172</v>
      </c>
      <c r="B996">
        <v>2</v>
      </c>
      <c r="C996">
        <v>524</v>
      </c>
      <c r="U996">
        <v>19</v>
      </c>
      <c r="V996">
        <v>7</v>
      </c>
    </row>
    <row r="997" spans="1:22" x14ac:dyDescent="0.35">
      <c r="A997" s="10" t="s">
        <v>6009</v>
      </c>
      <c r="B997">
        <v>1</v>
      </c>
      <c r="C997">
        <v>41</v>
      </c>
      <c r="U997">
        <v>155</v>
      </c>
      <c r="V997">
        <v>62</v>
      </c>
    </row>
    <row r="998" spans="1:22" x14ac:dyDescent="0.35">
      <c r="A998" s="10" t="s">
        <v>6008</v>
      </c>
      <c r="B998">
        <v>1</v>
      </c>
      <c r="C998">
        <v>28</v>
      </c>
      <c r="U998">
        <v>19</v>
      </c>
      <c r="V998">
        <v>20</v>
      </c>
    </row>
    <row r="999" spans="1:22" x14ac:dyDescent="0.35">
      <c r="A999" s="10" t="s">
        <v>6007</v>
      </c>
      <c r="B999">
        <v>1</v>
      </c>
      <c r="C999">
        <v>76</v>
      </c>
      <c r="U999">
        <v>947</v>
      </c>
      <c r="V999">
        <v>89</v>
      </c>
    </row>
    <row r="1000" spans="1:22" x14ac:dyDescent="0.35">
      <c r="A1000" s="10" t="s">
        <v>380</v>
      </c>
      <c r="B1000">
        <v>1</v>
      </c>
      <c r="C1000">
        <v>10</v>
      </c>
      <c r="U1000">
        <v>484</v>
      </c>
      <c r="V1000">
        <v>0</v>
      </c>
    </row>
    <row r="1001" spans="1:22" x14ac:dyDescent="0.35">
      <c r="A1001" s="10" t="s">
        <v>6006</v>
      </c>
      <c r="B1001">
        <v>1</v>
      </c>
      <c r="C1001">
        <v>41</v>
      </c>
      <c r="U1001">
        <v>257</v>
      </c>
      <c r="V1001">
        <v>132</v>
      </c>
    </row>
    <row r="1002" spans="1:22" x14ac:dyDescent="0.35">
      <c r="A1002" s="10" t="s">
        <v>1094</v>
      </c>
      <c r="B1002">
        <v>1</v>
      </c>
      <c r="C1002">
        <v>29</v>
      </c>
      <c r="U1002">
        <v>134</v>
      </c>
      <c r="V1002">
        <v>5</v>
      </c>
    </row>
    <row r="1003" spans="1:22" x14ac:dyDescent="0.35">
      <c r="A1003" s="10" t="s">
        <v>6005</v>
      </c>
      <c r="B1003">
        <v>1</v>
      </c>
      <c r="C1003">
        <v>37</v>
      </c>
      <c r="U1003">
        <v>192</v>
      </c>
      <c r="V1003">
        <v>72</v>
      </c>
    </row>
    <row r="1004" spans="1:22" x14ac:dyDescent="0.35">
      <c r="A1004" s="10" t="s">
        <v>3545</v>
      </c>
      <c r="B1004">
        <v>1</v>
      </c>
      <c r="C1004">
        <v>71</v>
      </c>
      <c r="U1004">
        <v>34</v>
      </c>
      <c r="V1004">
        <v>383</v>
      </c>
    </row>
    <row r="1005" spans="1:22" x14ac:dyDescent="0.35">
      <c r="A1005" s="10" t="s">
        <v>4764</v>
      </c>
      <c r="B1005">
        <v>4</v>
      </c>
      <c r="C1005">
        <v>1055</v>
      </c>
      <c r="U1005">
        <v>5</v>
      </c>
      <c r="V1005">
        <v>0</v>
      </c>
    </row>
    <row r="1006" spans="1:22" x14ac:dyDescent="0.35">
      <c r="A1006" s="10" t="s">
        <v>6004</v>
      </c>
      <c r="B1006">
        <v>1</v>
      </c>
      <c r="C1006">
        <v>10</v>
      </c>
      <c r="U1006">
        <v>45</v>
      </c>
      <c r="V1006">
        <v>0</v>
      </c>
    </row>
    <row r="1007" spans="1:22" x14ac:dyDescent="0.35">
      <c r="A1007" s="10" t="s">
        <v>3345</v>
      </c>
      <c r="B1007">
        <v>1</v>
      </c>
      <c r="C1007">
        <v>1620</v>
      </c>
      <c r="U1007">
        <v>3</v>
      </c>
      <c r="V1007">
        <v>4</v>
      </c>
    </row>
    <row r="1008" spans="1:22" x14ac:dyDescent="0.35">
      <c r="A1008" s="10" t="s">
        <v>2878</v>
      </c>
      <c r="B1008">
        <v>1</v>
      </c>
      <c r="C1008">
        <v>242</v>
      </c>
      <c r="U1008">
        <v>159</v>
      </c>
      <c r="V1008">
        <v>13</v>
      </c>
    </row>
    <row r="1009" spans="1:22" x14ac:dyDescent="0.35">
      <c r="A1009" s="10" t="s">
        <v>6003</v>
      </c>
      <c r="B1009">
        <v>1</v>
      </c>
      <c r="C1009">
        <v>10</v>
      </c>
      <c r="U1009">
        <v>3</v>
      </c>
      <c r="V1009">
        <v>0</v>
      </c>
    </row>
    <row r="1010" spans="1:22" x14ac:dyDescent="0.35">
      <c r="A1010" s="10" t="s">
        <v>660</v>
      </c>
      <c r="B1010">
        <v>1</v>
      </c>
      <c r="C1010">
        <v>1019</v>
      </c>
      <c r="U1010">
        <v>23</v>
      </c>
      <c r="V1010">
        <v>0</v>
      </c>
    </row>
    <row r="1011" spans="1:22" x14ac:dyDescent="0.35">
      <c r="A1011" s="10" t="s">
        <v>6002</v>
      </c>
      <c r="B1011">
        <v>1</v>
      </c>
      <c r="C1011">
        <v>3</v>
      </c>
      <c r="U1011">
        <v>943</v>
      </c>
      <c r="V1011" s="3">
        <v>1280</v>
      </c>
    </row>
    <row r="1012" spans="1:22" x14ac:dyDescent="0.35">
      <c r="A1012" s="10" t="s">
        <v>4879</v>
      </c>
      <c r="B1012">
        <v>3</v>
      </c>
      <c r="C1012">
        <v>876</v>
      </c>
      <c r="U1012">
        <v>85</v>
      </c>
      <c r="V1012" s="3">
        <v>9759</v>
      </c>
    </row>
    <row r="1013" spans="1:22" x14ac:dyDescent="0.35">
      <c r="A1013" s="10" t="s">
        <v>6001</v>
      </c>
      <c r="B1013">
        <v>1</v>
      </c>
      <c r="C1013">
        <v>0</v>
      </c>
      <c r="U1013">
        <v>19</v>
      </c>
      <c r="V1013">
        <v>46</v>
      </c>
    </row>
    <row r="1014" spans="1:22" x14ac:dyDescent="0.35">
      <c r="A1014" s="10" t="s">
        <v>6000</v>
      </c>
      <c r="B1014">
        <v>1</v>
      </c>
      <c r="C1014">
        <v>64</v>
      </c>
      <c r="U1014">
        <v>23</v>
      </c>
      <c r="V1014">
        <v>14</v>
      </c>
    </row>
    <row r="1015" spans="1:22" x14ac:dyDescent="0.35">
      <c r="A1015" s="10" t="s">
        <v>5999</v>
      </c>
      <c r="B1015">
        <v>1</v>
      </c>
      <c r="C1015">
        <v>0</v>
      </c>
      <c r="U1015">
        <v>36</v>
      </c>
      <c r="V1015">
        <v>22</v>
      </c>
    </row>
    <row r="1016" spans="1:22" x14ac:dyDescent="0.35">
      <c r="A1016" s="10" t="s">
        <v>5998</v>
      </c>
      <c r="B1016">
        <v>1</v>
      </c>
      <c r="C1016">
        <v>6</v>
      </c>
      <c r="U1016">
        <v>117</v>
      </c>
      <c r="V1016">
        <v>78</v>
      </c>
    </row>
    <row r="1017" spans="1:22" x14ac:dyDescent="0.35">
      <c r="A1017" s="10" t="s">
        <v>2767</v>
      </c>
      <c r="B1017">
        <v>1</v>
      </c>
      <c r="C1017">
        <v>43</v>
      </c>
      <c r="U1017">
        <v>306</v>
      </c>
      <c r="V1017">
        <v>92</v>
      </c>
    </row>
    <row r="1018" spans="1:22" x14ac:dyDescent="0.35">
      <c r="A1018" s="10" t="s">
        <v>5997</v>
      </c>
      <c r="B1018">
        <v>1</v>
      </c>
      <c r="C1018">
        <v>81</v>
      </c>
      <c r="U1018">
        <v>95</v>
      </c>
      <c r="V1018">
        <v>51</v>
      </c>
    </row>
    <row r="1019" spans="1:22" x14ac:dyDescent="0.35">
      <c r="A1019" s="10" t="s">
        <v>3699</v>
      </c>
      <c r="B1019">
        <v>1</v>
      </c>
      <c r="C1019">
        <v>947</v>
      </c>
      <c r="U1019">
        <v>81</v>
      </c>
      <c r="V1019">
        <v>548</v>
      </c>
    </row>
    <row r="1020" spans="1:22" x14ac:dyDescent="0.35">
      <c r="A1020" s="10" t="s">
        <v>5996</v>
      </c>
      <c r="B1020">
        <v>1</v>
      </c>
      <c r="C1020">
        <v>32</v>
      </c>
      <c r="U1020">
        <v>162</v>
      </c>
      <c r="V1020">
        <v>437</v>
      </c>
    </row>
    <row r="1021" spans="1:22" x14ac:dyDescent="0.35">
      <c r="A1021" s="10" t="s">
        <v>3753</v>
      </c>
      <c r="B1021">
        <v>8</v>
      </c>
      <c r="C1021">
        <v>478</v>
      </c>
      <c r="U1021">
        <v>9</v>
      </c>
      <c r="V1021">
        <v>0</v>
      </c>
    </row>
    <row r="1022" spans="1:22" x14ac:dyDescent="0.35">
      <c r="A1022" s="10" t="s">
        <v>5995</v>
      </c>
      <c r="B1022">
        <v>1</v>
      </c>
      <c r="C1022">
        <v>0</v>
      </c>
      <c r="U1022">
        <v>1</v>
      </c>
      <c r="V1022">
        <v>0</v>
      </c>
    </row>
    <row r="1023" spans="1:22" x14ac:dyDescent="0.35">
      <c r="A1023" s="10" t="s">
        <v>3987</v>
      </c>
      <c r="B1023">
        <v>2</v>
      </c>
      <c r="C1023">
        <v>868</v>
      </c>
      <c r="U1023">
        <v>158</v>
      </c>
      <c r="V1023">
        <v>48</v>
      </c>
    </row>
    <row r="1024" spans="1:22" x14ac:dyDescent="0.35">
      <c r="A1024" s="10" t="s">
        <v>5994</v>
      </c>
      <c r="B1024">
        <v>1</v>
      </c>
      <c r="C1024">
        <v>1</v>
      </c>
      <c r="U1024">
        <v>134</v>
      </c>
      <c r="V1024">
        <v>1</v>
      </c>
    </row>
    <row r="1025" spans="1:22" x14ac:dyDescent="0.35">
      <c r="A1025" s="10" t="s">
        <v>5993</v>
      </c>
      <c r="B1025">
        <v>1</v>
      </c>
      <c r="C1025">
        <v>6</v>
      </c>
      <c r="U1025">
        <v>157</v>
      </c>
      <c r="V1025">
        <v>6</v>
      </c>
    </row>
    <row r="1026" spans="1:22" x14ac:dyDescent="0.35">
      <c r="A1026" s="10" t="s">
        <v>5992</v>
      </c>
      <c r="B1026">
        <v>1</v>
      </c>
      <c r="C1026">
        <v>20</v>
      </c>
      <c r="U1026">
        <v>2</v>
      </c>
      <c r="V1026">
        <v>2</v>
      </c>
    </row>
    <row r="1027" spans="1:22" x14ac:dyDescent="0.35">
      <c r="A1027" s="10" t="s">
        <v>1547</v>
      </c>
      <c r="B1027">
        <v>1</v>
      </c>
      <c r="C1027">
        <v>382</v>
      </c>
      <c r="U1027">
        <v>64</v>
      </c>
      <c r="V1027">
        <v>8</v>
      </c>
    </row>
    <row r="1028" spans="1:22" x14ac:dyDescent="0.35">
      <c r="A1028" s="10" t="s">
        <v>5991</v>
      </c>
      <c r="B1028">
        <v>1</v>
      </c>
      <c r="C1028">
        <v>39</v>
      </c>
      <c r="U1028">
        <v>18</v>
      </c>
      <c r="V1028">
        <v>2</v>
      </c>
    </row>
    <row r="1029" spans="1:22" x14ac:dyDescent="0.35">
      <c r="A1029" s="10" t="s">
        <v>5990</v>
      </c>
      <c r="B1029">
        <v>1</v>
      </c>
      <c r="C1029">
        <v>15</v>
      </c>
      <c r="U1029">
        <v>48</v>
      </c>
      <c r="V1029">
        <v>10</v>
      </c>
    </row>
    <row r="1030" spans="1:22" x14ac:dyDescent="0.35">
      <c r="A1030" s="10" t="s">
        <v>513</v>
      </c>
      <c r="B1030">
        <v>1</v>
      </c>
      <c r="C1030">
        <v>109</v>
      </c>
      <c r="U1030">
        <v>3</v>
      </c>
      <c r="V1030">
        <v>0</v>
      </c>
    </row>
    <row r="1031" spans="1:22" x14ac:dyDescent="0.35">
      <c r="A1031" s="10" t="s">
        <v>1371</v>
      </c>
      <c r="B1031">
        <v>1</v>
      </c>
      <c r="C1031">
        <v>40</v>
      </c>
      <c r="U1031">
        <v>14</v>
      </c>
      <c r="V1031">
        <v>24</v>
      </c>
    </row>
    <row r="1032" spans="1:22" x14ac:dyDescent="0.35">
      <c r="A1032" s="10" t="s">
        <v>5989</v>
      </c>
      <c r="B1032">
        <v>1</v>
      </c>
      <c r="C1032">
        <v>5</v>
      </c>
      <c r="U1032">
        <v>512</v>
      </c>
      <c r="V1032">
        <v>35</v>
      </c>
    </row>
    <row r="1033" spans="1:22" x14ac:dyDescent="0.35">
      <c r="A1033" s="10" t="s">
        <v>5988</v>
      </c>
      <c r="B1033">
        <v>1</v>
      </c>
      <c r="C1033">
        <v>6</v>
      </c>
      <c r="U1033">
        <v>12</v>
      </c>
      <c r="V1033">
        <v>4</v>
      </c>
    </row>
    <row r="1034" spans="1:22" x14ac:dyDescent="0.35">
      <c r="A1034" s="10" t="s">
        <v>5987</v>
      </c>
      <c r="B1034">
        <v>1</v>
      </c>
      <c r="C1034">
        <v>19</v>
      </c>
      <c r="U1034">
        <v>139</v>
      </c>
      <c r="V1034">
        <v>64</v>
      </c>
    </row>
    <row r="1035" spans="1:22" x14ac:dyDescent="0.35">
      <c r="A1035" s="10" t="s">
        <v>5715</v>
      </c>
      <c r="B1035">
        <v>1</v>
      </c>
      <c r="C1035">
        <v>8</v>
      </c>
      <c r="U1035">
        <v>1</v>
      </c>
      <c r="V1035">
        <v>0</v>
      </c>
    </row>
    <row r="1036" spans="1:22" x14ac:dyDescent="0.35">
      <c r="A1036" s="10" t="s">
        <v>5986</v>
      </c>
      <c r="B1036">
        <v>1</v>
      </c>
      <c r="C1036">
        <v>10</v>
      </c>
      <c r="U1036">
        <v>152</v>
      </c>
      <c r="V1036">
        <v>469</v>
      </c>
    </row>
    <row r="1037" spans="1:22" x14ac:dyDescent="0.35">
      <c r="A1037" s="10" t="s">
        <v>5985</v>
      </c>
      <c r="B1037">
        <v>1</v>
      </c>
      <c r="C1037">
        <v>40</v>
      </c>
      <c r="U1037">
        <v>46</v>
      </c>
      <c r="V1037">
        <v>40</v>
      </c>
    </row>
    <row r="1038" spans="1:22" x14ac:dyDescent="0.35">
      <c r="A1038" s="10" t="s">
        <v>5984</v>
      </c>
      <c r="B1038">
        <v>1</v>
      </c>
      <c r="C1038">
        <v>24</v>
      </c>
      <c r="U1038">
        <v>324</v>
      </c>
      <c r="V1038">
        <v>59</v>
      </c>
    </row>
    <row r="1039" spans="1:22" x14ac:dyDescent="0.35">
      <c r="A1039" s="10" t="s">
        <v>4781</v>
      </c>
      <c r="B1039">
        <v>4</v>
      </c>
      <c r="C1039">
        <v>13025</v>
      </c>
      <c r="U1039">
        <v>1</v>
      </c>
      <c r="V1039">
        <v>0</v>
      </c>
    </row>
    <row r="1040" spans="1:22" x14ac:dyDescent="0.35">
      <c r="A1040" s="10" t="s">
        <v>5983</v>
      </c>
      <c r="B1040">
        <v>1</v>
      </c>
      <c r="C1040">
        <v>35</v>
      </c>
      <c r="U1040">
        <v>2</v>
      </c>
      <c r="V1040">
        <v>2</v>
      </c>
    </row>
    <row r="1041" spans="1:22" x14ac:dyDescent="0.35">
      <c r="A1041" s="10" t="s">
        <v>1201</v>
      </c>
      <c r="B1041">
        <v>1</v>
      </c>
      <c r="C1041">
        <v>23</v>
      </c>
      <c r="U1041">
        <v>4</v>
      </c>
      <c r="V1041">
        <v>2</v>
      </c>
    </row>
    <row r="1042" spans="1:22" x14ac:dyDescent="0.35">
      <c r="A1042" s="10" t="s">
        <v>753</v>
      </c>
      <c r="B1042">
        <v>1</v>
      </c>
      <c r="C1042">
        <v>5130</v>
      </c>
      <c r="U1042">
        <v>14</v>
      </c>
      <c r="V1042">
        <v>3</v>
      </c>
    </row>
    <row r="1043" spans="1:22" x14ac:dyDescent="0.35">
      <c r="A1043" s="10" t="s">
        <v>1101</v>
      </c>
      <c r="B1043">
        <v>1</v>
      </c>
      <c r="C1043">
        <v>26</v>
      </c>
      <c r="U1043">
        <v>86</v>
      </c>
      <c r="V1043">
        <v>95</v>
      </c>
    </row>
    <row r="1044" spans="1:22" x14ac:dyDescent="0.35">
      <c r="A1044" s="10" t="s">
        <v>5982</v>
      </c>
      <c r="B1044">
        <v>1</v>
      </c>
      <c r="C1044">
        <v>11</v>
      </c>
      <c r="U1044">
        <v>6</v>
      </c>
      <c r="V1044">
        <v>22</v>
      </c>
    </row>
    <row r="1045" spans="1:22" x14ac:dyDescent="0.35">
      <c r="A1045" s="10" t="s">
        <v>5981</v>
      </c>
      <c r="B1045">
        <v>1</v>
      </c>
      <c r="C1045">
        <v>2</v>
      </c>
      <c r="U1045">
        <v>159</v>
      </c>
      <c r="V1045">
        <v>11</v>
      </c>
    </row>
    <row r="1046" spans="1:22" x14ac:dyDescent="0.35">
      <c r="A1046" s="10" t="s">
        <v>536</v>
      </c>
      <c r="B1046">
        <v>2</v>
      </c>
      <c r="C1046">
        <v>531</v>
      </c>
      <c r="U1046" s="3">
        <v>12603</v>
      </c>
      <c r="V1046" s="3">
        <v>2200</v>
      </c>
    </row>
    <row r="1047" spans="1:22" x14ac:dyDescent="0.35">
      <c r="A1047" s="10" t="s">
        <v>565</v>
      </c>
      <c r="B1047">
        <v>1</v>
      </c>
      <c r="C1047">
        <v>57</v>
      </c>
      <c r="U1047">
        <v>32</v>
      </c>
      <c r="V1047">
        <v>4</v>
      </c>
    </row>
    <row r="1048" spans="1:22" x14ac:dyDescent="0.35">
      <c r="A1048" s="10" t="s">
        <v>5980</v>
      </c>
      <c r="B1048">
        <v>1</v>
      </c>
      <c r="C1048">
        <v>38</v>
      </c>
      <c r="U1048">
        <v>97</v>
      </c>
      <c r="V1048">
        <v>31</v>
      </c>
    </row>
    <row r="1049" spans="1:22" x14ac:dyDescent="0.35">
      <c r="A1049" s="10" t="s">
        <v>5979</v>
      </c>
      <c r="B1049">
        <v>1</v>
      </c>
      <c r="C1049">
        <v>36</v>
      </c>
      <c r="U1049">
        <v>4</v>
      </c>
      <c r="V1049">
        <v>3</v>
      </c>
    </row>
    <row r="1050" spans="1:22" x14ac:dyDescent="0.35">
      <c r="A1050" s="10" t="s">
        <v>5978</v>
      </c>
      <c r="B1050">
        <v>1</v>
      </c>
      <c r="C1050">
        <v>17</v>
      </c>
      <c r="U1050">
        <v>4</v>
      </c>
      <c r="V1050">
        <v>5</v>
      </c>
    </row>
    <row r="1051" spans="1:22" x14ac:dyDescent="0.35">
      <c r="A1051" s="10" t="s">
        <v>5977</v>
      </c>
      <c r="B1051">
        <v>1</v>
      </c>
      <c r="C1051">
        <v>45</v>
      </c>
      <c r="U1051">
        <v>27</v>
      </c>
      <c r="V1051">
        <v>26</v>
      </c>
    </row>
    <row r="1052" spans="1:22" x14ac:dyDescent="0.35">
      <c r="A1052" s="10" t="s">
        <v>5976</v>
      </c>
      <c r="B1052">
        <v>1</v>
      </c>
      <c r="C1052">
        <v>3</v>
      </c>
      <c r="U1052">
        <v>764</v>
      </c>
      <c r="V1052" s="3">
        <v>1495</v>
      </c>
    </row>
    <row r="1053" spans="1:22" x14ac:dyDescent="0.35">
      <c r="A1053" s="10" t="s">
        <v>5736</v>
      </c>
      <c r="B1053">
        <v>1</v>
      </c>
      <c r="C1053">
        <v>1873</v>
      </c>
      <c r="U1053">
        <v>145</v>
      </c>
      <c r="V1053">
        <v>815</v>
      </c>
    </row>
    <row r="1054" spans="1:22" x14ac:dyDescent="0.35">
      <c r="A1054" s="10" t="s">
        <v>5975</v>
      </c>
      <c r="B1054">
        <v>1</v>
      </c>
      <c r="C1054">
        <v>0</v>
      </c>
      <c r="U1054">
        <v>53</v>
      </c>
      <c r="V1054">
        <v>92</v>
      </c>
    </row>
    <row r="1055" spans="1:22" x14ac:dyDescent="0.35">
      <c r="A1055" s="10" t="s">
        <v>1590</v>
      </c>
      <c r="B1055">
        <v>10</v>
      </c>
      <c r="C1055">
        <v>3237</v>
      </c>
      <c r="U1055">
        <v>15</v>
      </c>
      <c r="V1055">
        <v>3</v>
      </c>
    </row>
    <row r="1056" spans="1:22" x14ac:dyDescent="0.35">
      <c r="A1056" s="10" t="s">
        <v>5974</v>
      </c>
      <c r="B1056">
        <v>1</v>
      </c>
      <c r="C1056">
        <v>9</v>
      </c>
      <c r="U1056">
        <v>7</v>
      </c>
      <c r="V1056">
        <v>28</v>
      </c>
    </row>
    <row r="1057" spans="1:22" x14ac:dyDescent="0.35">
      <c r="A1057" s="10" t="s">
        <v>5973</v>
      </c>
      <c r="B1057">
        <v>1</v>
      </c>
      <c r="C1057">
        <v>41</v>
      </c>
      <c r="U1057">
        <v>25</v>
      </c>
      <c r="V1057">
        <v>42</v>
      </c>
    </row>
    <row r="1058" spans="1:22" x14ac:dyDescent="0.35">
      <c r="A1058" s="10" t="s">
        <v>5972</v>
      </c>
      <c r="B1058">
        <v>1</v>
      </c>
      <c r="C1058">
        <v>51</v>
      </c>
      <c r="U1058">
        <v>432</v>
      </c>
      <c r="V1058">
        <v>50</v>
      </c>
    </row>
    <row r="1059" spans="1:22" x14ac:dyDescent="0.35">
      <c r="A1059" s="10" t="s">
        <v>5712</v>
      </c>
      <c r="B1059">
        <v>1</v>
      </c>
      <c r="C1059">
        <v>102</v>
      </c>
      <c r="U1059">
        <v>6</v>
      </c>
      <c r="V1059">
        <v>6</v>
      </c>
    </row>
    <row r="1060" spans="1:22" x14ac:dyDescent="0.35">
      <c r="A1060" s="10" t="s">
        <v>3072</v>
      </c>
      <c r="B1060">
        <v>2</v>
      </c>
      <c r="C1060">
        <v>228</v>
      </c>
      <c r="U1060">
        <v>10</v>
      </c>
      <c r="V1060">
        <v>0</v>
      </c>
    </row>
    <row r="1061" spans="1:22" x14ac:dyDescent="0.35">
      <c r="A1061" s="10" t="s">
        <v>5971</v>
      </c>
      <c r="B1061">
        <v>1</v>
      </c>
      <c r="C1061">
        <v>15</v>
      </c>
      <c r="U1061">
        <v>22</v>
      </c>
      <c r="V1061">
        <v>3</v>
      </c>
    </row>
    <row r="1062" spans="1:22" x14ac:dyDescent="0.35">
      <c r="A1062" s="10" t="s">
        <v>3712</v>
      </c>
      <c r="B1062">
        <v>1</v>
      </c>
      <c r="C1062">
        <v>1172</v>
      </c>
      <c r="U1062">
        <v>18</v>
      </c>
      <c r="V1062">
        <v>45</v>
      </c>
    </row>
    <row r="1063" spans="1:22" x14ac:dyDescent="0.35">
      <c r="A1063" s="10" t="s">
        <v>3766</v>
      </c>
      <c r="B1063">
        <v>34</v>
      </c>
      <c r="C1063">
        <v>3040</v>
      </c>
      <c r="U1063">
        <v>87</v>
      </c>
      <c r="V1063">
        <v>1</v>
      </c>
    </row>
    <row r="1064" spans="1:22" x14ac:dyDescent="0.35">
      <c r="A1064" s="10" t="s">
        <v>5970</v>
      </c>
      <c r="B1064">
        <v>1</v>
      </c>
      <c r="C1064">
        <v>12</v>
      </c>
      <c r="U1064">
        <v>3</v>
      </c>
      <c r="V1064">
        <v>4</v>
      </c>
    </row>
    <row r="1065" spans="1:22" x14ac:dyDescent="0.35">
      <c r="A1065" s="10" t="s">
        <v>2871</v>
      </c>
      <c r="B1065">
        <v>1</v>
      </c>
      <c r="C1065">
        <v>0</v>
      </c>
      <c r="U1065">
        <v>114</v>
      </c>
      <c r="V1065">
        <v>577</v>
      </c>
    </row>
    <row r="1066" spans="1:22" x14ac:dyDescent="0.35">
      <c r="A1066" s="10" t="s">
        <v>5969</v>
      </c>
      <c r="B1066">
        <v>1</v>
      </c>
      <c r="C1066">
        <v>0</v>
      </c>
      <c r="U1066">
        <v>11</v>
      </c>
      <c r="V1066">
        <v>78</v>
      </c>
    </row>
    <row r="1067" spans="1:22" x14ac:dyDescent="0.35">
      <c r="A1067" s="10" t="s">
        <v>3721</v>
      </c>
      <c r="B1067">
        <v>1</v>
      </c>
      <c r="C1067">
        <v>968</v>
      </c>
      <c r="U1067">
        <v>2</v>
      </c>
      <c r="V1067">
        <v>0</v>
      </c>
    </row>
    <row r="1068" spans="1:22" x14ac:dyDescent="0.35">
      <c r="A1068" s="10" t="s">
        <v>5968</v>
      </c>
      <c r="B1068">
        <v>1</v>
      </c>
      <c r="C1068">
        <v>3</v>
      </c>
      <c r="U1068">
        <v>2</v>
      </c>
      <c r="V1068">
        <v>0</v>
      </c>
    </row>
    <row r="1069" spans="1:22" x14ac:dyDescent="0.35">
      <c r="A1069" s="10" t="s">
        <v>1737</v>
      </c>
      <c r="B1069">
        <v>3</v>
      </c>
      <c r="C1069">
        <v>1319</v>
      </c>
      <c r="U1069">
        <v>37</v>
      </c>
      <c r="V1069">
        <v>2</v>
      </c>
    </row>
    <row r="1070" spans="1:22" x14ac:dyDescent="0.35">
      <c r="A1070" s="10" t="s">
        <v>5967</v>
      </c>
      <c r="B1070">
        <v>1</v>
      </c>
      <c r="C1070">
        <v>3</v>
      </c>
      <c r="U1070">
        <v>11</v>
      </c>
      <c r="V1070">
        <v>8</v>
      </c>
    </row>
    <row r="1071" spans="1:22" x14ac:dyDescent="0.35">
      <c r="A1071" s="10" t="s">
        <v>5966</v>
      </c>
      <c r="B1071">
        <v>1</v>
      </c>
      <c r="C1071">
        <v>4</v>
      </c>
      <c r="U1071">
        <v>112</v>
      </c>
      <c r="V1071">
        <v>56</v>
      </c>
    </row>
    <row r="1072" spans="1:22" x14ac:dyDescent="0.35">
      <c r="A1072" s="10" t="s">
        <v>5965</v>
      </c>
      <c r="B1072">
        <v>1</v>
      </c>
      <c r="C1072">
        <v>11</v>
      </c>
      <c r="U1072">
        <v>123</v>
      </c>
      <c r="V1072">
        <v>378</v>
      </c>
    </row>
    <row r="1073" spans="1:22" x14ac:dyDescent="0.35">
      <c r="A1073" s="10" t="s">
        <v>5756</v>
      </c>
      <c r="B1073">
        <v>1</v>
      </c>
      <c r="C1073">
        <v>794</v>
      </c>
      <c r="U1073">
        <v>211</v>
      </c>
      <c r="V1073">
        <v>38</v>
      </c>
    </row>
    <row r="1074" spans="1:22" x14ac:dyDescent="0.35">
      <c r="A1074" s="10" t="s">
        <v>5964</v>
      </c>
      <c r="B1074">
        <v>1</v>
      </c>
      <c r="C1074">
        <v>75</v>
      </c>
      <c r="U1074">
        <v>6</v>
      </c>
      <c r="V1074">
        <v>0</v>
      </c>
    </row>
    <row r="1075" spans="1:22" x14ac:dyDescent="0.35">
      <c r="A1075" s="10" t="s">
        <v>5963</v>
      </c>
      <c r="B1075">
        <v>1</v>
      </c>
      <c r="C1075">
        <v>38</v>
      </c>
      <c r="U1075">
        <v>319</v>
      </c>
      <c r="V1075">
        <v>852</v>
      </c>
    </row>
    <row r="1076" spans="1:22" x14ac:dyDescent="0.35">
      <c r="A1076" s="10" t="s">
        <v>3731</v>
      </c>
      <c r="B1076">
        <v>1</v>
      </c>
      <c r="C1076">
        <v>960</v>
      </c>
      <c r="U1076">
        <v>35</v>
      </c>
      <c r="V1076">
        <v>37</v>
      </c>
    </row>
    <row r="1077" spans="1:22" x14ac:dyDescent="0.35">
      <c r="A1077" s="10" t="s">
        <v>5962</v>
      </c>
      <c r="B1077">
        <v>1</v>
      </c>
      <c r="C1077">
        <v>7</v>
      </c>
      <c r="U1077">
        <v>6</v>
      </c>
      <c r="V1077">
        <v>0</v>
      </c>
    </row>
    <row r="1078" spans="1:22" x14ac:dyDescent="0.35">
      <c r="A1078" s="10" t="s">
        <v>5961</v>
      </c>
      <c r="B1078">
        <v>1</v>
      </c>
      <c r="C1078">
        <v>10</v>
      </c>
      <c r="U1078">
        <v>274</v>
      </c>
      <c r="V1078">
        <v>100</v>
      </c>
    </row>
    <row r="1079" spans="1:22" x14ac:dyDescent="0.35">
      <c r="A1079" s="10" t="s">
        <v>1609</v>
      </c>
      <c r="B1079">
        <v>5</v>
      </c>
      <c r="C1079">
        <v>1685</v>
      </c>
      <c r="U1079">
        <v>13</v>
      </c>
      <c r="V1079">
        <v>39</v>
      </c>
    </row>
    <row r="1080" spans="1:22" x14ac:dyDescent="0.35">
      <c r="A1080" s="10" t="s">
        <v>1915</v>
      </c>
      <c r="B1080">
        <v>2</v>
      </c>
      <c r="C1080">
        <v>1136</v>
      </c>
      <c r="U1080">
        <v>292</v>
      </c>
      <c r="V1080">
        <v>154</v>
      </c>
    </row>
    <row r="1081" spans="1:22" x14ac:dyDescent="0.35">
      <c r="A1081" s="10" t="s">
        <v>675</v>
      </c>
      <c r="B1081">
        <v>2</v>
      </c>
      <c r="C1081">
        <v>895</v>
      </c>
      <c r="U1081">
        <v>98</v>
      </c>
      <c r="V1081">
        <v>839</v>
      </c>
    </row>
    <row r="1082" spans="1:22" x14ac:dyDescent="0.35">
      <c r="A1082" s="10" t="s">
        <v>2773</v>
      </c>
      <c r="B1082">
        <v>1</v>
      </c>
      <c r="C1082">
        <v>48</v>
      </c>
      <c r="U1082">
        <v>3</v>
      </c>
      <c r="V1082">
        <v>2</v>
      </c>
    </row>
    <row r="1083" spans="1:22" x14ac:dyDescent="0.35">
      <c r="A1083" s="10" t="s">
        <v>5960</v>
      </c>
      <c r="B1083">
        <v>1</v>
      </c>
      <c r="C1083">
        <v>5</v>
      </c>
      <c r="U1083">
        <v>1</v>
      </c>
      <c r="V1083">
        <v>0</v>
      </c>
    </row>
    <row r="1084" spans="1:22" x14ac:dyDescent="0.35">
      <c r="A1084" s="10" t="s">
        <v>5959</v>
      </c>
      <c r="B1084">
        <v>1</v>
      </c>
      <c r="C1084">
        <v>0</v>
      </c>
      <c r="U1084">
        <v>1</v>
      </c>
      <c r="V1084">
        <v>0</v>
      </c>
    </row>
    <row r="1085" spans="1:22" x14ac:dyDescent="0.35">
      <c r="A1085" s="10" t="s">
        <v>488</v>
      </c>
      <c r="B1085">
        <v>1</v>
      </c>
      <c r="C1085">
        <v>10</v>
      </c>
      <c r="U1085">
        <v>140</v>
      </c>
      <c r="V1085">
        <v>74</v>
      </c>
    </row>
    <row r="1086" spans="1:22" x14ac:dyDescent="0.35">
      <c r="A1086" s="10" t="s">
        <v>3839</v>
      </c>
      <c r="B1086">
        <v>20</v>
      </c>
      <c r="C1086">
        <v>2226</v>
      </c>
      <c r="U1086">
        <v>168</v>
      </c>
      <c r="V1086">
        <v>43</v>
      </c>
    </row>
    <row r="1087" spans="1:22" x14ac:dyDescent="0.35">
      <c r="A1087" s="10" t="s">
        <v>5773</v>
      </c>
      <c r="B1087">
        <v>1</v>
      </c>
      <c r="C1087">
        <v>50</v>
      </c>
      <c r="U1087">
        <v>213</v>
      </c>
      <c r="V1087">
        <v>881</v>
      </c>
    </row>
    <row r="1088" spans="1:22" x14ac:dyDescent="0.35">
      <c r="A1088" s="10" t="s">
        <v>5958</v>
      </c>
      <c r="B1088">
        <v>1</v>
      </c>
      <c r="C1088">
        <v>18</v>
      </c>
      <c r="U1088">
        <v>62</v>
      </c>
      <c r="V1088">
        <v>4</v>
      </c>
    </row>
    <row r="1089" spans="1:22" x14ac:dyDescent="0.35">
      <c r="A1089" s="10" t="s">
        <v>5957</v>
      </c>
      <c r="B1089">
        <v>1</v>
      </c>
      <c r="C1089">
        <v>9</v>
      </c>
      <c r="U1089">
        <v>447</v>
      </c>
      <c r="V1089">
        <v>75</v>
      </c>
    </row>
    <row r="1090" spans="1:22" x14ac:dyDescent="0.35">
      <c r="A1090" s="10" t="s">
        <v>5956</v>
      </c>
      <c r="B1090">
        <v>1</v>
      </c>
      <c r="C1090">
        <v>14</v>
      </c>
      <c r="U1090">
        <v>132</v>
      </c>
      <c r="V1090">
        <v>993</v>
      </c>
    </row>
    <row r="1091" spans="1:22" x14ac:dyDescent="0.35">
      <c r="A1091" s="10" t="s">
        <v>4596</v>
      </c>
      <c r="B1091">
        <v>2</v>
      </c>
      <c r="C1091">
        <v>1013</v>
      </c>
      <c r="U1091">
        <v>252</v>
      </c>
      <c r="V1091">
        <v>69</v>
      </c>
    </row>
    <row r="1092" spans="1:22" x14ac:dyDescent="0.35">
      <c r="A1092" s="10" t="s">
        <v>5955</v>
      </c>
      <c r="B1092">
        <v>1</v>
      </c>
      <c r="C1092">
        <v>713</v>
      </c>
      <c r="U1092">
        <v>585</v>
      </c>
      <c r="V1092">
        <v>135</v>
      </c>
    </row>
    <row r="1093" spans="1:22" x14ac:dyDescent="0.35">
      <c r="A1093" s="10" t="s">
        <v>5954</v>
      </c>
      <c r="B1093">
        <v>1</v>
      </c>
      <c r="C1093">
        <v>98</v>
      </c>
      <c r="U1093">
        <v>3</v>
      </c>
      <c r="V1093">
        <v>0</v>
      </c>
    </row>
    <row r="1094" spans="1:22" x14ac:dyDescent="0.35">
      <c r="A1094" s="10" t="s">
        <v>5783</v>
      </c>
      <c r="B1094">
        <v>1</v>
      </c>
      <c r="C1094">
        <v>761</v>
      </c>
      <c r="U1094">
        <v>1</v>
      </c>
      <c r="V1094">
        <v>0</v>
      </c>
    </row>
    <row r="1095" spans="1:22" x14ac:dyDescent="0.35">
      <c r="A1095" s="10" t="s">
        <v>337</v>
      </c>
      <c r="B1095">
        <v>1</v>
      </c>
      <c r="C1095">
        <v>165</v>
      </c>
      <c r="U1095">
        <v>21</v>
      </c>
      <c r="V1095">
        <v>25</v>
      </c>
    </row>
    <row r="1096" spans="1:22" x14ac:dyDescent="0.35">
      <c r="A1096" s="10" t="s">
        <v>4324</v>
      </c>
      <c r="B1096">
        <v>3</v>
      </c>
      <c r="C1096">
        <v>749</v>
      </c>
      <c r="U1096">
        <v>18</v>
      </c>
      <c r="V1096">
        <v>0</v>
      </c>
    </row>
    <row r="1097" spans="1:22" x14ac:dyDescent="0.35">
      <c r="A1097" s="10" t="s">
        <v>5953</v>
      </c>
      <c r="B1097">
        <v>1</v>
      </c>
      <c r="C1097">
        <v>12</v>
      </c>
      <c r="U1097" s="3">
        <v>3438</v>
      </c>
      <c r="V1097">
        <v>332</v>
      </c>
    </row>
    <row r="1098" spans="1:22" x14ac:dyDescent="0.35">
      <c r="A1098" s="10" t="s">
        <v>3538</v>
      </c>
      <c r="B1098">
        <v>4</v>
      </c>
      <c r="C1098">
        <v>1827</v>
      </c>
      <c r="U1098">
        <v>6</v>
      </c>
      <c r="V1098">
        <v>0</v>
      </c>
    </row>
    <row r="1099" spans="1:22" x14ac:dyDescent="0.35">
      <c r="A1099" s="10" t="s">
        <v>5952</v>
      </c>
      <c r="B1099">
        <v>1</v>
      </c>
      <c r="C1099">
        <v>0</v>
      </c>
      <c r="U1099">
        <v>115</v>
      </c>
      <c r="V1099">
        <v>606</v>
      </c>
    </row>
    <row r="1100" spans="1:22" x14ac:dyDescent="0.35">
      <c r="A1100" s="10" t="s">
        <v>5951</v>
      </c>
      <c r="B1100">
        <v>1</v>
      </c>
      <c r="C1100">
        <v>0</v>
      </c>
      <c r="U1100">
        <v>2</v>
      </c>
      <c r="V1100">
        <v>0</v>
      </c>
    </row>
    <row r="1101" spans="1:22" x14ac:dyDescent="0.35">
      <c r="A1101" s="10" t="s">
        <v>3359</v>
      </c>
      <c r="B1101">
        <v>1</v>
      </c>
      <c r="C1101">
        <v>1453</v>
      </c>
      <c r="U1101" s="3">
        <v>1246</v>
      </c>
      <c r="V1101">
        <v>160</v>
      </c>
    </row>
    <row r="1102" spans="1:22" x14ac:dyDescent="0.35">
      <c r="A1102" s="10" t="s">
        <v>2563</v>
      </c>
      <c r="B1102">
        <v>1</v>
      </c>
      <c r="C1102">
        <v>761</v>
      </c>
      <c r="U1102">
        <v>42</v>
      </c>
      <c r="V1102">
        <v>10</v>
      </c>
    </row>
    <row r="1103" spans="1:22" x14ac:dyDescent="0.35">
      <c r="A1103" s="10" t="s">
        <v>5405</v>
      </c>
      <c r="B1103">
        <v>2</v>
      </c>
      <c r="C1103">
        <v>527</v>
      </c>
      <c r="U1103">
        <v>87</v>
      </c>
      <c r="V1103">
        <v>0</v>
      </c>
    </row>
    <row r="1104" spans="1:22" x14ac:dyDescent="0.35">
      <c r="A1104" s="10" t="s">
        <v>5950</v>
      </c>
      <c r="B1104">
        <v>1</v>
      </c>
      <c r="C1104">
        <v>0</v>
      </c>
      <c r="U1104">
        <v>17</v>
      </c>
      <c r="V1104">
        <v>17</v>
      </c>
    </row>
    <row r="1105" spans="1:22" x14ac:dyDescent="0.35">
      <c r="A1105" s="10" t="s">
        <v>5797</v>
      </c>
      <c r="B1105">
        <v>1</v>
      </c>
      <c r="C1105">
        <v>3276</v>
      </c>
      <c r="U1105">
        <v>519</v>
      </c>
      <c r="V1105">
        <v>78</v>
      </c>
    </row>
    <row r="1106" spans="1:22" x14ac:dyDescent="0.35">
      <c r="A1106" s="10" t="s">
        <v>5949</v>
      </c>
      <c r="B1106">
        <v>1</v>
      </c>
      <c r="C1106">
        <v>0</v>
      </c>
      <c r="U1106">
        <v>13</v>
      </c>
      <c r="V1106">
        <v>0</v>
      </c>
    </row>
    <row r="1107" spans="1:22" x14ac:dyDescent="0.35">
      <c r="A1107" s="10" t="s">
        <v>5948</v>
      </c>
      <c r="B1107">
        <v>1</v>
      </c>
      <c r="C1107">
        <v>44</v>
      </c>
      <c r="U1107">
        <v>2</v>
      </c>
      <c r="V1107">
        <v>4</v>
      </c>
    </row>
    <row r="1108" spans="1:22" x14ac:dyDescent="0.35">
      <c r="A1108" s="10" t="s">
        <v>5947</v>
      </c>
      <c r="B1108">
        <v>1</v>
      </c>
      <c r="C1108">
        <v>74</v>
      </c>
      <c r="U1108">
        <v>47</v>
      </c>
      <c r="V1108">
        <v>341</v>
      </c>
    </row>
    <row r="1109" spans="1:22" x14ac:dyDescent="0.35">
      <c r="A1109" s="10" t="s">
        <v>5946</v>
      </c>
      <c r="B1109">
        <v>1</v>
      </c>
      <c r="C1109">
        <v>40</v>
      </c>
      <c r="U1109">
        <v>2</v>
      </c>
      <c r="V1109">
        <v>1</v>
      </c>
    </row>
    <row r="1110" spans="1:22" x14ac:dyDescent="0.35">
      <c r="A1110" s="10" t="s">
        <v>496</v>
      </c>
      <c r="B1110">
        <v>1</v>
      </c>
      <c r="C1110">
        <v>10</v>
      </c>
      <c r="U1110">
        <v>413</v>
      </c>
      <c r="V1110">
        <v>52</v>
      </c>
    </row>
    <row r="1111" spans="1:22" x14ac:dyDescent="0.35">
      <c r="A1111" s="10" t="s">
        <v>5945</v>
      </c>
      <c r="B1111">
        <v>1</v>
      </c>
      <c r="C1111">
        <v>0</v>
      </c>
      <c r="U1111">
        <v>1</v>
      </c>
      <c r="V1111">
        <v>0</v>
      </c>
    </row>
    <row r="1112" spans="1:22" x14ac:dyDescent="0.35">
      <c r="A1112" s="10" t="s">
        <v>5944</v>
      </c>
      <c r="B1112">
        <v>1</v>
      </c>
      <c r="C1112">
        <v>19</v>
      </c>
      <c r="U1112">
        <v>185</v>
      </c>
      <c r="V1112">
        <v>57</v>
      </c>
    </row>
    <row r="1113" spans="1:22" x14ac:dyDescent="0.35">
      <c r="A1113" s="10" t="s">
        <v>5943</v>
      </c>
      <c r="B1113">
        <v>1</v>
      </c>
      <c r="C1113">
        <v>25</v>
      </c>
      <c r="U1113">
        <v>82</v>
      </c>
      <c r="V1113">
        <v>21</v>
      </c>
    </row>
    <row r="1114" spans="1:22" x14ac:dyDescent="0.35">
      <c r="A1114" s="10" t="s">
        <v>5942</v>
      </c>
      <c r="B1114">
        <v>1</v>
      </c>
      <c r="C1114">
        <v>83</v>
      </c>
      <c r="U1114">
        <v>10</v>
      </c>
      <c r="V1114">
        <v>37</v>
      </c>
    </row>
    <row r="1115" spans="1:22" x14ac:dyDescent="0.35">
      <c r="A1115" s="10" t="s">
        <v>5941</v>
      </c>
      <c r="B1115">
        <v>1</v>
      </c>
      <c r="C1115">
        <v>74</v>
      </c>
      <c r="U1115">
        <v>7</v>
      </c>
      <c r="V1115">
        <v>18</v>
      </c>
    </row>
    <row r="1116" spans="1:22" x14ac:dyDescent="0.35">
      <c r="A1116" s="10" t="s">
        <v>2795</v>
      </c>
      <c r="B1116">
        <v>1</v>
      </c>
      <c r="C1116">
        <v>573</v>
      </c>
      <c r="U1116" s="3">
        <v>1019</v>
      </c>
      <c r="V1116">
        <v>228</v>
      </c>
    </row>
    <row r="1117" spans="1:22" x14ac:dyDescent="0.35">
      <c r="A1117" s="10" t="s">
        <v>5940</v>
      </c>
      <c r="B1117">
        <v>1</v>
      </c>
      <c r="C1117">
        <v>60</v>
      </c>
      <c r="U1117">
        <v>17</v>
      </c>
      <c r="V1117">
        <v>18</v>
      </c>
    </row>
    <row r="1118" spans="1:22" x14ac:dyDescent="0.35">
      <c r="A1118" s="10" t="s">
        <v>5939</v>
      </c>
      <c r="B1118">
        <v>1</v>
      </c>
      <c r="C1118">
        <v>23</v>
      </c>
      <c r="U1118">
        <v>2</v>
      </c>
      <c r="V1118">
        <v>0</v>
      </c>
    </row>
    <row r="1119" spans="1:22" x14ac:dyDescent="0.35">
      <c r="A1119" s="10" t="s">
        <v>1704</v>
      </c>
      <c r="B1119">
        <v>2</v>
      </c>
      <c r="C1119">
        <v>693</v>
      </c>
      <c r="U1119">
        <v>42</v>
      </c>
      <c r="V1119">
        <v>24</v>
      </c>
    </row>
    <row r="1120" spans="1:22" x14ac:dyDescent="0.35">
      <c r="A1120" s="10" t="s">
        <v>2500</v>
      </c>
      <c r="B1120">
        <v>2</v>
      </c>
      <c r="C1120">
        <v>1213</v>
      </c>
      <c r="U1120">
        <v>3</v>
      </c>
      <c r="V1120">
        <v>2</v>
      </c>
    </row>
    <row r="1121" spans="1:22" x14ac:dyDescent="0.35">
      <c r="A1121" s="10" t="s">
        <v>5938</v>
      </c>
      <c r="B1121">
        <v>1</v>
      </c>
      <c r="C1121">
        <v>3</v>
      </c>
      <c r="U1121">
        <v>12</v>
      </c>
      <c r="V1121">
        <v>8</v>
      </c>
    </row>
    <row r="1122" spans="1:22" x14ac:dyDescent="0.35">
      <c r="A1122" s="10" t="s">
        <v>5937</v>
      </c>
      <c r="B1122">
        <v>1</v>
      </c>
      <c r="C1122">
        <v>41</v>
      </c>
      <c r="U1122">
        <v>88</v>
      </c>
      <c r="V1122">
        <v>3</v>
      </c>
    </row>
    <row r="1123" spans="1:22" x14ac:dyDescent="0.35">
      <c r="A1123" s="10" t="s">
        <v>4651</v>
      </c>
      <c r="B1123">
        <v>1</v>
      </c>
      <c r="C1123">
        <v>641</v>
      </c>
      <c r="U1123">
        <v>7</v>
      </c>
      <c r="V1123">
        <v>0</v>
      </c>
    </row>
    <row r="1124" spans="1:22" x14ac:dyDescent="0.35">
      <c r="A1124" s="10" t="s">
        <v>2779</v>
      </c>
      <c r="B1124">
        <v>1</v>
      </c>
      <c r="C1124">
        <v>48</v>
      </c>
      <c r="U1124">
        <v>2</v>
      </c>
      <c r="V1124">
        <v>0</v>
      </c>
    </row>
    <row r="1125" spans="1:22" x14ac:dyDescent="0.35">
      <c r="A1125" s="10" t="s">
        <v>504</v>
      </c>
      <c r="B1125">
        <v>1</v>
      </c>
      <c r="C1125">
        <v>7</v>
      </c>
      <c r="U1125">
        <v>241</v>
      </c>
      <c r="V1125">
        <v>58</v>
      </c>
    </row>
    <row r="1126" spans="1:22" x14ac:dyDescent="0.35">
      <c r="A1126" s="10" t="s">
        <v>1925</v>
      </c>
      <c r="B1126">
        <v>6</v>
      </c>
      <c r="C1126">
        <v>1268</v>
      </c>
      <c r="U1126">
        <v>11</v>
      </c>
      <c r="V1126">
        <v>2</v>
      </c>
    </row>
    <row r="1127" spans="1:22" x14ac:dyDescent="0.35">
      <c r="A1127" s="10" t="s">
        <v>1555</v>
      </c>
      <c r="B1127">
        <v>1</v>
      </c>
      <c r="C1127">
        <v>1500</v>
      </c>
      <c r="U1127">
        <v>17</v>
      </c>
      <c r="V1127">
        <v>3</v>
      </c>
    </row>
    <row r="1128" spans="1:22" x14ac:dyDescent="0.35">
      <c r="A1128" s="10" t="s">
        <v>5936</v>
      </c>
      <c r="B1128">
        <v>1</v>
      </c>
      <c r="C1128">
        <v>27</v>
      </c>
      <c r="U1128">
        <v>8</v>
      </c>
      <c r="V1128">
        <v>0</v>
      </c>
    </row>
    <row r="1129" spans="1:22" x14ac:dyDescent="0.35">
      <c r="A1129" s="10" t="s">
        <v>1872</v>
      </c>
      <c r="B1129">
        <v>7</v>
      </c>
      <c r="C1129">
        <v>1125</v>
      </c>
      <c r="U1129">
        <v>174</v>
      </c>
      <c r="V1129">
        <v>40</v>
      </c>
    </row>
    <row r="1130" spans="1:22" x14ac:dyDescent="0.35">
      <c r="A1130" s="10" t="s">
        <v>3740</v>
      </c>
      <c r="B1130">
        <v>1</v>
      </c>
      <c r="C1130">
        <v>1177</v>
      </c>
      <c r="U1130">
        <v>26</v>
      </c>
      <c r="V1130">
        <v>15</v>
      </c>
    </row>
    <row r="1131" spans="1:22" x14ac:dyDescent="0.35">
      <c r="A1131" s="10" t="s">
        <v>5935</v>
      </c>
      <c r="B1131">
        <v>1</v>
      </c>
      <c r="C1131">
        <v>12</v>
      </c>
      <c r="U1131">
        <v>5</v>
      </c>
      <c r="V1131">
        <v>14</v>
      </c>
    </row>
    <row r="1132" spans="1:22" x14ac:dyDescent="0.35">
      <c r="A1132" s="10" t="s">
        <v>5934</v>
      </c>
      <c r="B1132">
        <v>1</v>
      </c>
      <c r="C1132">
        <v>8</v>
      </c>
      <c r="U1132">
        <v>159</v>
      </c>
      <c r="V1132">
        <v>47</v>
      </c>
    </row>
    <row r="1133" spans="1:22" x14ac:dyDescent="0.35">
      <c r="A1133" s="10" t="s">
        <v>5933</v>
      </c>
      <c r="B1133">
        <v>1</v>
      </c>
      <c r="C1133">
        <v>22</v>
      </c>
      <c r="U1133">
        <v>15</v>
      </c>
      <c r="V1133">
        <v>15</v>
      </c>
    </row>
    <row r="1134" spans="1:22" x14ac:dyDescent="0.35">
      <c r="A1134" s="10" t="s">
        <v>5932</v>
      </c>
      <c r="B1134">
        <v>1</v>
      </c>
      <c r="C1134">
        <v>27</v>
      </c>
      <c r="U1134">
        <v>13</v>
      </c>
      <c r="V1134">
        <v>0</v>
      </c>
    </row>
    <row r="1135" spans="1:22" x14ac:dyDescent="0.35">
      <c r="A1135" s="10" t="s">
        <v>5931</v>
      </c>
      <c r="B1135">
        <v>1</v>
      </c>
      <c r="C1135">
        <v>3</v>
      </c>
      <c r="U1135">
        <v>123</v>
      </c>
      <c r="V1135">
        <v>47</v>
      </c>
    </row>
    <row r="1136" spans="1:22" x14ac:dyDescent="0.35">
      <c r="A1136" s="10" t="s">
        <v>5930</v>
      </c>
      <c r="B1136">
        <v>1</v>
      </c>
      <c r="C1136">
        <v>0</v>
      </c>
      <c r="U1136">
        <v>123</v>
      </c>
      <c r="V1136">
        <v>0</v>
      </c>
    </row>
    <row r="1137" spans="1:22" x14ac:dyDescent="0.35">
      <c r="A1137" s="10" t="s">
        <v>3798</v>
      </c>
      <c r="B1137">
        <v>4</v>
      </c>
      <c r="C1137">
        <v>4920</v>
      </c>
      <c r="U1137">
        <v>49</v>
      </c>
      <c r="V1137">
        <v>82</v>
      </c>
    </row>
    <row r="1138" spans="1:22" x14ac:dyDescent="0.35">
      <c r="A1138" s="10" t="s">
        <v>5929</v>
      </c>
      <c r="B1138">
        <v>1</v>
      </c>
      <c r="C1138">
        <v>46</v>
      </c>
      <c r="U1138">
        <v>263</v>
      </c>
      <c r="V1138">
        <v>132</v>
      </c>
    </row>
    <row r="1139" spans="1:22" x14ac:dyDescent="0.35">
      <c r="A1139" s="10" t="s">
        <v>1953</v>
      </c>
      <c r="B1139">
        <v>7</v>
      </c>
      <c r="C1139">
        <v>1164</v>
      </c>
      <c r="U1139">
        <v>687</v>
      </c>
      <c r="V1139">
        <v>120</v>
      </c>
    </row>
    <row r="1140" spans="1:22" x14ac:dyDescent="0.35">
      <c r="A1140" s="10" t="s">
        <v>4227</v>
      </c>
      <c r="B1140">
        <v>1</v>
      </c>
      <c r="C1140">
        <v>181</v>
      </c>
      <c r="U1140">
        <v>21</v>
      </c>
      <c r="V1140">
        <v>1</v>
      </c>
    </row>
    <row r="1141" spans="1:22" x14ac:dyDescent="0.35">
      <c r="A1141" s="10" t="s">
        <v>3868</v>
      </c>
      <c r="B1141">
        <v>23</v>
      </c>
      <c r="C1141">
        <v>2320</v>
      </c>
      <c r="U1141">
        <v>554</v>
      </c>
      <c r="V1141">
        <v>509</v>
      </c>
    </row>
    <row r="1142" spans="1:22" x14ac:dyDescent="0.35">
      <c r="A1142" s="10" t="s">
        <v>5928</v>
      </c>
      <c r="B1142">
        <v>1</v>
      </c>
      <c r="C1142">
        <v>15</v>
      </c>
      <c r="U1142">
        <v>793</v>
      </c>
      <c r="V1142">
        <v>57</v>
      </c>
    </row>
    <row r="1143" spans="1:22" x14ac:dyDescent="0.35">
      <c r="A1143" s="10" t="s">
        <v>1976</v>
      </c>
      <c r="B1143">
        <v>4</v>
      </c>
      <c r="C1143">
        <v>2572</v>
      </c>
      <c r="U1143">
        <v>5</v>
      </c>
      <c r="V1143">
        <v>0</v>
      </c>
    </row>
    <row r="1144" spans="1:22" x14ac:dyDescent="0.35">
      <c r="A1144" s="10" t="s">
        <v>1879</v>
      </c>
      <c r="B1144">
        <v>1</v>
      </c>
      <c r="C1144">
        <v>510</v>
      </c>
      <c r="U1144">
        <v>41</v>
      </c>
      <c r="V1144">
        <v>39</v>
      </c>
    </row>
    <row r="1145" spans="1:22" x14ac:dyDescent="0.35">
      <c r="A1145" s="10" t="s">
        <v>5927</v>
      </c>
      <c r="B1145">
        <v>1</v>
      </c>
      <c r="C1145">
        <v>23</v>
      </c>
      <c r="U1145">
        <v>7</v>
      </c>
      <c r="V1145">
        <v>53</v>
      </c>
    </row>
    <row r="1146" spans="1:22" x14ac:dyDescent="0.35">
      <c r="A1146" s="10" t="s">
        <v>5926</v>
      </c>
      <c r="B1146">
        <v>1</v>
      </c>
      <c r="C1146">
        <v>55</v>
      </c>
      <c r="U1146" s="3">
        <v>1512</v>
      </c>
      <c r="V1146">
        <v>151</v>
      </c>
    </row>
    <row r="1147" spans="1:22" x14ac:dyDescent="0.35">
      <c r="A1147" s="10" t="s">
        <v>5925</v>
      </c>
      <c r="B1147">
        <v>1</v>
      </c>
      <c r="C1147">
        <v>12</v>
      </c>
      <c r="U1147">
        <v>89</v>
      </c>
      <c r="V1147">
        <v>47</v>
      </c>
    </row>
    <row r="1148" spans="1:22" x14ac:dyDescent="0.35">
      <c r="A1148" s="10" t="s">
        <v>5924</v>
      </c>
      <c r="B1148">
        <v>1</v>
      </c>
      <c r="C1148">
        <v>8</v>
      </c>
      <c r="U1148">
        <v>93</v>
      </c>
      <c r="V1148">
        <v>0</v>
      </c>
    </row>
    <row r="1149" spans="1:22" x14ac:dyDescent="0.35">
      <c r="A1149" s="10" t="s">
        <v>1107</v>
      </c>
      <c r="B1149">
        <v>1</v>
      </c>
      <c r="C1149">
        <v>25</v>
      </c>
      <c r="U1149">
        <v>2</v>
      </c>
      <c r="V1149">
        <v>2</v>
      </c>
    </row>
    <row r="1150" spans="1:22" x14ac:dyDescent="0.35">
      <c r="A1150" s="10" t="s">
        <v>1793</v>
      </c>
      <c r="B1150">
        <v>9</v>
      </c>
      <c r="C1150">
        <v>1008</v>
      </c>
      <c r="U1150">
        <v>8</v>
      </c>
      <c r="V1150">
        <v>1</v>
      </c>
    </row>
    <row r="1151" spans="1:22" x14ac:dyDescent="0.35">
      <c r="A1151" s="10" t="s">
        <v>5923</v>
      </c>
      <c r="B1151">
        <v>1</v>
      </c>
      <c r="C1151">
        <v>22</v>
      </c>
      <c r="U1151">
        <v>85</v>
      </c>
      <c r="V1151">
        <v>32</v>
      </c>
    </row>
    <row r="1152" spans="1:22" x14ac:dyDescent="0.35">
      <c r="A1152" s="10" t="s">
        <v>5922</v>
      </c>
      <c r="B1152">
        <v>1</v>
      </c>
      <c r="C1152">
        <v>408</v>
      </c>
      <c r="U1152">
        <v>12</v>
      </c>
      <c r="V1152">
        <v>36</v>
      </c>
    </row>
    <row r="1153" spans="1:22" x14ac:dyDescent="0.35">
      <c r="A1153" s="10" t="s">
        <v>5272</v>
      </c>
      <c r="B1153">
        <v>2</v>
      </c>
      <c r="C1153">
        <v>1166</v>
      </c>
      <c r="U1153">
        <v>4</v>
      </c>
      <c r="V1153">
        <v>0</v>
      </c>
    </row>
    <row r="1154" spans="1:22" x14ac:dyDescent="0.35">
      <c r="A1154" s="10" t="s">
        <v>5921</v>
      </c>
      <c r="B1154">
        <v>1</v>
      </c>
      <c r="C1154">
        <v>16</v>
      </c>
      <c r="U1154">
        <v>924</v>
      </c>
      <c r="V1154">
        <v>73</v>
      </c>
    </row>
    <row r="1155" spans="1:22" x14ac:dyDescent="0.35">
      <c r="A1155" s="10" t="s">
        <v>5920</v>
      </c>
      <c r="B1155">
        <v>1</v>
      </c>
      <c r="C1155">
        <v>41</v>
      </c>
      <c r="U1155">
        <v>145</v>
      </c>
      <c r="V1155">
        <v>676</v>
      </c>
    </row>
    <row r="1156" spans="1:22" x14ac:dyDescent="0.35">
      <c r="A1156" s="10" t="s">
        <v>5919</v>
      </c>
      <c r="B1156">
        <v>1</v>
      </c>
      <c r="C1156">
        <v>7</v>
      </c>
      <c r="U1156">
        <v>441</v>
      </c>
      <c r="V1156">
        <v>609</v>
      </c>
    </row>
    <row r="1157" spans="1:22" x14ac:dyDescent="0.35">
      <c r="A1157" s="10" t="s">
        <v>2997</v>
      </c>
      <c r="B1157">
        <v>1</v>
      </c>
      <c r="C1157">
        <v>885</v>
      </c>
      <c r="U1157">
        <v>307</v>
      </c>
      <c r="V1157">
        <v>47</v>
      </c>
    </row>
    <row r="1158" spans="1:22" x14ac:dyDescent="0.35">
      <c r="A1158" s="10" t="s">
        <v>5918</v>
      </c>
      <c r="B1158">
        <v>1</v>
      </c>
      <c r="C1158">
        <v>0</v>
      </c>
      <c r="U1158">
        <v>10</v>
      </c>
      <c r="V1158">
        <v>29</v>
      </c>
    </row>
    <row r="1159" spans="1:22" x14ac:dyDescent="0.35">
      <c r="A1159" s="10" t="s">
        <v>5917</v>
      </c>
      <c r="B1159">
        <v>1</v>
      </c>
      <c r="C1159">
        <v>18</v>
      </c>
      <c r="U1159">
        <v>14</v>
      </c>
      <c r="V1159">
        <v>20</v>
      </c>
    </row>
    <row r="1160" spans="1:22" x14ac:dyDescent="0.35">
      <c r="A1160" s="10" t="s">
        <v>830</v>
      </c>
      <c r="B1160">
        <v>2</v>
      </c>
      <c r="C1160">
        <v>1591</v>
      </c>
      <c r="U1160">
        <v>399</v>
      </c>
      <c r="V1160">
        <v>53</v>
      </c>
    </row>
    <row r="1161" spans="1:22" x14ac:dyDescent="0.35">
      <c r="A1161" s="10" t="s">
        <v>5916</v>
      </c>
      <c r="B1161">
        <v>1</v>
      </c>
      <c r="C1161">
        <v>25</v>
      </c>
      <c r="U1161">
        <v>5</v>
      </c>
      <c r="V1161">
        <v>0</v>
      </c>
    </row>
    <row r="1162" spans="1:22" x14ac:dyDescent="0.35">
      <c r="A1162" s="10" t="s">
        <v>5915</v>
      </c>
      <c r="B1162">
        <v>1</v>
      </c>
      <c r="C1162">
        <v>51</v>
      </c>
      <c r="U1162">
        <v>212</v>
      </c>
      <c r="V1162">
        <v>73</v>
      </c>
    </row>
    <row r="1163" spans="1:22" x14ac:dyDescent="0.35">
      <c r="A1163" s="10" t="s">
        <v>4100</v>
      </c>
      <c r="B1163">
        <v>1</v>
      </c>
      <c r="C1163">
        <v>39</v>
      </c>
      <c r="U1163">
        <v>17</v>
      </c>
      <c r="V1163">
        <v>24</v>
      </c>
    </row>
    <row r="1164" spans="1:22" x14ac:dyDescent="0.35">
      <c r="A1164" s="10" t="s">
        <v>5914</v>
      </c>
      <c r="B1164">
        <v>1</v>
      </c>
      <c r="C1164">
        <v>17</v>
      </c>
      <c r="U1164" s="3">
        <v>1112</v>
      </c>
      <c r="V1164" s="3">
        <v>2340</v>
      </c>
    </row>
    <row r="1165" spans="1:22" x14ac:dyDescent="0.35">
      <c r="A1165" s="10" t="s">
        <v>5913</v>
      </c>
      <c r="B1165">
        <v>1</v>
      </c>
      <c r="C1165">
        <v>15</v>
      </c>
      <c r="U1165">
        <v>6</v>
      </c>
      <c r="V1165">
        <v>0</v>
      </c>
    </row>
    <row r="1166" spans="1:22" x14ac:dyDescent="0.35">
      <c r="A1166" s="10" t="s">
        <v>5912</v>
      </c>
      <c r="B1166">
        <v>1</v>
      </c>
      <c r="C1166">
        <v>102</v>
      </c>
      <c r="U1166">
        <v>4</v>
      </c>
      <c r="V1166">
        <v>0</v>
      </c>
    </row>
    <row r="1167" spans="1:22" x14ac:dyDescent="0.35">
      <c r="A1167" s="10" t="s">
        <v>4864</v>
      </c>
      <c r="B1167">
        <v>3</v>
      </c>
      <c r="C1167">
        <v>34</v>
      </c>
      <c r="U1167">
        <v>158</v>
      </c>
      <c r="V1167">
        <v>59</v>
      </c>
    </row>
    <row r="1168" spans="1:22" x14ac:dyDescent="0.35">
      <c r="A1168" s="10" t="s">
        <v>5794</v>
      </c>
      <c r="B1168">
        <v>2</v>
      </c>
      <c r="C1168">
        <v>978</v>
      </c>
      <c r="U1168">
        <v>471</v>
      </c>
      <c r="V1168">
        <v>122</v>
      </c>
    </row>
    <row r="1169" spans="1:22" x14ac:dyDescent="0.35">
      <c r="A1169" s="10" t="s">
        <v>3001</v>
      </c>
      <c r="B1169">
        <v>1</v>
      </c>
      <c r="C1169">
        <v>1342</v>
      </c>
      <c r="U1169">
        <v>270</v>
      </c>
      <c r="V1169">
        <v>77</v>
      </c>
    </row>
    <row r="1170" spans="1:22" x14ac:dyDescent="0.35">
      <c r="A1170" s="10" t="s">
        <v>5911</v>
      </c>
      <c r="B1170">
        <v>1</v>
      </c>
      <c r="C1170">
        <v>37</v>
      </c>
      <c r="U1170">
        <v>21</v>
      </c>
      <c r="V1170">
        <v>0</v>
      </c>
    </row>
    <row r="1171" spans="1:22" x14ac:dyDescent="0.35">
      <c r="A1171" s="10" t="s">
        <v>5910</v>
      </c>
      <c r="B1171">
        <v>1</v>
      </c>
      <c r="C1171">
        <v>51</v>
      </c>
      <c r="U1171">
        <v>141</v>
      </c>
      <c r="V1171">
        <v>527</v>
      </c>
    </row>
    <row r="1172" spans="1:22" x14ac:dyDescent="0.35">
      <c r="A1172" s="10" t="s">
        <v>5909</v>
      </c>
      <c r="B1172">
        <v>1</v>
      </c>
      <c r="C1172">
        <v>8</v>
      </c>
      <c r="U1172">
        <v>6</v>
      </c>
      <c r="V1172">
        <v>0</v>
      </c>
    </row>
    <row r="1173" spans="1:22" x14ac:dyDescent="0.35">
      <c r="A1173" s="10" t="s">
        <v>2260</v>
      </c>
      <c r="B1173">
        <v>1</v>
      </c>
      <c r="C1173">
        <v>978</v>
      </c>
      <c r="U1173">
        <v>13</v>
      </c>
      <c r="V1173">
        <v>34</v>
      </c>
    </row>
    <row r="1174" spans="1:22" x14ac:dyDescent="0.35">
      <c r="A1174" s="10" t="s">
        <v>5908</v>
      </c>
      <c r="B1174">
        <v>1</v>
      </c>
      <c r="C1174">
        <v>23</v>
      </c>
      <c r="U1174">
        <v>396</v>
      </c>
      <c r="V1174">
        <v>44</v>
      </c>
    </row>
    <row r="1175" spans="1:22" x14ac:dyDescent="0.35">
      <c r="A1175" s="10" t="s">
        <v>5907</v>
      </c>
      <c r="B1175">
        <v>1</v>
      </c>
      <c r="C1175">
        <v>17</v>
      </c>
      <c r="U1175" s="3">
        <v>1112</v>
      </c>
      <c r="V1175" s="3">
        <v>1760</v>
      </c>
    </row>
    <row r="1176" spans="1:22" x14ac:dyDescent="0.35">
      <c r="A1176" s="10" t="s">
        <v>5879</v>
      </c>
      <c r="B1176">
        <v>1</v>
      </c>
      <c r="C1176">
        <v>18</v>
      </c>
      <c r="U1176">
        <v>133</v>
      </c>
      <c r="V1176">
        <v>62</v>
      </c>
    </row>
    <row r="1177" spans="1:22" x14ac:dyDescent="0.35">
      <c r="A1177" s="10" t="s">
        <v>5906</v>
      </c>
      <c r="B1177">
        <v>3</v>
      </c>
      <c r="C1177">
        <v>0</v>
      </c>
      <c r="U1177">
        <v>54</v>
      </c>
      <c r="V1177">
        <v>0</v>
      </c>
    </row>
    <row r="1178" spans="1:22" x14ac:dyDescent="0.35">
      <c r="A1178" s="10"/>
      <c r="U1178">
        <v>343</v>
      </c>
      <c r="V1178">
        <v>64</v>
      </c>
    </row>
    <row r="1179" spans="1:22" x14ac:dyDescent="0.35">
      <c r="A1179" s="10"/>
      <c r="U1179">
        <v>122</v>
      </c>
      <c r="V1179">
        <v>0</v>
      </c>
    </row>
    <row r="1180" spans="1:22" x14ac:dyDescent="0.35">
      <c r="A1180" s="10"/>
      <c r="U1180">
        <v>9</v>
      </c>
      <c r="V1180">
        <v>26</v>
      </c>
    </row>
    <row r="1181" spans="1:22" x14ac:dyDescent="0.35">
      <c r="A1181" s="10"/>
      <c r="U1181">
        <v>18</v>
      </c>
      <c r="V1181">
        <v>46</v>
      </c>
    </row>
    <row r="1182" spans="1:22" x14ac:dyDescent="0.35">
      <c r="A1182" s="10"/>
      <c r="U1182">
        <v>3</v>
      </c>
      <c r="V1182">
        <v>3</v>
      </c>
    </row>
    <row r="1183" spans="1:22" x14ac:dyDescent="0.35">
      <c r="A1183" s="10"/>
      <c r="U1183">
        <v>74</v>
      </c>
      <c r="V1183">
        <v>259</v>
      </c>
    </row>
    <row r="1184" spans="1:22" x14ac:dyDescent="0.35">
      <c r="A1184" s="10"/>
      <c r="U1184">
        <v>645</v>
      </c>
      <c r="V1184">
        <v>99</v>
      </c>
    </row>
    <row r="1185" spans="1:22" x14ac:dyDescent="0.35">
      <c r="A1185" s="10"/>
      <c r="U1185">
        <v>3</v>
      </c>
      <c r="V1185">
        <v>0</v>
      </c>
    </row>
    <row r="1186" spans="1:22" x14ac:dyDescent="0.35">
      <c r="A1186" s="10"/>
      <c r="U1186">
        <v>17</v>
      </c>
      <c r="V1186">
        <v>0</v>
      </c>
    </row>
    <row r="1187" spans="1:22" x14ac:dyDescent="0.35">
      <c r="A1187" s="10"/>
      <c r="U1187">
        <v>3</v>
      </c>
      <c r="V1187">
        <v>3</v>
      </c>
    </row>
    <row r="1188" spans="1:22" x14ac:dyDescent="0.35">
      <c r="A1188" s="10"/>
      <c r="U1188">
        <v>758</v>
      </c>
      <c r="V1188">
        <v>80</v>
      </c>
    </row>
    <row r="1189" spans="1:22" x14ac:dyDescent="0.35">
      <c r="A1189" s="10"/>
      <c r="U1189">
        <v>4</v>
      </c>
      <c r="V1189">
        <v>3</v>
      </c>
    </row>
    <row r="1190" spans="1:22" x14ac:dyDescent="0.35">
      <c r="A1190" s="10"/>
      <c r="U1190">
        <v>507</v>
      </c>
      <c r="V1190" s="3">
        <v>1270</v>
      </c>
    </row>
    <row r="1191" spans="1:22" x14ac:dyDescent="0.35">
      <c r="A1191" s="10"/>
      <c r="U1191">
        <v>114</v>
      </c>
      <c r="V1191">
        <v>67</v>
      </c>
    </row>
    <row r="1192" spans="1:22" x14ac:dyDescent="0.35">
      <c r="A1192" s="10"/>
      <c r="U1192">
        <v>12</v>
      </c>
      <c r="V1192">
        <v>0</v>
      </c>
    </row>
    <row r="1193" spans="1:22" x14ac:dyDescent="0.35">
      <c r="A1193" s="10"/>
      <c r="U1193">
        <v>114</v>
      </c>
      <c r="V1193">
        <v>0</v>
      </c>
    </row>
    <row r="1194" spans="1:22" x14ac:dyDescent="0.35">
      <c r="A1194" s="10"/>
      <c r="U1194">
        <v>164</v>
      </c>
      <c r="V1194">
        <v>569</v>
      </c>
    </row>
    <row r="1195" spans="1:22" x14ac:dyDescent="0.35">
      <c r="A1195" s="10"/>
      <c r="U1195">
        <v>638</v>
      </c>
      <c r="V1195">
        <v>4</v>
      </c>
    </row>
    <row r="1196" spans="1:22" x14ac:dyDescent="0.35">
      <c r="A1196" s="10"/>
      <c r="U1196">
        <v>3</v>
      </c>
      <c r="V1196">
        <v>1</v>
      </c>
    </row>
    <row r="1197" spans="1:22" x14ac:dyDescent="0.35">
      <c r="A1197" s="10"/>
      <c r="U1197">
        <v>9</v>
      </c>
      <c r="V1197">
        <v>4</v>
      </c>
    </row>
    <row r="1198" spans="1:22" x14ac:dyDescent="0.35">
      <c r="A1198" s="10"/>
      <c r="U1198">
        <v>3</v>
      </c>
      <c r="V1198">
        <v>2</v>
      </c>
    </row>
    <row r="1199" spans="1:22" x14ac:dyDescent="0.35">
      <c r="A1199" s="10"/>
      <c r="U1199">
        <v>11</v>
      </c>
      <c r="V1199">
        <v>0</v>
      </c>
    </row>
    <row r="1200" spans="1:22" x14ac:dyDescent="0.35">
      <c r="A1200" s="10"/>
      <c r="U1200">
        <v>174</v>
      </c>
      <c r="V1200">
        <v>20</v>
      </c>
    </row>
    <row r="1201" spans="1:22" x14ac:dyDescent="0.35">
      <c r="A1201" s="10"/>
      <c r="U1201">
        <v>53</v>
      </c>
      <c r="V1201">
        <v>89</v>
      </c>
    </row>
    <row r="1202" spans="1:22" x14ac:dyDescent="0.35">
      <c r="A1202" s="10"/>
      <c r="U1202">
        <v>578</v>
      </c>
      <c r="V1202">
        <v>573</v>
      </c>
    </row>
    <row r="1203" spans="1:22" x14ac:dyDescent="0.35">
      <c r="A1203" s="10"/>
      <c r="U1203">
        <v>142</v>
      </c>
      <c r="V1203">
        <v>73</v>
      </c>
    </row>
    <row r="1204" spans="1:22" x14ac:dyDescent="0.35">
      <c r="A1204" s="10"/>
      <c r="U1204">
        <v>6</v>
      </c>
      <c r="V1204">
        <v>5</v>
      </c>
    </row>
    <row r="1205" spans="1:22" x14ac:dyDescent="0.35">
      <c r="A1205" s="10"/>
      <c r="U1205">
        <v>10</v>
      </c>
      <c r="V1205">
        <v>27</v>
      </c>
    </row>
    <row r="1206" spans="1:22" x14ac:dyDescent="0.35">
      <c r="A1206" s="10"/>
      <c r="U1206">
        <v>1</v>
      </c>
      <c r="V1206">
        <v>0</v>
      </c>
    </row>
    <row r="1207" spans="1:22" x14ac:dyDescent="0.35">
      <c r="A1207" s="10"/>
      <c r="U1207">
        <v>4</v>
      </c>
      <c r="V1207">
        <v>1</v>
      </c>
    </row>
    <row r="1208" spans="1:22" x14ac:dyDescent="0.35">
      <c r="A1208" s="10"/>
      <c r="U1208">
        <v>347</v>
      </c>
      <c r="V1208">
        <v>52</v>
      </c>
    </row>
    <row r="1209" spans="1:22" x14ac:dyDescent="0.35">
      <c r="A1209" s="10"/>
      <c r="U1209">
        <v>291</v>
      </c>
      <c r="V1209">
        <v>959</v>
      </c>
    </row>
    <row r="1210" spans="1:22" x14ac:dyDescent="0.35">
      <c r="A1210" s="10"/>
      <c r="U1210">
        <v>9</v>
      </c>
      <c r="V1210">
        <v>0</v>
      </c>
    </row>
    <row r="1211" spans="1:22" x14ac:dyDescent="0.35">
      <c r="A1211" s="10"/>
      <c r="U1211">
        <v>710</v>
      </c>
      <c r="V1211">
        <v>65</v>
      </c>
    </row>
    <row r="1212" spans="1:22" x14ac:dyDescent="0.35">
      <c r="A1212" s="10"/>
      <c r="U1212">
        <v>3</v>
      </c>
      <c r="V1212">
        <v>5</v>
      </c>
    </row>
    <row r="1213" spans="1:22" x14ac:dyDescent="0.35">
      <c r="A1213" s="10"/>
      <c r="U1213">
        <v>308</v>
      </c>
      <c r="V1213">
        <v>51</v>
      </c>
    </row>
    <row r="1214" spans="1:22" x14ac:dyDescent="0.35">
      <c r="A1214" s="10"/>
      <c r="U1214">
        <v>54</v>
      </c>
      <c r="V1214">
        <v>0</v>
      </c>
    </row>
    <row r="1215" spans="1:22" x14ac:dyDescent="0.35">
      <c r="A1215" s="10"/>
      <c r="U1215">
        <v>321</v>
      </c>
      <c r="V1215">
        <v>39</v>
      </c>
    </row>
    <row r="1216" spans="1:22" x14ac:dyDescent="0.35">
      <c r="A1216" s="10"/>
      <c r="U1216">
        <v>5</v>
      </c>
      <c r="V1216">
        <v>6</v>
      </c>
    </row>
    <row r="1217" spans="1:22" x14ac:dyDescent="0.35">
      <c r="A1217" s="10"/>
      <c r="U1217">
        <v>35</v>
      </c>
      <c r="V1217">
        <v>32</v>
      </c>
    </row>
    <row r="1218" spans="1:22" x14ac:dyDescent="0.35">
      <c r="A1218" s="10"/>
      <c r="U1218">
        <v>54</v>
      </c>
      <c r="V1218">
        <v>0</v>
      </c>
    </row>
    <row r="1219" spans="1:22" x14ac:dyDescent="0.35">
      <c r="A1219" s="10"/>
      <c r="U1219">
        <v>100</v>
      </c>
      <c r="V1219">
        <v>853</v>
      </c>
    </row>
    <row r="1220" spans="1:22" x14ac:dyDescent="0.35">
      <c r="A1220" s="10"/>
      <c r="U1220">
        <v>5</v>
      </c>
      <c r="V1220">
        <v>2</v>
      </c>
    </row>
    <row r="1221" spans="1:22" x14ac:dyDescent="0.35">
      <c r="A1221" s="10"/>
      <c r="U1221">
        <v>4</v>
      </c>
      <c r="V1221">
        <v>1</v>
      </c>
    </row>
    <row r="1222" spans="1:22" x14ac:dyDescent="0.35">
      <c r="A1222" s="10"/>
      <c r="U1222">
        <v>3</v>
      </c>
      <c r="V1222">
        <v>4</v>
      </c>
    </row>
    <row r="1223" spans="1:22" x14ac:dyDescent="0.35">
      <c r="A1223" s="10"/>
      <c r="U1223">
        <v>1</v>
      </c>
      <c r="V1223">
        <v>0</v>
      </c>
    </row>
    <row r="1224" spans="1:22" x14ac:dyDescent="0.35">
      <c r="A1224" s="10"/>
      <c r="U1224">
        <v>61</v>
      </c>
      <c r="V1224">
        <v>3</v>
      </c>
    </row>
    <row r="1225" spans="1:22" x14ac:dyDescent="0.35">
      <c r="A1225" s="10"/>
      <c r="U1225">
        <v>94</v>
      </c>
      <c r="V1225">
        <v>42</v>
      </c>
    </row>
    <row r="1226" spans="1:22" x14ac:dyDescent="0.35">
      <c r="A1226" s="10"/>
      <c r="U1226">
        <v>1</v>
      </c>
      <c r="V1226">
        <v>0</v>
      </c>
    </row>
    <row r="1227" spans="1:22" x14ac:dyDescent="0.35">
      <c r="A1227" s="10"/>
      <c r="U1227">
        <v>14</v>
      </c>
      <c r="V1227">
        <v>11</v>
      </c>
    </row>
    <row r="1228" spans="1:22" x14ac:dyDescent="0.35">
      <c r="A1228" s="10"/>
      <c r="U1228">
        <v>14</v>
      </c>
      <c r="V1228">
        <v>64</v>
      </c>
    </row>
    <row r="1229" spans="1:22" x14ac:dyDescent="0.35">
      <c r="A1229" s="10"/>
      <c r="U1229">
        <v>2</v>
      </c>
      <c r="V1229">
        <v>0</v>
      </c>
    </row>
    <row r="1230" spans="1:22" x14ac:dyDescent="0.35">
      <c r="A1230" s="10"/>
      <c r="U1230">
        <v>81</v>
      </c>
      <c r="V1230">
        <v>0</v>
      </c>
    </row>
    <row r="1231" spans="1:22" x14ac:dyDescent="0.35">
      <c r="A1231" s="10"/>
      <c r="U1231">
        <v>155</v>
      </c>
      <c r="V1231">
        <v>98</v>
      </c>
    </row>
    <row r="1232" spans="1:22" x14ac:dyDescent="0.35">
      <c r="A1232" s="10"/>
      <c r="U1232">
        <v>13</v>
      </c>
      <c r="V1232">
        <v>35</v>
      </c>
    </row>
    <row r="1233" spans="1:22" x14ac:dyDescent="0.35">
      <c r="A1233" s="10"/>
      <c r="U1233">
        <v>2</v>
      </c>
      <c r="V1233">
        <v>3</v>
      </c>
    </row>
    <row r="1234" spans="1:22" x14ac:dyDescent="0.35">
      <c r="A1234" s="10"/>
      <c r="U1234">
        <v>13</v>
      </c>
      <c r="V1234">
        <v>5</v>
      </c>
    </row>
    <row r="1235" spans="1:22" x14ac:dyDescent="0.35">
      <c r="A1235" s="10"/>
      <c r="U1235">
        <v>571</v>
      </c>
      <c r="V1235">
        <v>61</v>
      </c>
    </row>
    <row r="1236" spans="1:22" x14ac:dyDescent="0.35">
      <c r="A1236" s="10"/>
      <c r="U1236">
        <v>37</v>
      </c>
      <c r="V1236">
        <v>2</v>
      </c>
    </row>
    <row r="1237" spans="1:22" x14ac:dyDescent="0.35">
      <c r="A1237" s="10"/>
      <c r="U1237">
        <v>279</v>
      </c>
      <c r="V1237">
        <v>52</v>
      </c>
    </row>
    <row r="1238" spans="1:22" x14ac:dyDescent="0.35">
      <c r="A1238" s="10"/>
      <c r="U1238">
        <v>6</v>
      </c>
      <c r="V1238">
        <v>6</v>
      </c>
    </row>
    <row r="1239" spans="1:22" x14ac:dyDescent="0.35">
      <c r="A1239" s="10"/>
      <c r="U1239">
        <v>25</v>
      </c>
      <c r="V1239">
        <v>0</v>
      </c>
    </row>
    <row r="1240" spans="1:22" x14ac:dyDescent="0.35">
      <c r="A1240" s="10"/>
      <c r="U1240">
        <v>11</v>
      </c>
      <c r="V1240">
        <v>28</v>
      </c>
    </row>
    <row r="1241" spans="1:22" x14ac:dyDescent="0.35">
      <c r="A1241" s="10"/>
      <c r="U1241">
        <v>220</v>
      </c>
      <c r="V1241">
        <v>39</v>
      </c>
    </row>
    <row r="1242" spans="1:22" x14ac:dyDescent="0.35">
      <c r="A1242" s="10"/>
      <c r="U1242">
        <v>926</v>
      </c>
      <c r="V1242">
        <v>169</v>
      </c>
    </row>
    <row r="1243" spans="1:22" x14ac:dyDescent="0.35">
      <c r="A1243" s="10"/>
      <c r="U1243">
        <v>55</v>
      </c>
      <c r="V1243">
        <v>15</v>
      </c>
    </row>
    <row r="1244" spans="1:22" x14ac:dyDescent="0.35">
      <c r="A1244" s="10"/>
      <c r="U1244">
        <v>783</v>
      </c>
      <c r="V1244">
        <v>63</v>
      </c>
    </row>
    <row r="1245" spans="1:22" x14ac:dyDescent="0.35">
      <c r="A1245" s="10"/>
      <c r="U1245">
        <v>2</v>
      </c>
      <c r="V1245">
        <v>0</v>
      </c>
    </row>
    <row r="1246" spans="1:22" x14ac:dyDescent="0.35">
      <c r="A1246" s="10"/>
      <c r="U1246">
        <v>316</v>
      </c>
      <c r="V1246">
        <v>46</v>
      </c>
    </row>
    <row r="1247" spans="1:22" x14ac:dyDescent="0.35">
      <c r="A1247" s="10"/>
      <c r="U1247">
        <v>72</v>
      </c>
      <c r="V1247">
        <v>648</v>
      </c>
    </row>
    <row r="1248" spans="1:22" x14ac:dyDescent="0.35">
      <c r="A1248" s="10"/>
      <c r="U1248">
        <v>233</v>
      </c>
      <c r="V1248">
        <v>53</v>
      </c>
    </row>
    <row r="1249" spans="1:22" x14ac:dyDescent="0.35">
      <c r="A1249" s="10"/>
      <c r="U1249">
        <v>164</v>
      </c>
      <c r="V1249">
        <v>5</v>
      </c>
    </row>
    <row r="1250" spans="1:22" x14ac:dyDescent="0.35">
      <c r="A1250" s="10"/>
      <c r="U1250">
        <v>12</v>
      </c>
      <c r="V1250">
        <v>0</v>
      </c>
    </row>
    <row r="1251" spans="1:22" x14ac:dyDescent="0.35">
      <c r="A1251" s="10"/>
      <c r="U1251">
        <v>331</v>
      </c>
      <c r="V1251">
        <v>0</v>
      </c>
    </row>
    <row r="1252" spans="1:22" x14ac:dyDescent="0.35">
      <c r="A1252" s="10"/>
      <c r="U1252">
        <v>402</v>
      </c>
      <c r="V1252">
        <v>78</v>
      </c>
    </row>
    <row r="1253" spans="1:22" x14ac:dyDescent="0.35">
      <c r="A1253" s="10"/>
      <c r="U1253">
        <v>3</v>
      </c>
      <c r="V1253">
        <v>0</v>
      </c>
    </row>
    <row r="1254" spans="1:22" x14ac:dyDescent="0.35">
      <c r="A1254" s="10"/>
      <c r="U1254">
        <v>125</v>
      </c>
      <c r="V1254">
        <v>40</v>
      </c>
    </row>
    <row r="1255" spans="1:22" x14ac:dyDescent="0.35">
      <c r="A1255" s="10"/>
      <c r="U1255">
        <v>142</v>
      </c>
      <c r="V1255">
        <v>7</v>
      </c>
    </row>
    <row r="1256" spans="1:22" x14ac:dyDescent="0.35">
      <c r="A1256" s="10"/>
      <c r="U1256">
        <v>325</v>
      </c>
      <c r="V1256">
        <v>100</v>
      </c>
    </row>
    <row r="1257" spans="1:22" x14ac:dyDescent="0.35">
      <c r="A1257" s="10"/>
      <c r="U1257">
        <v>150</v>
      </c>
      <c r="V1257">
        <v>175</v>
      </c>
    </row>
    <row r="1258" spans="1:22" x14ac:dyDescent="0.35">
      <c r="A1258" s="10"/>
      <c r="U1258">
        <v>5</v>
      </c>
      <c r="V1258">
        <v>4</v>
      </c>
    </row>
    <row r="1259" spans="1:22" x14ac:dyDescent="0.35">
      <c r="A1259" s="10"/>
      <c r="U1259">
        <v>2</v>
      </c>
      <c r="V1259">
        <v>4</v>
      </c>
    </row>
    <row r="1260" spans="1:22" x14ac:dyDescent="0.35">
      <c r="A1260" s="10"/>
      <c r="U1260">
        <v>232</v>
      </c>
      <c r="V1260">
        <v>40</v>
      </c>
    </row>
    <row r="1261" spans="1:22" x14ac:dyDescent="0.35">
      <c r="A1261" s="10"/>
      <c r="U1261">
        <v>15</v>
      </c>
      <c r="V1261">
        <v>19</v>
      </c>
    </row>
    <row r="1262" spans="1:22" x14ac:dyDescent="0.35">
      <c r="A1262" s="10"/>
      <c r="U1262">
        <v>167</v>
      </c>
      <c r="V1262">
        <v>7</v>
      </c>
    </row>
    <row r="1263" spans="1:22" x14ac:dyDescent="0.35">
      <c r="A1263" s="10"/>
      <c r="U1263">
        <v>844</v>
      </c>
      <c r="V1263" s="3">
        <v>1893</v>
      </c>
    </row>
    <row r="1264" spans="1:22" x14ac:dyDescent="0.35">
      <c r="A1264" s="10"/>
      <c r="U1264">
        <v>197</v>
      </c>
      <c r="V1264">
        <v>77</v>
      </c>
    </row>
    <row r="1265" spans="1:22" x14ac:dyDescent="0.35">
      <c r="A1265" s="10"/>
      <c r="U1265">
        <v>126</v>
      </c>
      <c r="V1265">
        <v>72</v>
      </c>
    </row>
    <row r="1266" spans="1:22" x14ac:dyDescent="0.35">
      <c r="A1266" s="10"/>
      <c r="U1266">
        <v>4</v>
      </c>
      <c r="V1266">
        <v>1</v>
      </c>
    </row>
    <row r="1267" spans="1:22" x14ac:dyDescent="0.35">
      <c r="A1267" s="10"/>
      <c r="U1267">
        <v>26</v>
      </c>
      <c r="V1267">
        <v>19</v>
      </c>
    </row>
    <row r="1268" spans="1:22" x14ac:dyDescent="0.35">
      <c r="A1268" s="10"/>
      <c r="U1268">
        <v>145</v>
      </c>
      <c r="V1268">
        <v>4</v>
      </c>
    </row>
    <row r="1269" spans="1:22" x14ac:dyDescent="0.35">
      <c r="A1269" s="10"/>
      <c r="U1269">
        <v>102</v>
      </c>
      <c r="V1269">
        <v>0</v>
      </c>
    </row>
    <row r="1270" spans="1:22" x14ac:dyDescent="0.35">
      <c r="A1270" s="10"/>
      <c r="U1270">
        <v>26</v>
      </c>
      <c r="V1270">
        <v>5</v>
      </c>
    </row>
    <row r="1271" spans="1:22" x14ac:dyDescent="0.35">
      <c r="A1271" s="10"/>
      <c r="U1271">
        <v>19</v>
      </c>
      <c r="V1271">
        <v>90</v>
      </c>
    </row>
    <row r="1272" spans="1:22" x14ac:dyDescent="0.35">
      <c r="A1272" s="10"/>
      <c r="U1272">
        <v>3</v>
      </c>
      <c r="V1272">
        <v>1</v>
      </c>
    </row>
    <row r="1273" spans="1:22" x14ac:dyDescent="0.35">
      <c r="A1273" s="10"/>
      <c r="U1273">
        <v>7</v>
      </c>
      <c r="V1273">
        <v>2</v>
      </c>
    </row>
    <row r="1274" spans="1:22" x14ac:dyDescent="0.35">
      <c r="A1274" s="10"/>
      <c r="U1274">
        <v>14</v>
      </c>
      <c r="V1274">
        <v>363</v>
      </c>
    </row>
    <row r="1275" spans="1:22" x14ac:dyDescent="0.35">
      <c r="A1275" s="10"/>
      <c r="U1275">
        <v>29</v>
      </c>
      <c r="V1275">
        <v>35</v>
      </c>
    </row>
    <row r="1276" spans="1:22" x14ac:dyDescent="0.35">
      <c r="A1276" s="10"/>
      <c r="U1276">
        <v>497</v>
      </c>
      <c r="V1276">
        <v>135</v>
      </c>
    </row>
    <row r="1277" spans="1:22" x14ac:dyDescent="0.35">
      <c r="A1277" s="10"/>
      <c r="U1277">
        <v>553</v>
      </c>
      <c r="V1277">
        <v>519</v>
      </c>
    </row>
    <row r="1278" spans="1:22" x14ac:dyDescent="0.35">
      <c r="A1278" s="10"/>
      <c r="U1278">
        <v>1</v>
      </c>
      <c r="V1278">
        <v>0</v>
      </c>
    </row>
    <row r="1279" spans="1:22" x14ac:dyDescent="0.35">
      <c r="A1279" s="10"/>
      <c r="U1279">
        <v>1</v>
      </c>
      <c r="V1279">
        <v>0</v>
      </c>
    </row>
    <row r="1280" spans="1:22" x14ac:dyDescent="0.35">
      <c r="A1280" s="10"/>
      <c r="U1280">
        <v>807</v>
      </c>
      <c r="V1280">
        <v>58</v>
      </c>
    </row>
    <row r="1281" spans="1:22" x14ac:dyDescent="0.35">
      <c r="A1281" s="10"/>
      <c r="U1281">
        <v>4</v>
      </c>
      <c r="V1281">
        <v>1</v>
      </c>
    </row>
    <row r="1282" spans="1:22" x14ac:dyDescent="0.35">
      <c r="A1282" s="10"/>
      <c r="U1282">
        <v>1</v>
      </c>
      <c r="V1282">
        <v>0</v>
      </c>
    </row>
    <row r="1283" spans="1:22" x14ac:dyDescent="0.35">
      <c r="A1283" s="10"/>
      <c r="U1283">
        <v>23</v>
      </c>
      <c r="V1283">
        <v>44</v>
      </c>
    </row>
    <row r="1284" spans="1:22" x14ac:dyDescent="0.35">
      <c r="A1284" s="10"/>
      <c r="U1284">
        <v>29</v>
      </c>
      <c r="V1284">
        <v>1</v>
      </c>
    </row>
    <row r="1285" spans="1:22" x14ac:dyDescent="0.35">
      <c r="A1285" s="10"/>
      <c r="U1285">
        <v>472</v>
      </c>
      <c r="V1285">
        <v>84</v>
      </c>
    </row>
    <row r="1286" spans="1:22" x14ac:dyDescent="0.35">
      <c r="A1286" s="10"/>
      <c r="U1286">
        <v>476</v>
      </c>
      <c r="V1286">
        <v>103</v>
      </c>
    </row>
    <row r="1287" spans="1:22" x14ac:dyDescent="0.35">
      <c r="A1287" s="10"/>
      <c r="U1287">
        <v>302</v>
      </c>
      <c r="V1287">
        <v>65</v>
      </c>
    </row>
    <row r="1288" spans="1:22" x14ac:dyDescent="0.35">
      <c r="A1288" s="10"/>
      <c r="U1288">
        <v>5</v>
      </c>
      <c r="V1288">
        <v>0</v>
      </c>
    </row>
    <row r="1289" spans="1:22" x14ac:dyDescent="0.35">
      <c r="A1289" s="10"/>
      <c r="U1289">
        <v>811</v>
      </c>
      <c r="V1289">
        <v>757</v>
      </c>
    </row>
    <row r="1290" spans="1:22" x14ac:dyDescent="0.35">
      <c r="A1290" s="10"/>
      <c r="U1290">
        <v>48</v>
      </c>
      <c r="V1290">
        <v>0</v>
      </c>
    </row>
    <row r="1291" spans="1:22" x14ac:dyDescent="0.35">
      <c r="A1291" s="10"/>
      <c r="U1291">
        <v>167</v>
      </c>
      <c r="V1291">
        <v>5</v>
      </c>
    </row>
    <row r="1292" spans="1:22" x14ac:dyDescent="0.35">
      <c r="A1292" s="10"/>
      <c r="U1292">
        <v>198</v>
      </c>
      <c r="V1292">
        <v>681</v>
      </c>
    </row>
    <row r="1293" spans="1:22" x14ac:dyDescent="0.35">
      <c r="A1293" s="10"/>
      <c r="U1293">
        <v>94</v>
      </c>
      <c r="V1293">
        <v>1</v>
      </c>
    </row>
    <row r="1294" spans="1:22" x14ac:dyDescent="0.35">
      <c r="A1294" s="10"/>
      <c r="U1294">
        <v>2</v>
      </c>
      <c r="V1294">
        <v>0</v>
      </c>
    </row>
    <row r="1295" spans="1:22" x14ac:dyDescent="0.35">
      <c r="A1295" s="10"/>
      <c r="U1295">
        <v>210</v>
      </c>
      <c r="V1295">
        <v>45</v>
      </c>
    </row>
    <row r="1296" spans="1:22" x14ac:dyDescent="0.35">
      <c r="A1296" s="10"/>
      <c r="U1296">
        <v>66</v>
      </c>
      <c r="V1296">
        <v>156</v>
      </c>
    </row>
    <row r="1297" spans="1:22" x14ac:dyDescent="0.35">
      <c r="A1297" s="10"/>
      <c r="U1297">
        <v>10</v>
      </c>
      <c r="V1297">
        <v>7</v>
      </c>
    </row>
    <row r="1298" spans="1:22" x14ac:dyDescent="0.35">
      <c r="A1298" s="10"/>
      <c r="U1298">
        <v>5</v>
      </c>
      <c r="V1298">
        <v>4</v>
      </c>
    </row>
    <row r="1299" spans="1:22" x14ac:dyDescent="0.35">
      <c r="A1299" s="10"/>
      <c r="U1299">
        <v>2</v>
      </c>
      <c r="V1299">
        <v>1</v>
      </c>
    </row>
    <row r="1300" spans="1:22" x14ac:dyDescent="0.35">
      <c r="A1300" s="10"/>
      <c r="U1300">
        <v>2</v>
      </c>
      <c r="V1300">
        <v>0</v>
      </c>
    </row>
    <row r="1301" spans="1:22" x14ac:dyDescent="0.35">
      <c r="A1301" s="10"/>
      <c r="U1301">
        <v>54</v>
      </c>
      <c r="V1301">
        <v>0</v>
      </c>
    </row>
    <row r="1302" spans="1:22" x14ac:dyDescent="0.35">
      <c r="A1302" s="10"/>
      <c r="U1302">
        <v>176</v>
      </c>
      <c r="V1302">
        <v>49</v>
      </c>
    </row>
    <row r="1303" spans="1:22" x14ac:dyDescent="0.35">
      <c r="A1303" s="10"/>
      <c r="U1303">
        <v>889</v>
      </c>
      <c r="V1303" s="3">
        <v>1299</v>
      </c>
    </row>
    <row r="1304" spans="1:22" x14ac:dyDescent="0.35">
      <c r="A1304" s="10"/>
      <c r="U1304">
        <v>6</v>
      </c>
      <c r="V1304">
        <v>4</v>
      </c>
    </row>
    <row r="1305" spans="1:22" x14ac:dyDescent="0.35">
      <c r="A1305" s="10"/>
      <c r="U1305">
        <v>389</v>
      </c>
      <c r="V1305">
        <v>65</v>
      </c>
    </row>
    <row r="1306" spans="1:22" x14ac:dyDescent="0.35">
      <c r="A1306" s="10"/>
      <c r="U1306">
        <v>6</v>
      </c>
      <c r="V1306">
        <v>9</v>
      </c>
    </row>
    <row r="1307" spans="1:22" x14ac:dyDescent="0.35">
      <c r="A1307" s="10"/>
      <c r="U1307">
        <v>4</v>
      </c>
      <c r="V1307">
        <v>3</v>
      </c>
    </row>
    <row r="1308" spans="1:22" x14ac:dyDescent="0.35">
      <c r="A1308" s="10"/>
      <c r="U1308">
        <v>13</v>
      </c>
      <c r="V1308">
        <v>0</v>
      </c>
    </row>
    <row r="1309" spans="1:22" x14ac:dyDescent="0.35">
      <c r="A1309" s="10"/>
      <c r="U1309">
        <v>1</v>
      </c>
      <c r="V1309">
        <v>1</v>
      </c>
    </row>
    <row r="1310" spans="1:22" x14ac:dyDescent="0.35">
      <c r="A1310" s="10"/>
      <c r="U1310">
        <v>4</v>
      </c>
      <c r="V1310">
        <v>3</v>
      </c>
    </row>
    <row r="1311" spans="1:22" x14ac:dyDescent="0.35">
      <c r="A1311" s="10"/>
      <c r="U1311">
        <v>1</v>
      </c>
      <c r="V1311">
        <v>0</v>
      </c>
    </row>
    <row r="1312" spans="1:22" x14ac:dyDescent="0.35">
      <c r="A1312" s="10"/>
      <c r="U1312">
        <v>162</v>
      </c>
      <c r="V1312">
        <v>47</v>
      </c>
    </row>
    <row r="1313" spans="1:22" x14ac:dyDescent="0.35">
      <c r="A1313" s="10"/>
      <c r="U1313">
        <v>3</v>
      </c>
      <c r="V1313">
        <v>1</v>
      </c>
    </row>
    <row r="1314" spans="1:22" x14ac:dyDescent="0.35">
      <c r="A1314" s="10"/>
      <c r="U1314" s="3">
        <v>2388</v>
      </c>
      <c r="V1314" s="3">
        <v>3145</v>
      </c>
    </row>
    <row r="1315" spans="1:22" x14ac:dyDescent="0.35">
      <c r="A1315" s="10"/>
      <c r="U1315">
        <v>313</v>
      </c>
      <c r="V1315">
        <v>899</v>
      </c>
    </row>
    <row r="1316" spans="1:22" x14ac:dyDescent="0.35">
      <c r="A1316" s="10"/>
      <c r="U1316">
        <v>34</v>
      </c>
      <c r="V1316">
        <v>39</v>
      </c>
    </row>
    <row r="1317" spans="1:22" x14ac:dyDescent="0.35">
      <c r="A1317" s="10"/>
      <c r="U1317">
        <v>326</v>
      </c>
      <c r="V1317">
        <v>46</v>
      </c>
    </row>
    <row r="1318" spans="1:22" x14ac:dyDescent="0.35">
      <c r="A1318" s="10"/>
      <c r="U1318">
        <v>440</v>
      </c>
      <c r="V1318">
        <v>756</v>
      </c>
    </row>
    <row r="1319" spans="1:22" x14ac:dyDescent="0.35">
      <c r="A1319" s="10"/>
      <c r="U1319">
        <v>88</v>
      </c>
      <c r="V1319">
        <v>2</v>
      </c>
    </row>
    <row r="1320" spans="1:22" x14ac:dyDescent="0.35">
      <c r="A1320" s="10"/>
      <c r="U1320">
        <v>186</v>
      </c>
      <c r="V1320">
        <v>7</v>
      </c>
    </row>
    <row r="1321" spans="1:22" x14ac:dyDescent="0.35">
      <c r="A1321" s="10"/>
      <c r="U1321">
        <v>312</v>
      </c>
      <c r="V1321">
        <v>64</v>
      </c>
    </row>
    <row r="1322" spans="1:22" x14ac:dyDescent="0.35">
      <c r="A1322" s="10"/>
      <c r="U1322">
        <v>25</v>
      </c>
      <c r="V1322">
        <v>0</v>
      </c>
    </row>
    <row r="1323" spans="1:22" x14ac:dyDescent="0.35">
      <c r="A1323" s="10"/>
      <c r="U1323">
        <v>40</v>
      </c>
      <c r="V1323">
        <v>27</v>
      </c>
    </row>
    <row r="1324" spans="1:22" x14ac:dyDescent="0.35">
      <c r="A1324" s="10"/>
      <c r="U1324">
        <v>821</v>
      </c>
      <c r="V1324">
        <v>65</v>
      </c>
    </row>
    <row r="1325" spans="1:22" x14ac:dyDescent="0.35">
      <c r="A1325" s="10"/>
      <c r="U1325">
        <v>14</v>
      </c>
      <c r="V1325">
        <v>0</v>
      </c>
    </row>
    <row r="1326" spans="1:22" x14ac:dyDescent="0.35">
      <c r="A1326" s="10"/>
      <c r="U1326">
        <v>60</v>
      </c>
      <c r="V1326">
        <v>25</v>
      </c>
    </row>
    <row r="1327" spans="1:22" x14ac:dyDescent="0.35">
      <c r="A1327" s="10"/>
      <c r="U1327">
        <v>6</v>
      </c>
      <c r="V1327">
        <v>7</v>
      </c>
    </row>
    <row r="1328" spans="1:22" x14ac:dyDescent="0.35">
      <c r="A1328" s="10"/>
      <c r="U1328">
        <v>4</v>
      </c>
      <c r="V1328">
        <v>0</v>
      </c>
    </row>
    <row r="1329" spans="1:22" x14ac:dyDescent="0.35">
      <c r="A1329" s="10"/>
      <c r="U1329">
        <v>101</v>
      </c>
      <c r="V1329">
        <v>41</v>
      </c>
    </row>
    <row r="1330" spans="1:22" x14ac:dyDescent="0.35">
      <c r="A1330" s="10"/>
      <c r="U1330">
        <v>226</v>
      </c>
      <c r="V1330">
        <v>70</v>
      </c>
    </row>
    <row r="1331" spans="1:22" x14ac:dyDescent="0.35">
      <c r="A1331" s="10"/>
      <c r="U1331">
        <v>99</v>
      </c>
      <c r="V1331">
        <v>33</v>
      </c>
    </row>
    <row r="1332" spans="1:22" x14ac:dyDescent="0.35">
      <c r="A1332" s="10"/>
      <c r="U1332">
        <v>26</v>
      </c>
      <c r="V1332">
        <v>44</v>
      </c>
    </row>
    <row r="1333" spans="1:22" x14ac:dyDescent="0.35">
      <c r="A1333" s="10"/>
      <c r="U1333">
        <v>33</v>
      </c>
      <c r="V1333">
        <v>1</v>
      </c>
    </row>
    <row r="1334" spans="1:22" x14ac:dyDescent="0.35">
      <c r="A1334" s="10"/>
      <c r="U1334">
        <v>1</v>
      </c>
      <c r="V1334">
        <v>0</v>
      </c>
    </row>
    <row r="1335" spans="1:22" x14ac:dyDescent="0.35">
      <c r="A1335" s="10"/>
      <c r="U1335">
        <v>8</v>
      </c>
      <c r="V1335">
        <v>0</v>
      </c>
    </row>
    <row r="1336" spans="1:22" x14ac:dyDescent="0.35">
      <c r="A1336" s="10"/>
      <c r="U1336">
        <v>140</v>
      </c>
      <c r="V1336">
        <v>49</v>
      </c>
    </row>
    <row r="1337" spans="1:22" x14ac:dyDescent="0.35">
      <c r="A1337" s="10"/>
      <c r="U1337">
        <v>29</v>
      </c>
      <c r="V1337">
        <v>0</v>
      </c>
    </row>
    <row r="1338" spans="1:22" x14ac:dyDescent="0.35">
      <c r="A1338" s="10"/>
      <c r="U1338">
        <v>26</v>
      </c>
      <c r="V1338">
        <v>91</v>
      </c>
    </row>
    <row r="1339" spans="1:22" x14ac:dyDescent="0.35">
      <c r="A1339" s="10"/>
      <c r="U1339">
        <v>119</v>
      </c>
      <c r="V1339">
        <v>42</v>
      </c>
    </row>
    <row r="1340" spans="1:22" x14ac:dyDescent="0.35">
      <c r="A1340" s="10"/>
      <c r="U1340">
        <v>10</v>
      </c>
      <c r="V1340">
        <v>1</v>
      </c>
    </row>
    <row r="1341" spans="1:22" x14ac:dyDescent="0.35">
      <c r="A1341" s="10"/>
      <c r="U1341">
        <v>358</v>
      </c>
      <c r="V1341" s="3">
        <v>1126</v>
      </c>
    </row>
    <row r="1342" spans="1:22" x14ac:dyDescent="0.35">
      <c r="A1342" s="10"/>
      <c r="U1342">
        <v>6</v>
      </c>
      <c r="V1342">
        <v>0</v>
      </c>
    </row>
    <row r="1343" spans="1:22" x14ac:dyDescent="0.35">
      <c r="A1343" s="10"/>
      <c r="U1343">
        <v>25</v>
      </c>
      <c r="V1343">
        <v>13</v>
      </c>
    </row>
    <row r="1344" spans="1:22" x14ac:dyDescent="0.35">
      <c r="A1344" s="10"/>
      <c r="U1344">
        <v>15</v>
      </c>
      <c r="V1344">
        <v>16</v>
      </c>
    </row>
    <row r="1345" spans="1:22" x14ac:dyDescent="0.35">
      <c r="A1345" s="10"/>
      <c r="U1345">
        <v>1</v>
      </c>
      <c r="V1345">
        <v>0</v>
      </c>
    </row>
    <row r="1346" spans="1:22" x14ac:dyDescent="0.35">
      <c r="A1346" s="10"/>
      <c r="U1346">
        <v>890</v>
      </c>
      <c r="V1346">
        <v>603</v>
      </c>
    </row>
    <row r="1347" spans="1:22" x14ac:dyDescent="0.35">
      <c r="A1347" s="10"/>
      <c r="U1347" s="3">
        <v>1053</v>
      </c>
      <c r="V1347">
        <v>271</v>
      </c>
    </row>
    <row r="1348" spans="1:22" x14ac:dyDescent="0.35">
      <c r="A1348" s="10"/>
      <c r="U1348">
        <v>386</v>
      </c>
      <c r="V1348">
        <v>48</v>
      </c>
    </row>
    <row r="1349" spans="1:22" x14ac:dyDescent="0.35">
      <c r="A1349" s="10"/>
      <c r="U1349">
        <v>196</v>
      </c>
      <c r="V1349" s="3">
        <v>1297</v>
      </c>
    </row>
    <row r="1350" spans="1:22" x14ac:dyDescent="0.35">
      <c r="A1350" s="10"/>
      <c r="U1350">
        <v>1</v>
      </c>
      <c r="V1350">
        <v>0</v>
      </c>
    </row>
    <row r="1351" spans="1:22" x14ac:dyDescent="0.35">
      <c r="A1351" s="10"/>
      <c r="U1351">
        <v>10</v>
      </c>
      <c r="V1351">
        <v>40</v>
      </c>
    </row>
    <row r="1352" spans="1:22" x14ac:dyDescent="0.35">
      <c r="A1352" s="10"/>
      <c r="U1352">
        <v>3</v>
      </c>
      <c r="V1352">
        <v>4</v>
      </c>
    </row>
    <row r="1353" spans="1:22" x14ac:dyDescent="0.35">
      <c r="A1353" s="10"/>
      <c r="U1353">
        <v>15</v>
      </c>
      <c r="V1353">
        <v>31</v>
      </c>
    </row>
    <row r="1354" spans="1:22" x14ac:dyDescent="0.35">
      <c r="A1354" s="10"/>
      <c r="U1354">
        <v>31</v>
      </c>
      <c r="V1354">
        <v>21</v>
      </c>
    </row>
    <row r="1355" spans="1:22" x14ac:dyDescent="0.35">
      <c r="A1355" s="10"/>
      <c r="U1355">
        <v>169</v>
      </c>
      <c r="V1355">
        <v>872</v>
      </c>
    </row>
    <row r="1356" spans="1:22" x14ac:dyDescent="0.35">
      <c r="A1356" s="10"/>
      <c r="U1356">
        <v>40</v>
      </c>
      <c r="V1356">
        <v>94</v>
      </c>
    </row>
    <row r="1357" spans="1:22" x14ac:dyDescent="0.35">
      <c r="A1357" s="10"/>
      <c r="U1357">
        <v>556</v>
      </c>
      <c r="V1357">
        <v>96</v>
      </c>
    </row>
    <row r="1358" spans="1:22" x14ac:dyDescent="0.35">
      <c r="A1358" s="10"/>
      <c r="U1358">
        <v>3</v>
      </c>
      <c r="V1358">
        <v>5</v>
      </c>
    </row>
    <row r="1359" spans="1:22" x14ac:dyDescent="0.35">
      <c r="A1359" s="10"/>
      <c r="U1359">
        <v>161</v>
      </c>
      <c r="V1359">
        <v>0</v>
      </c>
    </row>
    <row r="1360" spans="1:22" x14ac:dyDescent="0.35">
      <c r="A1360" s="10"/>
      <c r="U1360">
        <v>87</v>
      </c>
      <c r="V1360">
        <v>973</v>
      </c>
    </row>
    <row r="1361" spans="1:22" x14ac:dyDescent="0.35">
      <c r="A1361" s="10"/>
      <c r="U1361">
        <v>5</v>
      </c>
      <c r="V1361">
        <v>0</v>
      </c>
    </row>
    <row r="1362" spans="1:22" x14ac:dyDescent="0.35">
      <c r="A1362" s="10"/>
      <c r="U1362">
        <v>339</v>
      </c>
      <c r="V1362">
        <v>66</v>
      </c>
    </row>
    <row r="1363" spans="1:22" x14ac:dyDescent="0.35">
      <c r="A1363" s="10"/>
      <c r="U1363">
        <v>1</v>
      </c>
      <c r="V1363">
        <v>0</v>
      </c>
    </row>
    <row r="1364" spans="1:22" x14ac:dyDescent="0.35">
      <c r="A1364" s="10"/>
      <c r="U1364">
        <v>51</v>
      </c>
      <c r="V1364">
        <v>0</v>
      </c>
    </row>
    <row r="1365" spans="1:22" x14ac:dyDescent="0.35">
      <c r="A1365" s="10"/>
      <c r="U1365">
        <v>2</v>
      </c>
      <c r="V1365">
        <v>0</v>
      </c>
    </row>
    <row r="1366" spans="1:22" x14ac:dyDescent="0.35">
      <c r="A1366" s="10"/>
      <c r="U1366">
        <v>101</v>
      </c>
      <c r="V1366">
        <v>3</v>
      </c>
    </row>
    <row r="1367" spans="1:22" x14ac:dyDescent="0.35">
      <c r="A1367" s="10"/>
      <c r="U1367">
        <v>778</v>
      </c>
      <c r="V1367">
        <v>0</v>
      </c>
    </row>
    <row r="1368" spans="1:22" x14ac:dyDescent="0.35">
      <c r="A1368" s="10"/>
      <c r="U1368">
        <v>1</v>
      </c>
      <c r="V1368">
        <v>0</v>
      </c>
    </row>
    <row r="1369" spans="1:22" x14ac:dyDescent="0.35">
      <c r="A1369" s="10"/>
      <c r="U1369">
        <v>3</v>
      </c>
      <c r="V1369">
        <v>0</v>
      </c>
    </row>
    <row r="1370" spans="1:22" x14ac:dyDescent="0.35">
      <c r="A1370" s="10"/>
      <c r="U1370">
        <v>153</v>
      </c>
      <c r="V1370">
        <v>1</v>
      </c>
    </row>
    <row r="1371" spans="1:22" x14ac:dyDescent="0.35">
      <c r="A1371" s="10"/>
      <c r="U1371">
        <v>4</v>
      </c>
      <c r="V1371">
        <v>0</v>
      </c>
    </row>
    <row r="1372" spans="1:22" x14ac:dyDescent="0.35">
      <c r="A1372" s="10"/>
      <c r="U1372">
        <v>969</v>
      </c>
      <c r="V1372">
        <v>65</v>
      </c>
    </row>
    <row r="1373" spans="1:22" x14ac:dyDescent="0.35">
      <c r="A1373" s="10"/>
      <c r="U1373">
        <v>209</v>
      </c>
      <c r="V1373">
        <v>68</v>
      </c>
    </row>
    <row r="1374" spans="1:22" x14ac:dyDescent="0.35">
      <c r="A1374" s="10"/>
      <c r="U1374">
        <v>12</v>
      </c>
      <c r="V1374">
        <v>1</v>
      </c>
    </row>
    <row r="1375" spans="1:22" x14ac:dyDescent="0.35">
      <c r="A1375" s="10"/>
      <c r="U1375">
        <v>32</v>
      </c>
      <c r="V1375">
        <v>48</v>
      </c>
    </row>
    <row r="1376" spans="1:22" x14ac:dyDescent="0.35">
      <c r="A1376" s="10"/>
      <c r="U1376">
        <v>111</v>
      </c>
      <c r="V1376">
        <v>19</v>
      </c>
    </row>
    <row r="1377" spans="1:22" x14ac:dyDescent="0.35">
      <c r="A1377" s="10"/>
      <c r="U1377">
        <v>1</v>
      </c>
      <c r="V1377">
        <v>0</v>
      </c>
    </row>
    <row r="1378" spans="1:22" x14ac:dyDescent="0.35">
      <c r="A1378" s="10"/>
      <c r="U1378">
        <v>199</v>
      </c>
      <c r="V1378">
        <v>224</v>
      </c>
    </row>
    <row r="1379" spans="1:22" x14ac:dyDescent="0.35">
      <c r="A1379" s="10"/>
      <c r="U1379">
        <v>98</v>
      </c>
      <c r="V1379">
        <v>913</v>
      </c>
    </row>
    <row r="1380" spans="1:22" x14ac:dyDescent="0.35">
      <c r="A1380" s="10"/>
      <c r="U1380">
        <v>190</v>
      </c>
      <c r="V1380">
        <v>9</v>
      </c>
    </row>
    <row r="1381" spans="1:22" x14ac:dyDescent="0.35">
      <c r="A1381" s="10"/>
      <c r="U1381" s="3">
        <v>1202</v>
      </c>
      <c r="V1381" s="3">
        <v>1520</v>
      </c>
    </row>
    <row r="1382" spans="1:22" x14ac:dyDescent="0.35">
      <c r="A1382" s="10"/>
      <c r="U1382">
        <v>296</v>
      </c>
      <c r="V1382">
        <v>70</v>
      </c>
    </row>
    <row r="1383" spans="1:22" x14ac:dyDescent="0.35">
      <c r="A1383" s="10"/>
      <c r="U1383">
        <v>1</v>
      </c>
      <c r="V1383">
        <v>0</v>
      </c>
    </row>
    <row r="1384" spans="1:22" x14ac:dyDescent="0.35">
      <c r="A1384" s="10"/>
      <c r="U1384">
        <v>16</v>
      </c>
      <c r="V1384">
        <v>0</v>
      </c>
    </row>
    <row r="1385" spans="1:22" x14ac:dyDescent="0.35">
      <c r="A1385" s="10"/>
      <c r="U1385">
        <v>99</v>
      </c>
      <c r="V1385">
        <v>187</v>
      </c>
    </row>
    <row r="1386" spans="1:22" x14ac:dyDescent="0.35">
      <c r="A1386" s="10"/>
      <c r="U1386">
        <v>18</v>
      </c>
      <c r="V1386">
        <v>15</v>
      </c>
    </row>
    <row r="1387" spans="1:22" x14ac:dyDescent="0.35">
      <c r="A1387" s="10"/>
      <c r="U1387">
        <v>5</v>
      </c>
      <c r="V1387">
        <v>0</v>
      </c>
    </row>
    <row r="1388" spans="1:22" x14ac:dyDescent="0.35">
      <c r="A1388" s="10"/>
      <c r="U1388" s="3">
        <v>1103</v>
      </c>
      <c r="V1388">
        <v>93</v>
      </c>
    </row>
    <row r="1389" spans="1:22" x14ac:dyDescent="0.35">
      <c r="A1389" s="10"/>
      <c r="U1389">
        <v>1</v>
      </c>
      <c r="V1389">
        <v>0</v>
      </c>
    </row>
    <row r="1390" spans="1:22" x14ac:dyDescent="0.35">
      <c r="A1390" s="10"/>
      <c r="U1390">
        <v>25</v>
      </c>
      <c r="V1390">
        <v>0</v>
      </c>
    </row>
    <row r="1391" spans="1:22" x14ac:dyDescent="0.35">
      <c r="A1391" s="10"/>
      <c r="U1391">
        <v>6</v>
      </c>
      <c r="V1391">
        <v>14</v>
      </c>
    </row>
    <row r="1392" spans="1:22" x14ac:dyDescent="0.35">
      <c r="A1392" s="10"/>
      <c r="U1392">
        <v>257</v>
      </c>
      <c r="V1392">
        <v>39</v>
      </c>
    </row>
    <row r="1393" spans="1:22" x14ac:dyDescent="0.35">
      <c r="A1393" s="10"/>
      <c r="U1393">
        <v>507</v>
      </c>
      <c r="V1393" s="3">
        <v>1229</v>
      </c>
    </row>
    <row r="1394" spans="1:22" x14ac:dyDescent="0.35">
      <c r="A1394" s="10"/>
      <c r="U1394">
        <v>12</v>
      </c>
      <c r="V1394">
        <v>11</v>
      </c>
    </row>
    <row r="1395" spans="1:22" x14ac:dyDescent="0.35">
      <c r="A1395" s="10"/>
      <c r="U1395">
        <v>187</v>
      </c>
      <c r="V1395">
        <v>813</v>
      </c>
    </row>
    <row r="1396" spans="1:22" x14ac:dyDescent="0.35">
      <c r="A1396" s="10"/>
      <c r="U1396">
        <v>3</v>
      </c>
      <c r="V1396">
        <v>8</v>
      </c>
    </row>
    <row r="1397" spans="1:22" x14ac:dyDescent="0.35">
      <c r="A1397" s="10"/>
      <c r="U1397">
        <v>171</v>
      </c>
      <c r="V1397" s="3">
        <v>1270</v>
      </c>
    </row>
    <row r="1398" spans="1:22" x14ac:dyDescent="0.35">
      <c r="A1398" s="10"/>
      <c r="U1398">
        <v>362</v>
      </c>
      <c r="V1398">
        <v>46</v>
      </c>
    </row>
    <row r="1399" spans="1:22" x14ac:dyDescent="0.35">
      <c r="A1399" s="10"/>
      <c r="U1399">
        <v>198</v>
      </c>
      <c r="V1399">
        <v>214</v>
      </c>
    </row>
    <row r="1400" spans="1:22" x14ac:dyDescent="0.35">
      <c r="A1400" s="10"/>
      <c r="U1400">
        <v>28</v>
      </c>
      <c r="V1400">
        <v>2</v>
      </c>
    </row>
    <row r="1401" spans="1:22" x14ac:dyDescent="0.35">
      <c r="A1401" s="10"/>
      <c r="U1401">
        <v>13</v>
      </c>
      <c r="V1401">
        <v>0</v>
      </c>
    </row>
    <row r="1402" spans="1:22" x14ac:dyDescent="0.35">
      <c r="A1402" s="10"/>
      <c r="U1402">
        <v>139</v>
      </c>
      <c r="V1402">
        <v>9</v>
      </c>
    </row>
    <row r="1403" spans="1:22" x14ac:dyDescent="0.35">
      <c r="A1403" s="10"/>
      <c r="U1403">
        <v>124</v>
      </c>
      <c r="V1403">
        <v>46</v>
      </c>
    </row>
    <row r="1404" spans="1:22" x14ac:dyDescent="0.35">
      <c r="A1404" s="10"/>
      <c r="U1404">
        <v>4</v>
      </c>
      <c r="V1404">
        <v>2</v>
      </c>
    </row>
    <row r="1405" spans="1:22" x14ac:dyDescent="0.35">
      <c r="A1405" s="10"/>
      <c r="U1405">
        <v>114</v>
      </c>
      <c r="V1405">
        <v>343</v>
      </c>
    </row>
    <row r="1406" spans="1:22" x14ac:dyDescent="0.35">
      <c r="A1406" s="10"/>
      <c r="U1406">
        <v>27</v>
      </c>
      <c r="V1406">
        <v>14</v>
      </c>
    </row>
    <row r="1407" spans="1:22" x14ac:dyDescent="0.35">
      <c r="A1407" s="10"/>
      <c r="U1407">
        <v>343</v>
      </c>
      <c r="V1407">
        <v>66</v>
      </c>
    </row>
    <row r="1408" spans="1:22" x14ac:dyDescent="0.35">
      <c r="A1408" s="10"/>
      <c r="U1408">
        <v>1</v>
      </c>
      <c r="V1408">
        <v>0</v>
      </c>
    </row>
    <row r="1409" spans="1:22" x14ac:dyDescent="0.35">
      <c r="A1409" s="10"/>
      <c r="U1409">
        <v>2</v>
      </c>
      <c r="V1409">
        <v>3</v>
      </c>
    </row>
    <row r="1410" spans="1:22" x14ac:dyDescent="0.35">
      <c r="A1410" s="10"/>
      <c r="U1410">
        <v>45</v>
      </c>
      <c r="V1410">
        <v>32</v>
      </c>
    </row>
    <row r="1411" spans="1:22" x14ac:dyDescent="0.35">
      <c r="A1411" s="10"/>
      <c r="U1411">
        <v>109</v>
      </c>
      <c r="V1411">
        <v>545</v>
      </c>
    </row>
    <row r="1412" spans="1:22" x14ac:dyDescent="0.35">
      <c r="A1412" s="10"/>
      <c r="U1412">
        <v>8</v>
      </c>
      <c r="V1412">
        <v>17</v>
      </c>
    </row>
    <row r="1413" spans="1:22" x14ac:dyDescent="0.35">
      <c r="A1413" s="10"/>
      <c r="U1413">
        <v>7</v>
      </c>
      <c r="V1413">
        <v>0</v>
      </c>
    </row>
    <row r="1414" spans="1:22" x14ac:dyDescent="0.35">
      <c r="A1414" s="10"/>
      <c r="U1414">
        <v>330</v>
      </c>
      <c r="V1414">
        <v>112</v>
      </c>
    </row>
    <row r="1415" spans="1:22" x14ac:dyDescent="0.35">
      <c r="A1415" s="10"/>
      <c r="U1415">
        <v>2</v>
      </c>
      <c r="V1415">
        <v>1</v>
      </c>
    </row>
    <row r="1416" spans="1:22" x14ac:dyDescent="0.35">
      <c r="A1416" s="10"/>
      <c r="U1416">
        <v>150</v>
      </c>
      <c r="V1416">
        <v>824</v>
      </c>
    </row>
    <row r="1417" spans="1:22" x14ac:dyDescent="0.35">
      <c r="A1417" s="10"/>
      <c r="U1417">
        <v>123</v>
      </c>
      <c r="V1417">
        <v>54</v>
      </c>
    </row>
    <row r="1418" spans="1:22" x14ac:dyDescent="0.35">
      <c r="A1418" s="10"/>
      <c r="U1418">
        <v>441</v>
      </c>
      <c r="V1418">
        <v>476</v>
      </c>
    </row>
    <row r="1419" spans="1:22" x14ac:dyDescent="0.35">
      <c r="A1419" s="10"/>
      <c r="U1419">
        <v>3</v>
      </c>
      <c r="V1419">
        <v>0</v>
      </c>
    </row>
    <row r="1420" spans="1:22" x14ac:dyDescent="0.35">
      <c r="A1420" s="10"/>
      <c r="U1420">
        <v>3</v>
      </c>
      <c r="V1420">
        <v>0</v>
      </c>
    </row>
    <row r="1421" spans="1:22" x14ac:dyDescent="0.35">
      <c r="A1421" s="10"/>
      <c r="U1421">
        <v>103</v>
      </c>
      <c r="V1421">
        <v>930</v>
      </c>
    </row>
    <row r="1422" spans="1:22" x14ac:dyDescent="0.35">
      <c r="A1422" s="10"/>
      <c r="U1422">
        <v>133</v>
      </c>
      <c r="V1422">
        <v>990</v>
      </c>
    </row>
    <row r="1423" spans="1:22" x14ac:dyDescent="0.35">
      <c r="A1423" s="10"/>
      <c r="U1423">
        <v>227</v>
      </c>
      <c r="V1423">
        <v>71</v>
      </c>
    </row>
    <row r="1424" spans="1:22" x14ac:dyDescent="0.35">
      <c r="A1424" s="10"/>
      <c r="U1424">
        <v>213</v>
      </c>
      <c r="V1424">
        <v>190</v>
      </c>
    </row>
    <row r="1425" spans="1:22" x14ac:dyDescent="0.35">
      <c r="A1425" s="10"/>
      <c r="U1425">
        <v>84</v>
      </c>
      <c r="V1425">
        <v>2</v>
      </c>
    </row>
    <row r="1426" spans="1:22" x14ac:dyDescent="0.35">
      <c r="A1426" s="10"/>
      <c r="U1426">
        <v>109</v>
      </c>
      <c r="V1426">
        <v>600</v>
      </c>
    </row>
    <row r="1427" spans="1:22" x14ac:dyDescent="0.35">
      <c r="A1427" s="10"/>
      <c r="U1427">
        <v>369</v>
      </c>
      <c r="V1427">
        <v>30</v>
      </c>
    </row>
    <row r="1428" spans="1:22" x14ac:dyDescent="0.35">
      <c r="A1428" s="10"/>
      <c r="U1428">
        <v>3</v>
      </c>
      <c r="V1428">
        <v>2</v>
      </c>
    </row>
    <row r="1429" spans="1:22" x14ac:dyDescent="0.35">
      <c r="A1429" s="10"/>
      <c r="U1429">
        <v>21</v>
      </c>
      <c r="V1429">
        <v>15</v>
      </c>
    </row>
    <row r="1430" spans="1:22" x14ac:dyDescent="0.35">
      <c r="A1430" s="10"/>
      <c r="U1430">
        <v>59</v>
      </c>
      <c r="V1430">
        <v>25</v>
      </c>
    </row>
    <row r="1431" spans="1:22" x14ac:dyDescent="0.35">
      <c r="A1431" s="10"/>
      <c r="U1431">
        <v>37</v>
      </c>
      <c r="V1431">
        <v>12</v>
      </c>
    </row>
    <row r="1432" spans="1:22" x14ac:dyDescent="0.35">
      <c r="A1432" s="10"/>
      <c r="U1432">
        <v>171</v>
      </c>
      <c r="V1432">
        <v>55</v>
      </c>
    </row>
    <row r="1433" spans="1:22" x14ac:dyDescent="0.35">
      <c r="A1433" s="10"/>
      <c r="U1433">
        <v>751</v>
      </c>
      <c r="V1433">
        <v>67</v>
      </c>
    </row>
    <row r="1434" spans="1:22" x14ac:dyDescent="0.35">
      <c r="A1434" s="10"/>
      <c r="U1434">
        <v>30</v>
      </c>
      <c r="V1434">
        <v>85</v>
      </c>
    </row>
    <row r="1435" spans="1:22" x14ac:dyDescent="0.35">
      <c r="A1435" s="10"/>
      <c r="U1435">
        <v>5</v>
      </c>
      <c r="V1435">
        <v>0</v>
      </c>
    </row>
    <row r="1436" spans="1:22" x14ac:dyDescent="0.35">
      <c r="A1436" s="10"/>
      <c r="U1436">
        <v>210</v>
      </c>
      <c r="V1436">
        <v>89</v>
      </c>
    </row>
    <row r="1437" spans="1:22" x14ac:dyDescent="0.35">
      <c r="A1437" s="10"/>
      <c r="U1437">
        <v>835</v>
      </c>
      <c r="V1437">
        <v>63</v>
      </c>
    </row>
    <row r="1438" spans="1:22" x14ac:dyDescent="0.35">
      <c r="A1438" s="10"/>
      <c r="U1438">
        <v>413</v>
      </c>
      <c r="V1438" s="3">
        <v>1092</v>
      </c>
    </row>
    <row r="1439" spans="1:22" x14ac:dyDescent="0.35">
      <c r="A1439" s="10"/>
      <c r="U1439">
        <v>184</v>
      </c>
      <c r="V1439">
        <v>875</v>
      </c>
    </row>
    <row r="1440" spans="1:22" x14ac:dyDescent="0.35">
      <c r="A1440" s="10"/>
      <c r="U1440">
        <v>184</v>
      </c>
      <c r="V1440">
        <v>848</v>
      </c>
    </row>
    <row r="1441" spans="1:22" x14ac:dyDescent="0.35">
      <c r="A1441" s="10"/>
      <c r="U1441" s="3">
        <v>1061</v>
      </c>
      <c r="V1441">
        <v>85</v>
      </c>
    </row>
    <row r="1442" spans="1:22" x14ac:dyDescent="0.35">
      <c r="A1442" s="10"/>
      <c r="U1442" s="3">
        <v>2522</v>
      </c>
      <c r="V1442">
        <v>265</v>
      </c>
    </row>
    <row r="1443" spans="1:22" x14ac:dyDescent="0.35">
      <c r="A1443" s="10"/>
      <c r="U1443">
        <v>526</v>
      </c>
      <c r="V1443">
        <v>96</v>
      </c>
    </row>
    <row r="1444" spans="1:22" x14ac:dyDescent="0.35">
      <c r="A1444" s="10"/>
      <c r="U1444">
        <v>649</v>
      </c>
      <c r="V1444">
        <v>75</v>
      </c>
    </row>
    <row r="1445" spans="1:22" x14ac:dyDescent="0.35">
      <c r="A1445" s="10"/>
      <c r="U1445">
        <v>832</v>
      </c>
      <c r="V1445">
        <v>68</v>
      </c>
    </row>
    <row r="1446" spans="1:22" x14ac:dyDescent="0.35">
      <c r="A1446" s="10"/>
      <c r="U1446">
        <v>366</v>
      </c>
      <c r="V1446">
        <v>44</v>
      </c>
    </row>
    <row r="1447" spans="1:22" x14ac:dyDescent="0.35">
      <c r="A1447" s="10"/>
      <c r="U1447">
        <v>1</v>
      </c>
      <c r="V1447">
        <v>1</v>
      </c>
    </row>
    <row r="1448" spans="1:22" x14ac:dyDescent="0.35">
      <c r="A1448" s="10"/>
      <c r="U1448">
        <v>1</v>
      </c>
      <c r="V1448">
        <v>0</v>
      </c>
    </row>
    <row r="1449" spans="1:22" x14ac:dyDescent="0.35">
      <c r="A1449" s="10"/>
      <c r="U1449">
        <v>955</v>
      </c>
      <c r="V1449">
        <v>77</v>
      </c>
    </row>
    <row r="1450" spans="1:22" x14ac:dyDescent="0.35">
      <c r="A1450" s="10"/>
      <c r="U1450">
        <v>5</v>
      </c>
      <c r="V1450">
        <v>2</v>
      </c>
    </row>
    <row r="1451" spans="1:22" x14ac:dyDescent="0.35">
      <c r="A1451" s="10"/>
      <c r="U1451">
        <v>294</v>
      </c>
      <c r="V1451">
        <v>76</v>
      </c>
    </row>
    <row r="1452" spans="1:22" x14ac:dyDescent="0.35">
      <c r="A1452" s="10"/>
      <c r="U1452">
        <v>6</v>
      </c>
      <c r="V1452">
        <v>4</v>
      </c>
    </row>
    <row r="1453" spans="1:22" x14ac:dyDescent="0.35">
      <c r="A1453" s="10"/>
      <c r="U1453">
        <v>4</v>
      </c>
      <c r="V1453">
        <v>1</v>
      </c>
    </row>
    <row r="1454" spans="1:22" x14ac:dyDescent="0.35">
      <c r="A1454" s="10"/>
      <c r="U1454">
        <v>327</v>
      </c>
      <c r="V1454">
        <v>0</v>
      </c>
    </row>
    <row r="1455" spans="1:22" x14ac:dyDescent="0.35">
      <c r="A1455" s="10"/>
      <c r="U1455">
        <v>24</v>
      </c>
      <c r="V1455">
        <v>92</v>
      </c>
    </row>
    <row r="1456" spans="1:22" x14ac:dyDescent="0.35">
      <c r="A1456" s="10"/>
      <c r="U1456">
        <v>79</v>
      </c>
      <c r="V1456">
        <v>862</v>
      </c>
    </row>
    <row r="1457" spans="1:22" x14ac:dyDescent="0.35">
      <c r="A1457" s="10"/>
      <c r="U1457">
        <v>31</v>
      </c>
      <c r="V1457">
        <v>3</v>
      </c>
    </row>
    <row r="1458" spans="1:22" x14ac:dyDescent="0.35">
      <c r="A1458" s="10"/>
      <c r="U1458">
        <v>322</v>
      </c>
      <c r="V1458">
        <v>35</v>
      </c>
    </row>
    <row r="1459" spans="1:22" x14ac:dyDescent="0.35">
      <c r="A1459" s="10"/>
      <c r="U1459" s="3">
        <v>1800</v>
      </c>
      <c r="V1459" s="3">
        <v>2106</v>
      </c>
    </row>
    <row r="1460" spans="1:22" x14ac:dyDescent="0.35">
      <c r="A1460" s="10"/>
      <c r="U1460">
        <v>3</v>
      </c>
      <c r="V1460">
        <v>0</v>
      </c>
    </row>
    <row r="1461" spans="1:22" x14ac:dyDescent="0.35">
      <c r="A1461" s="10"/>
      <c r="U1461">
        <v>77</v>
      </c>
      <c r="V1461">
        <v>222</v>
      </c>
    </row>
    <row r="1462" spans="1:22" x14ac:dyDescent="0.35">
      <c r="A1462" s="10"/>
      <c r="U1462">
        <v>14</v>
      </c>
      <c r="V1462">
        <v>0</v>
      </c>
    </row>
    <row r="1463" spans="1:22" x14ac:dyDescent="0.35">
      <c r="A1463" s="10"/>
      <c r="U1463">
        <v>76</v>
      </c>
      <c r="V1463">
        <v>9</v>
      </c>
    </row>
    <row r="1464" spans="1:22" x14ac:dyDescent="0.35">
      <c r="A1464" s="10"/>
      <c r="U1464">
        <v>442</v>
      </c>
      <c r="V1464">
        <v>220</v>
      </c>
    </row>
    <row r="1465" spans="1:22" x14ac:dyDescent="0.35">
      <c r="A1465" s="10"/>
      <c r="U1465">
        <v>129</v>
      </c>
      <c r="V1465">
        <v>106</v>
      </c>
    </row>
    <row r="1466" spans="1:22" x14ac:dyDescent="0.35">
      <c r="A1466" s="10"/>
      <c r="U1466">
        <v>148</v>
      </c>
      <c r="V1466">
        <v>3</v>
      </c>
    </row>
    <row r="1467" spans="1:22" x14ac:dyDescent="0.35">
      <c r="A1467" s="10"/>
      <c r="U1467">
        <v>141</v>
      </c>
      <c r="V1467">
        <v>10</v>
      </c>
    </row>
    <row r="1468" spans="1:22" x14ac:dyDescent="0.35">
      <c r="A1468" s="10"/>
      <c r="U1468">
        <v>12</v>
      </c>
      <c r="V1468">
        <v>8</v>
      </c>
    </row>
    <row r="1469" spans="1:22" x14ac:dyDescent="0.35">
      <c r="A1469" s="10"/>
      <c r="U1469">
        <v>118</v>
      </c>
      <c r="V1469" s="3">
        <v>1053</v>
      </c>
    </row>
    <row r="1470" spans="1:22" x14ac:dyDescent="0.35">
      <c r="A1470" s="10"/>
      <c r="U1470">
        <v>2</v>
      </c>
      <c r="V1470">
        <v>0</v>
      </c>
    </row>
    <row r="1471" spans="1:22" x14ac:dyDescent="0.35">
      <c r="A1471" s="10"/>
      <c r="U1471">
        <v>2</v>
      </c>
      <c r="V1471">
        <v>0</v>
      </c>
    </row>
    <row r="1472" spans="1:22" x14ac:dyDescent="0.35">
      <c r="A1472" s="10"/>
      <c r="U1472">
        <v>43</v>
      </c>
      <c r="V1472">
        <v>33</v>
      </c>
    </row>
    <row r="1473" spans="1:22" x14ac:dyDescent="0.35">
      <c r="A1473" s="10"/>
      <c r="U1473">
        <v>785</v>
      </c>
      <c r="V1473">
        <v>48</v>
      </c>
    </row>
    <row r="1474" spans="1:22" x14ac:dyDescent="0.35">
      <c r="A1474" s="10"/>
      <c r="U1474">
        <v>10</v>
      </c>
      <c r="V1474">
        <v>4</v>
      </c>
    </row>
    <row r="1475" spans="1:22" x14ac:dyDescent="0.35">
      <c r="A1475" s="10"/>
      <c r="U1475">
        <v>19</v>
      </c>
      <c r="V1475">
        <v>4</v>
      </c>
    </row>
    <row r="1476" spans="1:22" x14ac:dyDescent="0.35">
      <c r="A1476" s="10"/>
      <c r="U1476">
        <v>337</v>
      </c>
      <c r="V1476">
        <v>942</v>
      </c>
    </row>
    <row r="1477" spans="1:22" x14ac:dyDescent="0.35">
      <c r="A1477" s="10"/>
      <c r="U1477">
        <v>1</v>
      </c>
      <c r="V1477">
        <v>0</v>
      </c>
    </row>
    <row r="1478" spans="1:22" x14ac:dyDescent="0.35">
      <c r="A1478" s="10"/>
      <c r="U1478">
        <v>12</v>
      </c>
      <c r="V1478">
        <v>18</v>
      </c>
    </row>
    <row r="1479" spans="1:22" x14ac:dyDescent="0.35">
      <c r="A1479" s="10"/>
      <c r="U1479">
        <v>858</v>
      </c>
      <c r="V1479">
        <v>88</v>
      </c>
    </row>
    <row r="1480" spans="1:22" x14ac:dyDescent="0.35">
      <c r="A1480" s="10"/>
      <c r="U1480">
        <v>265</v>
      </c>
      <c r="V1480">
        <v>415</v>
      </c>
    </row>
    <row r="1481" spans="1:22" x14ac:dyDescent="0.35">
      <c r="A1481" s="10"/>
      <c r="U1481">
        <v>38</v>
      </c>
      <c r="V1481">
        <v>31</v>
      </c>
    </row>
    <row r="1482" spans="1:22" x14ac:dyDescent="0.35">
      <c r="A1482" s="10"/>
      <c r="U1482">
        <v>104</v>
      </c>
      <c r="V1482" s="3">
        <v>1316</v>
      </c>
    </row>
    <row r="1483" spans="1:22" x14ac:dyDescent="0.35">
      <c r="A1483" s="10"/>
      <c r="U1483">
        <v>3</v>
      </c>
      <c r="V1483">
        <v>0</v>
      </c>
    </row>
    <row r="1484" spans="1:22" x14ac:dyDescent="0.35">
      <c r="A1484" s="10"/>
      <c r="U1484">
        <v>793</v>
      </c>
      <c r="V1484">
        <v>44</v>
      </c>
    </row>
    <row r="1485" spans="1:22" x14ac:dyDescent="0.35">
      <c r="A1485" s="10"/>
      <c r="U1485">
        <v>11</v>
      </c>
      <c r="V1485">
        <v>2</v>
      </c>
    </row>
    <row r="1486" spans="1:22" x14ac:dyDescent="0.35">
      <c r="A1486" s="10"/>
      <c r="U1486">
        <v>102</v>
      </c>
      <c r="V1486">
        <v>27</v>
      </c>
    </row>
    <row r="1487" spans="1:22" x14ac:dyDescent="0.35">
      <c r="A1487" s="10"/>
      <c r="U1487">
        <v>309</v>
      </c>
      <c r="V1487">
        <v>36</v>
      </c>
    </row>
    <row r="1488" spans="1:22" x14ac:dyDescent="0.35">
      <c r="A1488" s="10"/>
      <c r="U1488">
        <v>27</v>
      </c>
      <c r="V1488">
        <v>383</v>
      </c>
    </row>
    <row r="1489" spans="1:22" x14ac:dyDescent="0.35">
      <c r="A1489" s="10"/>
      <c r="U1489">
        <v>158</v>
      </c>
      <c r="V1489">
        <v>0</v>
      </c>
    </row>
    <row r="1490" spans="1:22" x14ac:dyDescent="0.35">
      <c r="A1490" s="10"/>
      <c r="U1490">
        <v>111</v>
      </c>
      <c r="V1490">
        <v>520</v>
      </c>
    </row>
    <row r="1491" spans="1:22" x14ac:dyDescent="0.35">
      <c r="A1491" s="10"/>
      <c r="U1491">
        <v>203</v>
      </c>
      <c r="V1491">
        <v>743</v>
      </c>
    </row>
    <row r="1492" spans="1:22" x14ac:dyDescent="0.35">
      <c r="A1492" s="10"/>
      <c r="U1492">
        <v>20</v>
      </c>
      <c r="V1492">
        <v>37</v>
      </c>
    </row>
    <row r="1493" spans="1:22" x14ac:dyDescent="0.35">
      <c r="A1493" s="10"/>
      <c r="U1493">
        <v>134</v>
      </c>
      <c r="V1493">
        <v>685</v>
      </c>
    </row>
    <row r="1494" spans="1:22" x14ac:dyDescent="0.35">
      <c r="A1494" s="10"/>
      <c r="U1494">
        <v>663</v>
      </c>
      <c r="V1494">
        <v>74</v>
      </c>
    </row>
    <row r="1495" spans="1:22" x14ac:dyDescent="0.35">
      <c r="A1495" s="10"/>
      <c r="U1495">
        <v>35</v>
      </c>
      <c r="V1495">
        <v>43</v>
      </c>
    </row>
    <row r="1496" spans="1:22" x14ac:dyDescent="0.35">
      <c r="A1496" s="10"/>
      <c r="U1496">
        <v>153</v>
      </c>
      <c r="V1496">
        <v>0</v>
      </c>
    </row>
    <row r="1497" spans="1:22" x14ac:dyDescent="0.35">
      <c r="A1497" s="10"/>
      <c r="U1497">
        <v>7</v>
      </c>
      <c r="V1497">
        <v>0</v>
      </c>
    </row>
    <row r="1498" spans="1:22" x14ac:dyDescent="0.35">
      <c r="A1498" s="10"/>
      <c r="U1498">
        <v>10</v>
      </c>
      <c r="V1498">
        <v>1</v>
      </c>
    </row>
    <row r="1499" spans="1:22" x14ac:dyDescent="0.35">
      <c r="A1499" s="10"/>
      <c r="U1499">
        <v>44</v>
      </c>
      <c r="V1499">
        <v>2</v>
      </c>
    </row>
    <row r="1500" spans="1:22" x14ac:dyDescent="0.35">
      <c r="A1500" s="10"/>
      <c r="U1500">
        <v>296</v>
      </c>
      <c r="V1500">
        <v>226</v>
      </c>
    </row>
    <row r="1501" spans="1:22" x14ac:dyDescent="0.35">
      <c r="A1501" s="10"/>
      <c r="U1501">
        <v>707</v>
      </c>
      <c r="V1501">
        <v>54</v>
      </c>
    </row>
    <row r="1502" spans="1:22" x14ac:dyDescent="0.35">
      <c r="A1502" s="10"/>
      <c r="U1502">
        <v>300</v>
      </c>
      <c r="V1502">
        <v>68</v>
      </c>
    </row>
    <row r="1503" spans="1:22" x14ac:dyDescent="0.35">
      <c r="A1503" s="10"/>
      <c r="U1503">
        <v>24</v>
      </c>
      <c r="V1503">
        <v>14</v>
      </c>
    </row>
    <row r="1504" spans="1:22" x14ac:dyDescent="0.35">
      <c r="A1504" s="10"/>
      <c r="U1504">
        <v>5</v>
      </c>
      <c r="V1504">
        <v>0</v>
      </c>
    </row>
    <row r="1505" spans="1:22" x14ac:dyDescent="0.35">
      <c r="A1505" s="10"/>
      <c r="U1505">
        <v>501</v>
      </c>
      <c r="V1505">
        <v>0</v>
      </c>
    </row>
    <row r="1506" spans="1:22" x14ac:dyDescent="0.35">
      <c r="A1506" s="10"/>
      <c r="U1506">
        <v>372</v>
      </c>
      <c r="V1506">
        <v>56</v>
      </c>
    </row>
    <row r="1507" spans="1:22" x14ac:dyDescent="0.35">
      <c r="A1507" s="10"/>
      <c r="U1507">
        <v>57</v>
      </c>
      <c r="V1507">
        <v>618</v>
      </c>
    </row>
    <row r="1508" spans="1:22" x14ac:dyDescent="0.35">
      <c r="A1508" s="10"/>
      <c r="U1508">
        <v>478</v>
      </c>
      <c r="V1508">
        <v>84</v>
      </c>
    </row>
    <row r="1509" spans="1:22" x14ac:dyDescent="0.35">
      <c r="A1509" s="10"/>
      <c r="U1509">
        <v>3</v>
      </c>
      <c r="V1509">
        <v>0</v>
      </c>
    </row>
    <row r="1510" spans="1:22" x14ac:dyDescent="0.35">
      <c r="A1510" s="10"/>
      <c r="U1510">
        <v>140</v>
      </c>
      <c r="V1510">
        <v>42</v>
      </c>
    </row>
    <row r="1511" spans="1:22" x14ac:dyDescent="0.35">
      <c r="A1511" s="10"/>
      <c r="U1511">
        <v>9</v>
      </c>
      <c r="V1511">
        <v>40</v>
      </c>
    </row>
    <row r="1512" spans="1:22" x14ac:dyDescent="0.35">
      <c r="A1512" s="10"/>
      <c r="U1512">
        <v>10</v>
      </c>
      <c r="V1512">
        <v>0</v>
      </c>
    </row>
    <row r="1513" spans="1:22" x14ac:dyDescent="0.35">
      <c r="A1513" s="10"/>
      <c r="U1513">
        <v>85</v>
      </c>
      <c r="V1513" s="3">
        <v>2989</v>
      </c>
    </row>
    <row r="1514" spans="1:22" x14ac:dyDescent="0.35">
      <c r="A1514" s="10"/>
      <c r="U1514">
        <v>10</v>
      </c>
      <c r="V1514">
        <v>0</v>
      </c>
    </row>
    <row r="1515" spans="1:22" x14ac:dyDescent="0.35">
      <c r="A1515" s="10"/>
      <c r="U1515">
        <v>9</v>
      </c>
      <c r="V1515">
        <v>5</v>
      </c>
    </row>
    <row r="1516" spans="1:22" x14ac:dyDescent="0.35">
      <c r="A1516" s="10"/>
      <c r="U1516">
        <v>18</v>
      </c>
      <c r="V1516">
        <v>0</v>
      </c>
    </row>
    <row r="1517" spans="1:22" x14ac:dyDescent="0.35">
      <c r="A1517" s="10"/>
      <c r="U1517">
        <v>16</v>
      </c>
      <c r="V1517">
        <v>42</v>
      </c>
    </row>
    <row r="1518" spans="1:22" x14ac:dyDescent="0.35">
      <c r="A1518" s="10"/>
      <c r="U1518">
        <v>155</v>
      </c>
      <c r="V1518">
        <v>7</v>
      </c>
    </row>
    <row r="1519" spans="1:22" x14ac:dyDescent="0.35">
      <c r="A1519" s="10"/>
      <c r="U1519">
        <v>10</v>
      </c>
      <c r="V1519">
        <v>0</v>
      </c>
    </row>
    <row r="1520" spans="1:22" x14ac:dyDescent="0.35">
      <c r="A1520" s="10"/>
      <c r="U1520">
        <v>6</v>
      </c>
      <c r="V1520">
        <v>4</v>
      </c>
    </row>
    <row r="1521" spans="1:22" x14ac:dyDescent="0.35">
      <c r="A1521" s="10"/>
      <c r="U1521">
        <v>683</v>
      </c>
      <c r="V1521">
        <v>114</v>
      </c>
    </row>
    <row r="1522" spans="1:22" x14ac:dyDescent="0.35">
      <c r="A1522" s="10"/>
      <c r="U1522">
        <v>18</v>
      </c>
      <c r="V1522">
        <v>1</v>
      </c>
    </row>
    <row r="1523" spans="1:22" x14ac:dyDescent="0.35">
      <c r="A1523" s="10"/>
      <c r="U1523">
        <v>2</v>
      </c>
      <c r="V1523">
        <v>1</v>
      </c>
    </row>
    <row r="1524" spans="1:22" x14ac:dyDescent="0.35">
      <c r="A1524" s="10"/>
      <c r="U1524">
        <v>3</v>
      </c>
      <c r="V1524">
        <v>5</v>
      </c>
    </row>
    <row r="1525" spans="1:22" x14ac:dyDescent="0.35">
      <c r="A1525" s="10"/>
      <c r="U1525">
        <v>75</v>
      </c>
      <c r="V1525" s="3">
        <v>1328</v>
      </c>
    </row>
    <row r="1526" spans="1:22" x14ac:dyDescent="0.35">
      <c r="A1526" s="10"/>
      <c r="U1526">
        <v>94</v>
      </c>
      <c r="V1526">
        <v>21</v>
      </c>
    </row>
    <row r="1527" spans="1:22" x14ac:dyDescent="0.35">
      <c r="A1527" s="10"/>
      <c r="U1527">
        <v>79</v>
      </c>
      <c r="V1527">
        <v>11</v>
      </c>
    </row>
    <row r="1528" spans="1:22" x14ac:dyDescent="0.35">
      <c r="A1528" s="10"/>
      <c r="U1528">
        <v>193</v>
      </c>
      <c r="V1528">
        <v>54</v>
      </c>
    </row>
    <row r="1529" spans="1:22" x14ac:dyDescent="0.35">
      <c r="A1529" s="10"/>
      <c r="U1529">
        <v>164</v>
      </c>
      <c r="V1529">
        <v>49</v>
      </c>
    </row>
    <row r="1530" spans="1:22" x14ac:dyDescent="0.35">
      <c r="A1530" s="10"/>
      <c r="U1530">
        <v>4</v>
      </c>
      <c r="V1530">
        <v>0</v>
      </c>
    </row>
    <row r="1531" spans="1:22" x14ac:dyDescent="0.35">
      <c r="A1531" s="10"/>
      <c r="U1531">
        <v>11</v>
      </c>
      <c r="V1531">
        <v>0</v>
      </c>
    </row>
    <row r="1532" spans="1:22" x14ac:dyDescent="0.35">
      <c r="A1532" s="10"/>
      <c r="U1532">
        <v>158</v>
      </c>
      <c r="V1532">
        <v>55</v>
      </c>
    </row>
    <row r="1533" spans="1:22" x14ac:dyDescent="0.35">
      <c r="A1533" s="10"/>
      <c r="U1533">
        <v>279</v>
      </c>
      <c r="V1533">
        <v>48</v>
      </c>
    </row>
    <row r="1534" spans="1:22" x14ac:dyDescent="0.35">
      <c r="A1534" s="10"/>
      <c r="U1534">
        <v>483</v>
      </c>
      <c r="V1534">
        <v>153</v>
      </c>
    </row>
    <row r="1535" spans="1:22" x14ac:dyDescent="0.35">
      <c r="A1535" s="10"/>
      <c r="U1535">
        <v>14</v>
      </c>
      <c r="V1535">
        <v>20</v>
      </c>
    </row>
    <row r="1536" spans="1:22" x14ac:dyDescent="0.35">
      <c r="A1536" s="10"/>
      <c r="U1536">
        <v>26</v>
      </c>
      <c r="V1536">
        <v>0</v>
      </c>
    </row>
    <row r="1537" spans="1:22" x14ac:dyDescent="0.35">
      <c r="A1537" s="10"/>
      <c r="U1537">
        <v>9</v>
      </c>
      <c r="V1537">
        <v>40</v>
      </c>
    </row>
    <row r="1538" spans="1:22" x14ac:dyDescent="0.35">
      <c r="A1538" s="10"/>
      <c r="U1538">
        <v>11</v>
      </c>
      <c r="V1538">
        <v>3</v>
      </c>
    </row>
    <row r="1539" spans="1:22" x14ac:dyDescent="0.35">
      <c r="A1539" s="10"/>
      <c r="U1539">
        <v>221</v>
      </c>
      <c r="V1539">
        <v>0</v>
      </c>
    </row>
    <row r="1540" spans="1:22" x14ac:dyDescent="0.35">
      <c r="A1540" s="10"/>
      <c r="U1540">
        <v>110</v>
      </c>
      <c r="V1540">
        <v>742</v>
      </c>
    </row>
    <row r="1541" spans="1:22" x14ac:dyDescent="0.35">
      <c r="A1541" s="10"/>
      <c r="U1541">
        <v>1</v>
      </c>
      <c r="V1541">
        <v>0</v>
      </c>
    </row>
    <row r="1542" spans="1:22" x14ac:dyDescent="0.35">
      <c r="A1542" s="10"/>
      <c r="U1542">
        <v>144</v>
      </c>
      <c r="V1542">
        <v>43</v>
      </c>
    </row>
    <row r="1543" spans="1:22" x14ac:dyDescent="0.35">
      <c r="A1543" s="10"/>
      <c r="U1543">
        <v>8</v>
      </c>
      <c r="V1543">
        <v>0</v>
      </c>
    </row>
    <row r="1544" spans="1:22" x14ac:dyDescent="0.35">
      <c r="A1544" s="10"/>
      <c r="U1544">
        <v>2</v>
      </c>
      <c r="V1544">
        <v>0</v>
      </c>
    </row>
    <row r="1545" spans="1:22" x14ac:dyDescent="0.35">
      <c r="A1545" s="10"/>
      <c r="U1545">
        <v>138</v>
      </c>
      <c r="V1545">
        <v>796</v>
      </c>
    </row>
    <row r="1546" spans="1:22" x14ac:dyDescent="0.35">
      <c r="A1546" s="10"/>
      <c r="U1546">
        <v>3</v>
      </c>
      <c r="V1546">
        <v>0</v>
      </c>
    </row>
    <row r="1547" spans="1:22" x14ac:dyDescent="0.35">
      <c r="A1547" s="10"/>
      <c r="U1547">
        <v>15</v>
      </c>
      <c r="V1547">
        <v>0</v>
      </c>
    </row>
    <row r="1548" spans="1:22" x14ac:dyDescent="0.35">
      <c r="A1548" s="10"/>
      <c r="U1548">
        <v>523</v>
      </c>
      <c r="V1548">
        <v>39</v>
      </c>
    </row>
    <row r="1549" spans="1:22" x14ac:dyDescent="0.35">
      <c r="U1549">
        <v>3</v>
      </c>
      <c r="V1549">
        <v>0</v>
      </c>
    </row>
    <row r="1550" spans="1:22" x14ac:dyDescent="0.35">
      <c r="U1550">
        <v>8</v>
      </c>
      <c r="V1550">
        <v>0</v>
      </c>
    </row>
    <row r="1551" spans="1:22" x14ac:dyDescent="0.35">
      <c r="U1551">
        <v>203</v>
      </c>
      <c r="V1551">
        <v>49</v>
      </c>
    </row>
    <row r="1552" spans="1:22" x14ac:dyDescent="0.35">
      <c r="U1552">
        <v>17</v>
      </c>
      <c r="V1552">
        <v>0</v>
      </c>
    </row>
    <row r="1553" spans="21:22" x14ac:dyDescent="0.35">
      <c r="U1553">
        <v>167</v>
      </c>
      <c r="V1553">
        <v>521</v>
      </c>
    </row>
    <row r="1554" spans="21:22" x14ac:dyDescent="0.35">
      <c r="U1554">
        <v>8</v>
      </c>
      <c r="V1554">
        <v>10</v>
      </c>
    </row>
    <row r="1555" spans="21:22" x14ac:dyDescent="0.35">
      <c r="U1555">
        <v>27</v>
      </c>
      <c r="V1555">
        <v>16</v>
      </c>
    </row>
    <row r="1556" spans="21:22" x14ac:dyDescent="0.35">
      <c r="U1556">
        <v>1</v>
      </c>
      <c r="V1556">
        <v>0</v>
      </c>
    </row>
    <row r="1557" spans="21:22" x14ac:dyDescent="0.35">
      <c r="U1557">
        <v>2</v>
      </c>
      <c r="V1557">
        <v>3</v>
      </c>
    </row>
    <row r="1558" spans="21:22" x14ac:dyDescent="0.35">
      <c r="U1558">
        <v>53</v>
      </c>
      <c r="V1558">
        <v>38</v>
      </c>
    </row>
    <row r="1559" spans="21:22" x14ac:dyDescent="0.35">
      <c r="U1559">
        <v>31</v>
      </c>
      <c r="V1559">
        <v>32</v>
      </c>
    </row>
    <row r="1560" spans="21:22" x14ac:dyDescent="0.35">
      <c r="U1560">
        <v>626</v>
      </c>
      <c r="V1560">
        <v>59</v>
      </c>
    </row>
    <row r="1561" spans="21:22" x14ac:dyDescent="0.35">
      <c r="U1561">
        <v>1</v>
      </c>
      <c r="V1561">
        <v>0</v>
      </c>
    </row>
    <row r="1562" spans="21:22" x14ac:dyDescent="0.35">
      <c r="U1562">
        <v>189</v>
      </c>
      <c r="V1562">
        <v>128</v>
      </c>
    </row>
    <row r="1563" spans="21:22" x14ac:dyDescent="0.35">
      <c r="U1563" s="3">
        <v>4434</v>
      </c>
      <c r="V1563">
        <v>200</v>
      </c>
    </row>
    <row r="1564" spans="21:22" x14ac:dyDescent="0.35">
      <c r="U1564">
        <v>25</v>
      </c>
      <c r="V1564">
        <v>20</v>
      </c>
    </row>
    <row r="1565" spans="21:22" x14ac:dyDescent="0.35">
      <c r="U1565">
        <v>134</v>
      </c>
      <c r="V1565">
        <v>65</v>
      </c>
    </row>
    <row r="1566" spans="21:22" x14ac:dyDescent="0.35">
      <c r="U1566">
        <v>146</v>
      </c>
      <c r="V1566">
        <v>88</v>
      </c>
    </row>
    <row r="1567" spans="21:22" x14ac:dyDescent="0.35">
      <c r="U1567">
        <v>772</v>
      </c>
      <c r="V1567">
        <v>67</v>
      </c>
    </row>
    <row r="1568" spans="21:22" x14ac:dyDescent="0.35">
      <c r="U1568">
        <v>15</v>
      </c>
      <c r="V1568">
        <v>46</v>
      </c>
    </row>
    <row r="1569" spans="21:22" x14ac:dyDescent="0.35">
      <c r="U1569">
        <v>428</v>
      </c>
      <c r="V1569">
        <v>80</v>
      </c>
    </row>
    <row r="1570" spans="21:22" x14ac:dyDescent="0.35">
      <c r="U1570">
        <v>163</v>
      </c>
      <c r="V1570">
        <v>45</v>
      </c>
    </row>
    <row r="1571" spans="21:22" x14ac:dyDescent="0.35">
      <c r="U1571">
        <v>1</v>
      </c>
      <c r="V1571">
        <v>0</v>
      </c>
    </row>
    <row r="1572" spans="21:22" x14ac:dyDescent="0.35">
      <c r="U1572">
        <v>11</v>
      </c>
      <c r="V1572">
        <v>3</v>
      </c>
    </row>
    <row r="1573" spans="21:22" x14ac:dyDescent="0.35">
      <c r="U1573">
        <v>46</v>
      </c>
      <c r="V1573">
        <v>32</v>
      </c>
    </row>
    <row r="1574" spans="21:22" x14ac:dyDescent="0.35">
      <c r="U1574">
        <v>304</v>
      </c>
      <c r="V1574">
        <v>52</v>
      </c>
    </row>
    <row r="1575" spans="21:22" x14ac:dyDescent="0.35">
      <c r="U1575">
        <v>82</v>
      </c>
      <c r="V1575">
        <v>912</v>
      </c>
    </row>
    <row r="1576" spans="21:22" x14ac:dyDescent="0.35">
      <c r="U1576">
        <v>1</v>
      </c>
      <c r="V1576">
        <v>2</v>
      </c>
    </row>
    <row r="1577" spans="21:22" x14ac:dyDescent="0.35">
      <c r="U1577">
        <v>29</v>
      </c>
      <c r="V1577">
        <v>25</v>
      </c>
    </row>
    <row r="1578" spans="21:22" x14ac:dyDescent="0.35">
      <c r="U1578">
        <v>4</v>
      </c>
      <c r="V1578">
        <v>0</v>
      </c>
    </row>
    <row r="1579" spans="21:22" x14ac:dyDescent="0.35">
      <c r="U1579">
        <v>88</v>
      </c>
      <c r="V1579">
        <v>22</v>
      </c>
    </row>
    <row r="1580" spans="21:22" x14ac:dyDescent="0.35">
      <c r="U1580">
        <v>700</v>
      </c>
      <c r="V1580">
        <v>159</v>
      </c>
    </row>
    <row r="1581" spans="21:22" x14ac:dyDescent="0.35">
      <c r="U1581">
        <v>733</v>
      </c>
      <c r="V1581">
        <v>70</v>
      </c>
    </row>
    <row r="1582" spans="21:22" x14ac:dyDescent="0.35">
      <c r="U1582">
        <v>641</v>
      </c>
      <c r="V1582">
        <v>68</v>
      </c>
    </row>
    <row r="1583" spans="21:22" x14ac:dyDescent="0.35">
      <c r="U1583">
        <v>86</v>
      </c>
      <c r="V1583">
        <v>1</v>
      </c>
    </row>
    <row r="1584" spans="21:22" x14ac:dyDescent="0.35">
      <c r="U1584">
        <v>96</v>
      </c>
      <c r="V1584">
        <v>0</v>
      </c>
    </row>
    <row r="1585" spans="21:22" x14ac:dyDescent="0.35">
      <c r="U1585">
        <v>138</v>
      </c>
      <c r="V1585">
        <v>10</v>
      </c>
    </row>
    <row r="1586" spans="21:22" x14ac:dyDescent="0.35">
      <c r="U1586">
        <v>114</v>
      </c>
      <c r="V1586">
        <v>52</v>
      </c>
    </row>
    <row r="1587" spans="21:22" x14ac:dyDescent="0.35">
      <c r="U1587">
        <v>1</v>
      </c>
      <c r="V1587">
        <v>0</v>
      </c>
    </row>
    <row r="1588" spans="21:22" x14ac:dyDescent="0.35">
      <c r="U1588">
        <v>146</v>
      </c>
      <c r="V1588">
        <v>44</v>
      </c>
    </row>
    <row r="1589" spans="21:22" x14ac:dyDescent="0.35">
      <c r="U1589">
        <v>447</v>
      </c>
      <c r="V1589">
        <v>266</v>
      </c>
    </row>
    <row r="1590" spans="21:22" x14ac:dyDescent="0.35">
      <c r="U1590">
        <v>11</v>
      </c>
      <c r="V1590">
        <v>34</v>
      </c>
    </row>
    <row r="1591" spans="21:22" x14ac:dyDescent="0.35">
      <c r="U1591">
        <v>12</v>
      </c>
      <c r="V1591">
        <v>2</v>
      </c>
    </row>
    <row r="1592" spans="21:22" x14ac:dyDescent="0.35">
      <c r="U1592" s="3">
        <v>1415</v>
      </c>
      <c r="V1592">
        <v>306</v>
      </c>
    </row>
    <row r="1593" spans="21:22" x14ac:dyDescent="0.35">
      <c r="U1593">
        <v>3</v>
      </c>
      <c r="V1593">
        <v>0</v>
      </c>
    </row>
    <row r="1594" spans="21:22" x14ac:dyDescent="0.35">
      <c r="U1594">
        <v>334</v>
      </c>
      <c r="V1594">
        <v>204</v>
      </c>
    </row>
    <row r="1595" spans="21:22" x14ac:dyDescent="0.35">
      <c r="U1595">
        <v>132</v>
      </c>
      <c r="V1595">
        <v>11</v>
      </c>
    </row>
    <row r="1596" spans="21:22" x14ac:dyDescent="0.35">
      <c r="U1596">
        <v>665</v>
      </c>
      <c r="V1596">
        <v>197</v>
      </c>
    </row>
    <row r="1597" spans="21:22" x14ac:dyDescent="0.35">
      <c r="U1597">
        <v>122</v>
      </c>
      <c r="V1597">
        <v>71</v>
      </c>
    </row>
    <row r="1598" spans="21:22" x14ac:dyDescent="0.35">
      <c r="U1598">
        <v>3</v>
      </c>
      <c r="V1598">
        <v>5</v>
      </c>
    </row>
    <row r="1599" spans="21:22" x14ac:dyDescent="0.35">
      <c r="U1599">
        <v>5</v>
      </c>
      <c r="V1599">
        <v>0</v>
      </c>
    </row>
    <row r="1600" spans="21:22" x14ac:dyDescent="0.35">
      <c r="U1600">
        <v>27</v>
      </c>
      <c r="V1600">
        <v>0</v>
      </c>
    </row>
    <row r="1601" spans="21:22" x14ac:dyDescent="0.35">
      <c r="U1601">
        <v>20</v>
      </c>
      <c r="V1601">
        <v>12</v>
      </c>
    </row>
    <row r="1602" spans="21:22" x14ac:dyDescent="0.35">
      <c r="U1602">
        <v>968</v>
      </c>
      <c r="V1602">
        <v>95</v>
      </c>
    </row>
    <row r="1603" spans="21:22" x14ac:dyDescent="0.35">
      <c r="U1603">
        <v>317</v>
      </c>
      <c r="V1603">
        <v>92</v>
      </c>
    </row>
    <row r="1604" spans="21:22" x14ac:dyDescent="0.35">
      <c r="U1604">
        <v>115</v>
      </c>
      <c r="V1604">
        <v>381</v>
      </c>
    </row>
    <row r="1605" spans="21:22" x14ac:dyDescent="0.35">
      <c r="U1605" s="3">
        <v>1380</v>
      </c>
      <c r="V1605">
        <v>98</v>
      </c>
    </row>
    <row r="1606" spans="21:22" x14ac:dyDescent="0.35">
      <c r="U1606">
        <v>8</v>
      </c>
      <c r="V1606">
        <v>10</v>
      </c>
    </row>
    <row r="1607" spans="21:22" x14ac:dyDescent="0.35">
      <c r="U1607">
        <v>2</v>
      </c>
      <c r="V1607">
        <v>3</v>
      </c>
    </row>
    <row r="1608" spans="21:22" x14ac:dyDescent="0.35">
      <c r="U1608">
        <v>1</v>
      </c>
      <c r="V1608">
        <v>0</v>
      </c>
    </row>
    <row r="1609" spans="21:22" x14ac:dyDescent="0.35">
      <c r="U1609">
        <v>3</v>
      </c>
      <c r="V1609">
        <v>1</v>
      </c>
    </row>
    <row r="1610" spans="21:22" x14ac:dyDescent="0.35">
      <c r="U1610">
        <v>54</v>
      </c>
      <c r="V1610">
        <v>0</v>
      </c>
    </row>
    <row r="1611" spans="21:22" x14ac:dyDescent="0.35">
      <c r="U1611">
        <v>12</v>
      </c>
      <c r="V1611">
        <v>3</v>
      </c>
    </row>
    <row r="1612" spans="21:22" x14ac:dyDescent="0.35">
      <c r="U1612">
        <v>327</v>
      </c>
      <c r="V1612">
        <v>79</v>
      </c>
    </row>
    <row r="1613" spans="21:22" x14ac:dyDescent="0.35">
      <c r="U1613">
        <v>124</v>
      </c>
      <c r="V1613">
        <v>0</v>
      </c>
    </row>
    <row r="1614" spans="21:22" x14ac:dyDescent="0.35">
      <c r="U1614">
        <v>306</v>
      </c>
      <c r="V1614">
        <v>44</v>
      </c>
    </row>
    <row r="1615" spans="21:22" x14ac:dyDescent="0.35">
      <c r="U1615">
        <v>9</v>
      </c>
      <c r="V1615">
        <v>4</v>
      </c>
    </row>
    <row r="1616" spans="21:22" x14ac:dyDescent="0.35">
      <c r="U1616">
        <v>161</v>
      </c>
      <c r="V1616">
        <v>55</v>
      </c>
    </row>
    <row r="1617" spans="21:22" x14ac:dyDescent="0.35">
      <c r="U1617">
        <v>23</v>
      </c>
      <c r="V1617">
        <v>48</v>
      </c>
    </row>
    <row r="1618" spans="21:22" x14ac:dyDescent="0.35">
      <c r="U1618">
        <v>38</v>
      </c>
      <c r="V1618">
        <v>36</v>
      </c>
    </row>
    <row r="1619" spans="21:22" x14ac:dyDescent="0.35">
      <c r="U1619">
        <v>14</v>
      </c>
      <c r="V1619">
        <v>3</v>
      </c>
    </row>
    <row r="1620" spans="21:22" x14ac:dyDescent="0.35">
      <c r="U1620">
        <v>9</v>
      </c>
      <c r="V1620">
        <v>1</v>
      </c>
    </row>
    <row r="1621" spans="21:22" x14ac:dyDescent="0.35">
      <c r="U1621">
        <v>314</v>
      </c>
      <c r="V1621">
        <v>57</v>
      </c>
    </row>
    <row r="1622" spans="21:22" x14ac:dyDescent="0.35">
      <c r="U1622">
        <v>125</v>
      </c>
      <c r="V1622">
        <v>54</v>
      </c>
    </row>
    <row r="1623" spans="21:22" x14ac:dyDescent="0.35">
      <c r="U1623">
        <v>7</v>
      </c>
      <c r="V1623">
        <v>64</v>
      </c>
    </row>
    <row r="1624" spans="21:22" x14ac:dyDescent="0.35">
      <c r="U1624">
        <v>3</v>
      </c>
      <c r="V1624">
        <v>11</v>
      </c>
    </row>
    <row r="1625" spans="21:22" x14ac:dyDescent="0.35">
      <c r="U1625">
        <v>27</v>
      </c>
      <c r="V1625">
        <v>34</v>
      </c>
    </row>
    <row r="1626" spans="21:22" x14ac:dyDescent="0.35">
      <c r="U1626">
        <v>11</v>
      </c>
      <c r="V1626">
        <v>4</v>
      </c>
    </row>
    <row r="1627" spans="21:22" x14ac:dyDescent="0.35">
      <c r="U1627">
        <v>2</v>
      </c>
      <c r="V1627">
        <v>1</v>
      </c>
    </row>
    <row r="1628" spans="21:22" x14ac:dyDescent="0.35">
      <c r="U1628">
        <v>108</v>
      </c>
      <c r="V1628">
        <v>527</v>
      </c>
    </row>
    <row r="1629" spans="21:22" x14ac:dyDescent="0.35">
      <c r="U1629">
        <v>770</v>
      </c>
      <c r="V1629">
        <v>65</v>
      </c>
    </row>
    <row r="1630" spans="21:22" x14ac:dyDescent="0.35">
      <c r="U1630">
        <v>60</v>
      </c>
      <c r="V1630">
        <v>39</v>
      </c>
    </row>
    <row r="1631" spans="21:22" x14ac:dyDescent="0.35">
      <c r="U1631">
        <v>0</v>
      </c>
      <c r="V1631">
        <v>0</v>
      </c>
    </row>
    <row r="1632" spans="21:22" x14ac:dyDescent="0.35">
      <c r="U1632">
        <v>88</v>
      </c>
      <c r="V1632">
        <v>7</v>
      </c>
    </row>
    <row r="1633" spans="21:22" x14ac:dyDescent="0.35">
      <c r="U1633">
        <v>10</v>
      </c>
      <c r="V1633">
        <v>4</v>
      </c>
    </row>
    <row r="1634" spans="21:22" x14ac:dyDescent="0.35">
      <c r="U1634">
        <v>225</v>
      </c>
      <c r="V1634">
        <v>62</v>
      </c>
    </row>
    <row r="1635" spans="21:22" x14ac:dyDescent="0.35">
      <c r="U1635">
        <v>19</v>
      </c>
      <c r="V1635">
        <v>12</v>
      </c>
    </row>
    <row r="1636" spans="21:22" x14ac:dyDescent="0.35">
      <c r="U1636">
        <v>191</v>
      </c>
      <c r="V1636">
        <v>73</v>
      </c>
    </row>
    <row r="1637" spans="21:22" x14ac:dyDescent="0.35">
      <c r="U1637" s="3">
        <v>5433</v>
      </c>
      <c r="V1637" s="3">
        <v>1845</v>
      </c>
    </row>
    <row r="1638" spans="21:22" x14ac:dyDescent="0.35">
      <c r="U1638">
        <v>565</v>
      </c>
      <c r="V1638">
        <v>98</v>
      </c>
    </row>
    <row r="1639" spans="21:22" x14ac:dyDescent="0.35">
      <c r="U1639">
        <v>5</v>
      </c>
      <c r="V1639">
        <v>25</v>
      </c>
    </row>
    <row r="1640" spans="21:22" x14ac:dyDescent="0.35">
      <c r="U1640">
        <v>367</v>
      </c>
      <c r="V1640">
        <v>50</v>
      </c>
    </row>
    <row r="1641" spans="21:22" x14ac:dyDescent="0.35">
      <c r="U1641">
        <v>300</v>
      </c>
      <c r="V1641">
        <v>51</v>
      </c>
    </row>
    <row r="1642" spans="21:22" x14ac:dyDescent="0.35">
      <c r="U1642">
        <v>13</v>
      </c>
      <c r="V1642">
        <v>1</v>
      </c>
    </row>
    <row r="1643" spans="21:22" x14ac:dyDescent="0.35">
      <c r="U1643">
        <v>165</v>
      </c>
      <c r="V1643">
        <v>7</v>
      </c>
    </row>
    <row r="1644" spans="21:22" x14ac:dyDescent="0.35">
      <c r="U1644">
        <v>4</v>
      </c>
      <c r="V1644">
        <v>0</v>
      </c>
    </row>
    <row r="1645" spans="21:22" x14ac:dyDescent="0.35">
      <c r="U1645" s="3">
        <v>1492</v>
      </c>
      <c r="V1645">
        <v>292</v>
      </c>
    </row>
    <row r="1646" spans="21:22" x14ac:dyDescent="0.35">
      <c r="U1646">
        <v>167</v>
      </c>
      <c r="V1646">
        <v>10</v>
      </c>
    </row>
    <row r="1647" spans="21:22" x14ac:dyDescent="0.35">
      <c r="U1647">
        <v>357</v>
      </c>
      <c r="V1647">
        <v>50</v>
      </c>
    </row>
    <row r="1648" spans="21:22" x14ac:dyDescent="0.35">
      <c r="U1648">
        <v>684</v>
      </c>
      <c r="V1648" s="3">
        <v>1228</v>
      </c>
    </row>
    <row r="1649" spans="21:22" x14ac:dyDescent="0.35">
      <c r="U1649">
        <v>2</v>
      </c>
      <c r="V1649">
        <v>2</v>
      </c>
    </row>
    <row r="1650" spans="21:22" x14ac:dyDescent="0.35">
      <c r="U1650">
        <v>9</v>
      </c>
      <c r="V1650">
        <v>0</v>
      </c>
    </row>
    <row r="1651" spans="21:22" x14ac:dyDescent="0.35">
      <c r="U1651">
        <v>64</v>
      </c>
      <c r="V1651">
        <v>0</v>
      </c>
    </row>
    <row r="1652" spans="21:22" x14ac:dyDescent="0.35">
      <c r="U1652">
        <v>452</v>
      </c>
      <c r="V1652">
        <v>85</v>
      </c>
    </row>
    <row r="1653" spans="21:22" x14ac:dyDescent="0.35">
      <c r="U1653">
        <v>65</v>
      </c>
      <c r="V1653">
        <v>2</v>
      </c>
    </row>
    <row r="1654" spans="21:22" x14ac:dyDescent="0.35">
      <c r="U1654">
        <v>2</v>
      </c>
      <c r="V1654">
        <v>0</v>
      </c>
    </row>
    <row r="1655" spans="21:22" x14ac:dyDescent="0.35">
      <c r="U1655">
        <v>26</v>
      </c>
      <c r="V1655">
        <v>9</v>
      </c>
    </row>
    <row r="1656" spans="21:22" x14ac:dyDescent="0.35">
      <c r="U1656" s="3">
        <v>1478</v>
      </c>
      <c r="V1656">
        <v>75</v>
      </c>
    </row>
    <row r="1657" spans="21:22" x14ac:dyDescent="0.35">
      <c r="U1657">
        <v>258</v>
      </c>
      <c r="V1657">
        <v>3</v>
      </c>
    </row>
    <row r="1658" spans="21:22" x14ac:dyDescent="0.35">
      <c r="U1658">
        <v>32</v>
      </c>
      <c r="V1658">
        <v>24</v>
      </c>
    </row>
    <row r="1659" spans="21:22" x14ac:dyDescent="0.35">
      <c r="U1659">
        <v>645</v>
      </c>
      <c r="V1659">
        <v>141</v>
      </c>
    </row>
    <row r="1660" spans="21:22" x14ac:dyDescent="0.35">
      <c r="U1660">
        <v>14</v>
      </c>
      <c r="V1660">
        <v>2</v>
      </c>
    </row>
    <row r="1661" spans="21:22" x14ac:dyDescent="0.35">
      <c r="U1661">
        <v>540</v>
      </c>
      <c r="V1661">
        <v>145</v>
      </c>
    </row>
    <row r="1662" spans="21:22" x14ac:dyDescent="0.35">
      <c r="U1662">
        <v>245</v>
      </c>
      <c r="V1662">
        <v>70</v>
      </c>
    </row>
    <row r="1663" spans="21:22" x14ac:dyDescent="0.35">
      <c r="U1663">
        <v>36</v>
      </c>
      <c r="V1663">
        <v>2</v>
      </c>
    </row>
    <row r="1664" spans="21:22" x14ac:dyDescent="0.35">
      <c r="U1664">
        <v>20</v>
      </c>
      <c r="V1664">
        <v>100</v>
      </c>
    </row>
    <row r="1665" spans="21:22" x14ac:dyDescent="0.35">
      <c r="U1665">
        <v>32</v>
      </c>
      <c r="V1665">
        <v>0</v>
      </c>
    </row>
    <row r="1666" spans="21:22" x14ac:dyDescent="0.35">
      <c r="U1666">
        <v>136</v>
      </c>
      <c r="V1666">
        <v>64</v>
      </c>
    </row>
    <row r="1667" spans="21:22" x14ac:dyDescent="0.35">
      <c r="U1667">
        <v>28</v>
      </c>
      <c r="V1667">
        <v>31</v>
      </c>
    </row>
    <row r="1668" spans="21:22" x14ac:dyDescent="0.35">
      <c r="U1668">
        <v>8</v>
      </c>
      <c r="V1668">
        <v>4</v>
      </c>
    </row>
    <row r="1669" spans="21:22" x14ac:dyDescent="0.35">
      <c r="U1669">
        <v>172</v>
      </c>
      <c r="V1669">
        <v>43</v>
      </c>
    </row>
    <row r="1670" spans="21:22" x14ac:dyDescent="0.35">
      <c r="U1670">
        <v>248</v>
      </c>
      <c r="V1670">
        <v>951</v>
      </c>
    </row>
    <row r="1671" spans="21:22" x14ac:dyDescent="0.35">
      <c r="U1671">
        <v>43</v>
      </c>
      <c r="V1671">
        <v>3</v>
      </c>
    </row>
    <row r="1672" spans="21:22" x14ac:dyDescent="0.35">
      <c r="U1672">
        <v>396</v>
      </c>
      <c r="V1672">
        <v>72</v>
      </c>
    </row>
    <row r="1673" spans="21:22" x14ac:dyDescent="0.35">
      <c r="U1673">
        <v>2</v>
      </c>
      <c r="V1673">
        <v>0</v>
      </c>
    </row>
    <row r="1674" spans="21:22" x14ac:dyDescent="0.35">
      <c r="U1674">
        <v>24</v>
      </c>
      <c r="V1674">
        <v>2</v>
      </c>
    </row>
    <row r="1675" spans="21:22" x14ac:dyDescent="0.35">
      <c r="U1675">
        <v>883</v>
      </c>
      <c r="V1675">
        <v>73</v>
      </c>
    </row>
    <row r="1676" spans="21:22" x14ac:dyDescent="0.35">
      <c r="U1676">
        <v>192</v>
      </c>
      <c r="V1676" s="3">
        <v>1025</v>
      </c>
    </row>
    <row r="1677" spans="21:22" x14ac:dyDescent="0.35">
      <c r="U1677">
        <v>50</v>
      </c>
      <c r="V1677">
        <v>1</v>
      </c>
    </row>
    <row r="1678" spans="21:22" x14ac:dyDescent="0.35">
      <c r="U1678">
        <v>401</v>
      </c>
      <c r="V1678">
        <v>44</v>
      </c>
    </row>
    <row r="1679" spans="21:22" x14ac:dyDescent="0.35">
      <c r="U1679">
        <v>126</v>
      </c>
      <c r="V1679">
        <v>67</v>
      </c>
    </row>
    <row r="1680" spans="21:22" x14ac:dyDescent="0.35">
      <c r="U1680">
        <v>20</v>
      </c>
      <c r="V1680">
        <v>71</v>
      </c>
    </row>
    <row r="1681" spans="21:22" x14ac:dyDescent="0.35">
      <c r="U1681" s="3">
        <v>10603</v>
      </c>
      <c r="V1681">
        <v>218</v>
      </c>
    </row>
    <row r="1682" spans="21:22" x14ac:dyDescent="0.35">
      <c r="U1682">
        <v>21</v>
      </c>
      <c r="V1682">
        <v>47</v>
      </c>
    </row>
    <row r="1683" spans="21:22" x14ac:dyDescent="0.35">
      <c r="U1683">
        <v>68</v>
      </c>
      <c r="V1683">
        <v>3</v>
      </c>
    </row>
    <row r="1684" spans="21:22" x14ac:dyDescent="0.35">
      <c r="U1684">
        <v>13</v>
      </c>
      <c r="V1684">
        <v>17</v>
      </c>
    </row>
    <row r="1685" spans="21:22" x14ac:dyDescent="0.35">
      <c r="U1685">
        <v>177</v>
      </c>
      <c r="V1685">
        <v>0</v>
      </c>
    </row>
    <row r="1686" spans="21:22" x14ac:dyDescent="0.35">
      <c r="U1686">
        <v>1</v>
      </c>
      <c r="V1686">
        <v>0</v>
      </c>
    </row>
    <row r="1687" spans="21:22" x14ac:dyDescent="0.35">
      <c r="U1687">
        <v>20</v>
      </c>
      <c r="V1687">
        <v>18</v>
      </c>
    </row>
    <row r="1688" spans="21:22" x14ac:dyDescent="0.35">
      <c r="U1688">
        <v>76</v>
      </c>
      <c r="V1688">
        <v>49</v>
      </c>
    </row>
    <row r="1689" spans="21:22" x14ac:dyDescent="0.35">
      <c r="U1689" s="3">
        <v>1543</v>
      </c>
      <c r="V1689" s="3">
        <v>1455</v>
      </c>
    </row>
    <row r="1690" spans="21:22" x14ac:dyDescent="0.35">
      <c r="U1690">
        <v>139</v>
      </c>
      <c r="V1690">
        <v>41</v>
      </c>
    </row>
    <row r="1691" spans="21:22" x14ac:dyDescent="0.35">
      <c r="U1691">
        <v>6</v>
      </c>
      <c r="V1691">
        <v>1</v>
      </c>
    </row>
    <row r="1692" spans="21:22" x14ac:dyDescent="0.35">
      <c r="U1692">
        <v>962</v>
      </c>
      <c r="V1692">
        <v>623</v>
      </c>
    </row>
    <row r="1693" spans="21:22" x14ac:dyDescent="0.35">
      <c r="U1693">
        <v>57</v>
      </c>
      <c r="V1693">
        <v>2</v>
      </c>
    </row>
    <row r="1694" spans="21:22" x14ac:dyDescent="0.35">
      <c r="U1694">
        <v>11</v>
      </c>
      <c r="V1694">
        <v>36</v>
      </c>
    </row>
    <row r="1695" spans="21:22" x14ac:dyDescent="0.35">
      <c r="U1695">
        <v>134</v>
      </c>
      <c r="V1695">
        <v>5</v>
      </c>
    </row>
    <row r="1696" spans="21:22" x14ac:dyDescent="0.35">
      <c r="U1696">
        <v>142</v>
      </c>
      <c r="V1696">
        <v>40</v>
      </c>
    </row>
    <row r="1697" spans="21:22" x14ac:dyDescent="0.35">
      <c r="U1697">
        <v>1</v>
      </c>
      <c r="V1697">
        <v>0</v>
      </c>
    </row>
    <row r="1698" spans="21:22" x14ac:dyDescent="0.35">
      <c r="U1698">
        <v>136</v>
      </c>
      <c r="V1698">
        <v>55</v>
      </c>
    </row>
    <row r="1699" spans="21:22" x14ac:dyDescent="0.35">
      <c r="U1699">
        <v>165</v>
      </c>
      <c r="V1699">
        <v>59</v>
      </c>
    </row>
    <row r="1700" spans="21:22" x14ac:dyDescent="0.35">
      <c r="U1700">
        <v>2</v>
      </c>
      <c r="V1700">
        <v>5</v>
      </c>
    </row>
    <row r="1701" spans="21:22" x14ac:dyDescent="0.35">
      <c r="U1701">
        <v>193</v>
      </c>
      <c r="V1701">
        <v>40</v>
      </c>
    </row>
    <row r="1702" spans="21:22" x14ac:dyDescent="0.35">
      <c r="U1702">
        <v>9</v>
      </c>
      <c r="V1702">
        <v>14</v>
      </c>
    </row>
    <row r="1703" spans="21:22" x14ac:dyDescent="0.35">
      <c r="U1703">
        <v>107</v>
      </c>
      <c r="V1703">
        <v>6</v>
      </c>
    </row>
    <row r="1704" spans="21:22" x14ac:dyDescent="0.35">
      <c r="U1704">
        <v>14</v>
      </c>
      <c r="V1704">
        <v>37</v>
      </c>
    </row>
    <row r="1705" spans="21:22" x14ac:dyDescent="0.35">
      <c r="U1705">
        <v>1</v>
      </c>
      <c r="V1705">
        <v>0</v>
      </c>
    </row>
    <row r="1706" spans="21:22" x14ac:dyDescent="0.35">
      <c r="U1706">
        <v>2</v>
      </c>
      <c r="V1706">
        <v>2</v>
      </c>
    </row>
    <row r="1707" spans="21:22" x14ac:dyDescent="0.35">
      <c r="U1707">
        <v>977</v>
      </c>
      <c r="V1707">
        <v>66</v>
      </c>
    </row>
    <row r="1708" spans="21:22" x14ac:dyDescent="0.35">
      <c r="U1708">
        <v>70</v>
      </c>
      <c r="V1708">
        <v>44</v>
      </c>
    </row>
    <row r="1709" spans="21:22" x14ac:dyDescent="0.35">
      <c r="U1709">
        <v>18</v>
      </c>
      <c r="V1709">
        <v>0</v>
      </c>
    </row>
    <row r="1710" spans="21:22" x14ac:dyDescent="0.35">
      <c r="U1710">
        <v>402</v>
      </c>
      <c r="V1710">
        <v>48</v>
      </c>
    </row>
    <row r="1711" spans="21:22" x14ac:dyDescent="0.35">
      <c r="U1711">
        <v>120</v>
      </c>
      <c r="V1711">
        <v>9</v>
      </c>
    </row>
    <row r="1712" spans="21:22" x14ac:dyDescent="0.35">
      <c r="U1712">
        <v>139</v>
      </c>
      <c r="V1712">
        <v>82</v>
      </c>
    </row>
    <row r="1713" spans="21:22" x14ac:dyDescent="0.35">
      <c r="U1713">
        <v>23</v>
      </c>
      <c r="V1713">
        <v>5</v>
      </c>
    </row>
    <row r="1714" spans="21:22" x14ac:dyDescent="0.35">
      <c r="U1714">
        <v>9</v>
      </c>
      <c r="V1714">
        <v>1</v>
      </c>
    </row>
    <row r="1715" spans="21:22" x14ac:dyDescent="0.35">
      <c r="U1715">
        <v>184</v>
      </c>
      <c r="V1715">
        <v>45</v>
      </c>
    </row>
    <row r="1716" spans="21:22" x14ac:dyDescent="0.35">
      <c r="U1716" s="3">
        <v>2379</v>
      </c>
      <c r="V1716" s="3">
        <v>11369</v>
      </c>
    </row>
    <row r="1717" spans="21:22" x14ac:dyDescent="0.35">
      <c r="U1717">
        <v>93</v>
      </c>
      <c r="V1717">
        <v>36</v>
      </c>
    </row>
    <row r="1718" spans="21:22" x14ac:dyDescent="0.35">
      <c r="U1718">
        <v>6</v>
      </c>
      <c r="V1718">
        <v>1</v>
      </c>
    </row>
    <row r="1719" spans="21:22" x14ac:dyDescent="0.35">
      <c r="U1719">
        <v>21</v>
      </c>
      <c r="V1719">
        <v>1</v>
      </c>
    </row>
    <row r="1720" spans="21:22" x14ac:dyDescent="0.35">
      <c r="U1720">
        <v>3</v>
      </c>
      <c r="V1720">
        <v>2</v>
      </c>
    </row>
    <row r="1721" spans="21:22" x14ac:dyDescent="0.35">
      <c r="U1721">
        <v>102</v>
      </c>
      <c r="V1721">
        <v>32</v>
      </c>
    </row>
    <row r="1722" spans="21:22" x14ac:dyDescent="0.35">
      <c r="U1722">
        <v>100</v>
      </c>
      <c r="V1722">
        <v>3</v>
      </c>
    </row>
    <row r="1723" spans="21:22" x14ac:dyDescent="0.35">
      <c r="U1723">
        <v>10</v>
      </c>
      <c r="V1723">
        <v>4</v>
      </c>
    </row>
    <row r="1724" spans="21:22" x14ac:dyDescent="0.35">
      <c r="U1724">
        <v>17</v>
      </c>
      <c r="V1724">
        <v>23</v>
      </c>
    </row>
    <row r="1725" spans="21:22" x14ac:dyDescent="0.35">
      <c r="U1725">
        <v>801</v>
      </c>
      <c r="V1725">
        <v>60</v>
      </c>
    </row>
    <row r="1726" spans="21:22" x14ac:dyDescent="0.35">
      <c r="U1726">
        <v>174</v>
      </c>
      <c r="V1726">
        <v>49</v>
      </c>
    </row>
    <row r="1727" spans="21:22" x14ac:dyDescent="0.35">
      <c r="U1727">
        <v>6</v>
      </c>
      <c r="V1727">
        <v>0</v>
      </c>
    </row>
    <row r="1728" spans="21:22" x14ac:dyDescent="0.35">
      <c r="U1728">
        <v>33</v>
      </c>
      <c r="V1728">
        <v>494</v>
      </c>
    </row>
    <row r="1729" spans="21:22" x14ac:dyDescent="0.35">
      <c r="U1729">
        <v>9</v>
      </c>
      <c r="V1729">
        <v>3</v>
      </c>
    </row>
    <row r="1730" spans="21:22" x14ac:dyDescent="0.35">
      <c r="U1730">
        <v>2</v>
      </c>
      <c r="V1730">
        <v>0</v>
      </c>
    </row>
    <row r="1731" spans="21:22" x14ac:dyDescent="0.35">
      <c r="U1731">
        <v>97</v>
      </c>
      <c r="V1731">
        <v>377</v>
      </c>
    </row>
    <row r="1732" spans="21:22" x14ac:dyDescent="0.35">
      <c r="U1732">
        <v>19</v>
      </c>
      <c r="V1732">
        <v>56</v>
      </c>
    </row>
    <row r="1733" spans="21:22" x14ac:dyDescent="0.35">
      <c r="U1733">
        <v>259</v>
      </c>
      <c r="V1733" s="3">
        <v>1066</v>
      </c>
    </row>
    <row r="1734" spans="21:22" x14ac:dyDescent="0.35">
      <c r="U1734">
        <v>10</v>
      </c>
      <c r="V1734">
        <v>2</v>
      </c>
    </row>
    <row r="1735" spans="21:22" x14ac:dyDescent="0.35">
      <c r="U1735">
        <v>12</v>
      </c>
      <c r="V1735">
        <v>22</v>
      </c>
    </row>
    <row r="1736" spans="21:22" x14ac:dyDescent="0.35">
      <c r="U1736">
        <v>21</v>
      </c>
      <c r="V1736">
        <v>2</v>
      </c>
    </row>
    <row r="1737" spans="21:22" x14ac:dyDescent="0.35">
      <c r="U1737">
        <v>10</v>
      </c>
      <c r="V1737">
        <v>5</v>
      </c>
    </row>
    <row r="1738" spans="21:22" x14ac:dyDescent="0.35">
      <c r="U1738">
        <v>31</v>
      </c>
      <c r="V1738">
        <v>18</v>
      </c>
    </row>
    <row r="1739" spans="21:22" x14ac:dyDescent="0.35">
      <c r="U1739">
        <v>853</v>
      </c>
      <c r="V1739">
        <v>64</v>
      </c>
    </row>
    <row r="1740" spans="21:22" x14ac:dyDescent="0.35">
      <c r="U1740">
        <v>57</v>
      </c>
      <c r="V1740">
        <v>24</v>
      </c>
    </row>
    <row r="1741" spans="21:22" x14ac:dyDescent="0.35">
      <c r="U1741">
        <v>14</v>
      </c>
      <c r="V1741">
        <v>23</v>
      </c>
    </row>
    <row r="1742" spans="21:22" x14ac:dyDescent="0.35">
      <c r="U1742">
        <v>282</v>
      </c>
      <c r="V1742">
        <v>869</v>
      </c>
    </row>
    <row r="1743" spans="21:22" x14ac:dyDescent="0.35">
      <c r="U1743">
        <v>18</v>
      </c>
      <c r="V1743">
        <v>35</v>
      </c>
    </row>
    <row r="1744" spans="21:22" x14ac:dyDescent="0.35">
      <c r="U1744">
        <v>1</v>
      </c>
      <c r="V1744">
        <v>0</v>
      </c>
    </row>
    <row r="1745" spans="21:22" x14ac:dyDescent="0.35">
      <c r="U1745">
        <v>212</v>
      </c>
      <c r="V1745">
        <v>425</v>
      </c>
    </row>
    <row r="1746" spans="21:22" x14ac:dyDescent="0.35">
      <c r="U1746">
        <v>1</v>
      </c>
      <c r="V1746">
        <v>1</v>
      </c>
    </row>
    <row r="1747" spans="21:22" x14ac:dyDescent="0.35">
      <c r="U1747">
        <v>12</v>
      </c>
      <c r="V1747">
        <v>46</v>
      </c>
    </row>
    <row r="1748" spans="21:22" x14ac:dyDescent="0.35">
      <c r="U1748">
        <v>393</v>
      </c>
      <c r="V1748">
        <v>87</v>
      </c>
    </row>
    <row r="1749" spans="21:22" x14ac:dyDescent="0.35">
      <c r="U1749">
        <v>41</v>
      </c>
      <c r="V1749">
        <v>92</v>
      </c>
    </row>
    <row r="1750" spans="21:22" x14ac:dyDescent="0.35">
      <c r="U1750">
        <v>3</v>
      </c>
      <c r="V1750">
        <v>0</v>
      </c>
    </row>
    <row r="1751" spans="21:22" x14ac:dyDescent="0.35">
      <c r="U1751">
        <v>3</v>
      </c>
      <c r="V1751">
        <v>6</v>
      </c>
    </row>
    <row r="1752" spans="21:22" x14ac:dyDescent="0.35">
      <c r="U1752">
        <v>151</v>
      </c>
      <c r="V1752">
        <v>603</v>
      </c>
    </row>
    <row r="1753" spans="21:22" x14ac:dyDescent="0.35">
      <c r="U1753">
        <v>2</v>
      </c>
      <c r="V1753">
        <v>0</v>
      </c>
    </row>
    <row r="1754" spans="21:22" x14ac:dyDescent="0.35">
      <c r="U1754">
        <v>376</v>
      </c>
      <c r="V1754">
        <v>48</v>
      </c>
    </row>
    <row r="1755" spans="21:22" x14ac:dyDescent="0.35">
      <c r="U1755">
        <v>4</v>
      </c>
      <c r="V1755">
        <v>3</v>
      </c>
    </row>
    <row r="1756" spans="21:22" x14ac:dyDescent="0.35">
      <c r="U1756">
        <v>5</v>
      </c>
      <c r="V1756">
        <v>29</v>
      </c>
    </row>
    <row r="1757" spans="21:22" x14ac:dyDescent="0.35">
      <c r="U1757">
        <v>872</v>
      </c>
      <c r="V1757" s="3">
        <v>1730</v>
      </c>
    </row>
    <row r="1758" spans="21:22" x14ac:dyDescent="0.35">
      <c r="U1758">
        <v>2</v>
      </c>
      <c r="V1758">
        <v>0</v>
      </c>
    </row>
    <row r="1759" spans="21:22" x14ac:dyDescent="0.35">
      <c r="U1759">
        <v>4</v>
      </c>
      <c r="V1759">
        <v>1</v>
      </c>
    </row>
    <row r="1760" spans="21:22" x14ac:dyDescent="0.35">
      <c r="U1760">
        <v>269</v>
      </c>
      <c r="V1760">
        <v>97</v>
      </c>
    </row>
    <row r="1761" spans="21:22" x14ac:dyDescent="0.35">
      <c r="U1761">
        <v>7</v>
      </c>
      <c r="V1761">
        <v>0</v>
      </c>
    </row>
    <row r="1762" spans="21:22" x14ac:dyDescent="0.35">
      <c r="U1762">
        <v>4</v>
      </c>
      <c r="V1762">
        <v>0</v>
      </c>
    </row>
    <row r="1763" spans="21:22" x14ac:dyDescent="0.35">
      <c r="U1763">
        <v>442</v>
      </c>
      <c r="V1763">
        <v>63</v>
      </c>
    </row>
    <row r="1764" spans="21:22" x14ac:dyDescent="0.35">
      <c r="U1764">
        <v>4</v>
      </c>
      <c r="V1764">
        <v>3</v>
      </c>
    </row>
    <row r="1765" spans="21:22" x14ac:dyDescent="0.35">
      <c r="U1765">
        <v>280</v>
      </c>
      <c r="V1765">
        <v>57</v>
      </c>
    </row>
    <row r="1766" spans="21:22" x14ac:dyDescent="0.35">
      <c r="U1766">
        <v>18</v>
      </c>
      <c r="V1766">
        <v>17</v>
      </c>
    </row>
    <row r="1767" spans="21:22" x14ac:dyDescent="0.35">
      <c r="U1767">
        <v>417</v>
      </c>
      <c r="V1767" s="3">
        <v>2176</v>
      </c>
    </row>
    <row r="1768" spans="21:22" x14ac:dyDescent="0.35">
      <c r="U1768">
        <v>113</v>
      </c>
      <c r="V1768">
        <v>800</v>
      </c>
    </row>
    <row r="1769" spans="21:22" x14ac:dyDescent="0.35">
      <c r="U1769">
        <v>221</v>
      </c>
      <c r="V1769">
        <v>72</v>
      </c>
    </row>
    <row r="1770" spans="21:22" x14ac:dyDescent="0.35">
      <c r="U1770">
        <v>128</v>
      </c>
      <c r="V1770">
        <v>42</v>
      </c>
    </row>
    <row r="1771" spans="21:22" x14ac:dyDescent="0.35">
      <c r="U1771">
        <v>13</v>
      </c>
      <c r="V1771">
        <v>44</v>
      </c>
    </row>
    <row r="1772" spans="21:22" x14ac:dyDescent="0.35">
      <c r="U1772">
        <v>46</v>
      </c>
      <c r="V1772">
        <v>27</v>
      </c>
    </row>
    <row r="1773" spans="21:22" x14ac:dyDescent="0.35">
      <c r="U1773">
        <v>115</v>
      </c>
      <c r="V1773">
        <v>800</v>
      </c>
    </row>
    <row r="1774" spans="21:22" x14ac:dyDescent="0.35">
      <c r="U1774">
        <v>645</v>
      </c>
      <c r="V1774">
        <v>0</v>
      </c>
    </row>
    <row r="1775" spans="21:22" x14ac:dyDescent="0.35">
      <c r="U1775">
        <v>4</v>
      </c>
      <c r="V1775">
        <v>0</v>
      </c>
    </row>
    <row r="1776" spans="21:22" x14ac:dyDescent="0.35">
      <c r="U1776">
        <v>31</v>
      </c>
      <c r="V1776">
        <v>34</v>
      </c>
    </row>
    <row r="1777" spans="21:22" x14ac:dyDescent="0.35">
      <c r="U1777" s="3">
        <v>2508</v>
      </c>
      <c r="V1777">
        <v>455</v>
      </c>
    </row>
    <row r="1778" spans="21:22" x14ac:dyDescent="0.35">
      <c r="U1778">
        <v>249</v>
      </c>
      <c r="V1778">
        <v>63</v>
      </c>
    </row>
    <row r="1779" spans="21:22" x14ac:dyDescent="0.35">
      <c r="U1779">
        <v>124</v>
      </c>
      <c r="V1779">
        <v>12</v>
      </c>
    </row>
    <row r="1780" spans="21:22" x14ac:dyDescent="0.35">
      <c r="U1780">
        <v>3</v>
      </c>
      <c r="V1780">
        <v>0</v>
      </c>
    </row>
    <row r="1781" spans="21:22" x14ac:dyDescent="0.35">
      <c r="U1781">
        <v>337</v>
      </c>
      <c r="V1781">
        <v>58</v>
      </c>
    </row>
    <row r="1782" spans="21:22" x14ac:dyDescent="0.35">
      <c r="U1782">
        <v>30</v>
      </c>
      <c r="V1782">
        <v>23</v>
      </c>
    </row>
    <row r="1783" spans="21:22" x14ac:dyDescent="0.35">
      <c r="U1783">
        <v>817</v>
      </c>
      <c r="V1783">
        <v>56</v>
      </c>
    </row>
    <row r="1784" spans="21:22" x14ac:dyDescent="0.35">
      <c r="U1784">
        <v>2</v>
      </c>
      <c r="V1784">
        <v>0</v>
      </c>
    </row>
    <row r="1785" spans="21:22" x14ac:dyDescent="0.35">
      <c r="U1785">
        <v>211</v>
      </c>
      <c r="V1785">
        <v>47</v>
      </c>
    </row>
    <row r="1786" spans="21:22" x14ac:dyDescent="0.35">
      <c r="U1786">
        <v>4</v>
      </c>
      <c r="V1786">
        <v>1</v>
      </c>
    </row>
    <row r="1787" spans="21:22" x14ac:dyDescent="0.35">
      <c r="U1787">
        <v>5</v>
      </c>
      <c r="V1787">
        <v>0</v>
      </c>
    </row>
    <row r="1788" spans="21:22" x14ac:dyDescent="0.35">
      <c r="U1788" s="3">
        <v>8876</v>
      </c>
      <c r="V1788" s="3">
        <v>1852</v>
      </c>
    </row>
    <row r="1789" spans="21:22" x14ac:dyDescent="0.35">
      <c r="U1789">
        <v>19</v>
      </c>
      <c r="V1789">
        <v>0</v>
      </c>
    </row>
    <row r="1790" spans="21:22" x14ac:dyDescent="0.35">
      <c r="U1790">
        <v>13</v>
      </c>
      <c r="V1790">
        <v>5</v>
      </c>
    </row>
    <row r="1791" spans="21:22" x14ac:dyDescent="0.35">
      <c r="U1791">
        <v>6</v>
      </c>
      <c r="V1791">
        <v>5</v>
      </c>
    </row>
    <row r="1792" spans="21:22" x14ac:dyDescent="0.35">
      <c r="U1792">
        <v>426</v>
      </c>
      <c r="V1792">
        <v>60</v>
      </c>
    </row>
    <row r="1793" spans="21:22" x14ac:dyDescent="0.35">
      <c r="U1793">
        <v>4</v>
      </c>
      <c r="V1793">
        <v>0</v>
      </c>
    </row>
    <row r="1794" spans="21:22" x14ac:dyDescent="0.35">
      <c r="U1794">
        <v>482</v>
      </c>
      <c r="V1794" s="3">
        <v>4725</v>
      </c>
    </row>
    <row r="1795" spans="21:22" x14ac:dyDescent="0.35">
      <c r="U1795">
        <v>535</v>
      </c>
      <c r="V1795">
        <v>0</v>
      </c>
    </row>
    <row r="1796" spans="21:22" x14ac:dyDescent="0.35">
      <c r="U1796">
        <v>1</v>
      </c>
      <c r="V1796">
        <v>0</v>
      </c>
    </row>
    <row r="1797" spans="21:22" x14ac:dyDescent="0.35">
      <c r="U1797">
        <v>1</v>
      </c>
      <c r="V1797">
        <v>0</v>
      </c>
    </row>
    <row r="1798" spans="21:22" x14ac:dyDescent="0.35">
      <c r="U1798">
        <v>172</v>
      </c>
      <c r="V1798">
        <v>43</v>
      </c>
    </row>
    <row r="1799" spans="21:22" x14ac:dyDescent="0.35">
      <c r="U1799">
        <v>93</v>
      </c>
      <c r="V1799">
        <v>799</v>
      </c>
    </row>
    <row r="1800" spans="21:22" x14ac:dyDescent="0.35">
      <c r="U1800">
        <v>20</v>
      </c>
      <c r="V1800">
        <v>0</v>
      </c>
    </row>
    <row r="1801" spans="21:22" x14ac:dyDescent="0.35">
      <c r="U1801">
        <v>19</v>
      </c>
      <c r="V1801">
        <v>5</v>
      </c>
    </row>
    <row r="1802" spans="21:22" x14ac:dyDescent="0.35">
      <c r="U1802">
        <v>29</v>
      </c>
      <c r="V1802">
        <v>26</v>
      </c>
    </row>
    <row r="1803" spans="21:22" x14ac:dyDescent="0.35">
      <c r="U1803" s="3">
        <v>7287</v>
      </c>
      <c r="V1803" s="3">
        <v>2003</v>
      </c>
    </row>
    <row r="1804" spans="21:22" x14ac:dyDescent="0.35">
      <c r="U1804">
        <v>6</v>
      </c>
      <c r="V1804">
        <v>9</v>
      </c>
    </row>
    <row r="1805" spans="21:22" x14ac:dyDescent="0.35">
      <c r="U1805">
        <v>31</v>
      </c>
      <c r="V1805">
        <v>73</v>
      </c>
    </row>
    <row r="1806" spans="21:22" x14ac:dyDescent="0.35">
      <c r="U1806">
        <v>32</v>
      </c>
      <c r="V1806">
        <v>18</v>
      </c>
    </row>
    <row r="1807" spans="21:22" x14ac:dyDescent="0.35">
      <c r="U1807">
        <v>6</v>
      </c>
      <c r="V1807">
        <v>4</v>
      </c>
    </row>
    <row r="1808" spans="21:22" x14ac:dyDescent="0.35">
      <c r="U1808">
        <v>28</v>
      </c>
      <c r="V1808">
        <v>37</v>
      </c>
    </row>
    <row r="1809" spans="21:22" x14ac:dyDescent="0.35">
      <c r="U1809">
        <v>3</v>
      </c>
      <c r="V1809">
        <v>0</v>
      </c>
    </row>
    <row r="1810" spans="21:22" x14ac:dyDescent="0.35">
      <c r="U1810">
        <v>6</v>
      </c>
      <c r="V1810">
        <v>18</v>
      </c>
    </row>
    <row r="1811" spans="21:22" x14ac:dyDescent="0.35">
      <c r="U1811">
        <v>29</v>
      </c>
      <c r="V1811">
        <v>13</v>
      </c>
    </row>
    <row r="1812" spans="21:22" x14ac:dyDescent="0.35">
      <c r="U1812">
        <v>5</v>
      </c>
      <c r="V1812">
        <v>1</v>
      </c>
    </row>
    <row r="1813" spans="21:22" x14ac:dyDescent="0.35">
      <c r="U1813">
        <v>389</v>
      </c>
      <c r="V1813">
        <v>98</v>
      </c>
    </row>
    <row r="1814" spans="21:22" x14ac:dyDescent="0.35">
      <c r="U1814">
        <v>3</v>
      </c>
      <c r="V1814">
        <v>5</v>
      </c>
    </row>
    <row r="1815" spans="21:22" x14ac:dyDescent="0.35">
      <c r="U1815">
        <v>21</v>
      </c>
      <c r="V1815">
        <v>19</v>
      </c>
    </row>
    <row r="1816" spans="21:22" x14ac:dyDescent="0.35">
      <c r="U1816">
        <v>404</v>
      </c>
      <c r="V1816">
        <v>51</v>
      </c>
    </row>
    <row r="1817" spans="21:22" x14ac:dyDescent="0.35">
      <c r="U1817">
        <v>375</v>
      </c>
      <c r="V1817">
        <v>72</v>
      </c>
    </row>
    <row r="1818" spans="21:22" x14ac:dyDescent="0.35">
      <c r="U1818">
        <v>20</v>
      </c>
      <c r="V1818">
        <v>5</v>
      </c>
    </row>
    <row r="1819" spans="21:22" x14ac:dyDescent="0.35">
      <c r="U1819">
        <v>10</v>
      </c>
      <c r="V1819">
        <v>37</v>
      </c>
    </row>
    <row r="1820" spans="21:22" x14ac:dyDescent="0.35">
      <c r="U1820">
        <v>33</v>
      </c>
      <c r="V1820">
        <v>31</v>
      </c>
    </row>
    <row r="1821" spans="21:22" x14ac:dyDescent="0.35">
      <c r="U1821">
        <v>3</v>
      </c>
      <c r="V1821">
        <v>0</v>
      </c>
    </row>
    <row r="1822" spans="21:22" x14ac:dyDescent="0.35">
      <c r="U1822">
        <v>1</v>
      </c>
      <c r="V1822">
        <v>0</v>
      </c>
    </row>
    <row r="1823" spans="21:22" x14ac:dyDescent="0.35">
      <c r="U1823" s="3">
        <v>7747</v>
      </c>
      <c r="V1823">
        <v>3</v>
      </c>
    </row>
    <row r="1824" spans="21:22" x14ac:dyDescent="0.35">
      <c r="U1824">
        <v>163</v>
      </c>
      <c r="V1824">
        <v>5</v>
      </c>
    </row>
    <row r="1825" spans="21:22" x14ac:dyDescent="0.35">
      <c r="U1825">
        <v>19</v>
      </c>
      <c r="V1825">
        <v>31</v>
      </c>
    </row>
    <row r="1826" spans="21:22" x14ac:dyDescent="0.35">
      <c r="U1826">
        <v>1</v>
      </c>
      <c r="V1826">
        <v>0</v>
      </c>
    </row>
    <row r="1827" spans="21:22" x14ac:dyDescent="0.35">
      <c r="U1827">
        <v>2</v>
      </c>
      <c r="V1827">
        <v>6</v>
      </c>
    </row>
    <row r="1828" spans="21:22" x14ac:dyDescent="0.35">
      <c r="U1828">
        <v>2</v>
      </c>
      <c r="V1828">
        <v>0</v>
      </c>
    </row>
    <row r="1829" spans="21:22" x14ac:dyDescent="0.35">
      <c r="U1829">
        <v>45</v>
      </c>
      <c r="V1829">
        <v>0</v>
      </c>
    </row>
    <row r="1830" spans="21:22" x14ac:dyDescent="0.35">
      <c r="U1830">
        <v>2</v>
      </c>
      <c r="V1830">
        <v>1</v>
      </c>
    </row>
    <row r="1831" spans="21:22" x14ac:dyDescent="0.35">
      <c r="U1831">
        <v>4</v>
      </c>
      <c r="V1831">
        <v>3</v>
      </c>
    </row>
    <row r="1832" spans="21:22" x14ac:dyDescent="0.35">
      <c r="U1832">
        <v>3</v>
      </c>
      <c r="V1832">
        <v>0</v>
      </c>
    </row>
    <row r="1833" spans="21:22" x14ac:dyDescent="0.35">
      <c r="U1833">
        <v>10</v>
      </c>
      <c r="V1833">
        <v>8</v>
      </c>
    </row>
    <row r="1834" spans="21:22" x14ac:dyDescent="0.35">
      <c r="U1834">
        <v>24</v>
      </c>
      <c r="V1834">
        <v>44</v>
      </c>
    </row>
    <row r="1835" spans="21:22" x14ac:dyDescent="0.35">
      <c r="U1835">
        <v>400</v>
      </c>
      <c r="V1835">
        <v>56</v>
      </c>
    </row>
    <row r="1836" spans="21:22" x14ac:dyDescent="0.35">
      <c r="U1836">
        <v>312</v>
      </c>
      <c r="V1836">
        <v>41</v>
      </c>
    </row>
    <row r="1837" spans="21:22" x14ac:dyDescent="0.35">
      <c r="U1837">
        <v>75</v>
      </c>
      <c r="V1837">
        <v>56</v>
      </c>
    </row>
    <row r="1838" spans="21:22" x14ac:dyDescent="0.35">
      <c r="U1838">
        <v>39</v>
      </c>
      <c r="V1838">
        <v>2</v>
      </c>
    </row>
    <row r="1839" spans="21:22" x14ac:dyDescent="0.35">
      <c r="U1839">
        <v>7</v>
      </c>
      <c r="V1839">
        <v>0</v>
      </c>
    </row>
    <row r="1840" spans="21:22" x14ac:dyDescent="0.35">
      <c r="U1840">
        <v>309</v>
      </c>
      <c r="V1840">
        <v>41</v>
      </c>
    </row>
    <row r="1841" spans="21:22" x14ac:dyDescent="0.35">
      <c r="U1841">
        <v>6</v>
      </c>
      <c r="V1841">
        <v>0</v>
      </c>
    </row>
    <row r="1842" spans="21:22" x14ac:dyDescent="0.35">
      <c r="U1842">
        <v>3</v>
      </c>
      <c r="V1842">
        <v>4</v>
      </c>
    </row>
    <row r="1843" spans="21:22" x14ac:dyDescent="0.35">
      <c r="U1843">
        <v>35</v>
      </c>
      <c r="V1843">
        <v>28</v>
      </c>
    </row>
    <row r="1844" spans="21:22" x14ac:dyDescent="0.35">
      <c r="U1844">
        <v>84</v>
      </c>
      <c r="V1844">
        <v>2</v>
      </c>
    </row>
    <row r="1845" spans="21:22" x14ac:dyDescent="0.35">
      <c r="U1845">
        <v>2</v>
      </c>
      <c r="V1845">
        <v>1</v>
      </c>
    </row>
    <row r="1846" spans="21:22" x14ac:dyDescent="0.35">
      <c r="U1846">
        <v>342</v>
      </c>
      <c r="V1846">
        <v>55</v>
      </c>
    </row>
    <row r="1847" spans="21:22" x14ac:dyDescent="0.35">
      <c r="U1847">
        <v>355</v>
      </c>
      <c r="V1847">
        <v>73</v>
      </c>
    </row>
    <row r="1848" spans="21:22" x14ac:dyDescent="0.35">
      <c r="U1848">
        <v>146</v>
      </c>
      <c r="V1848">
        <v>83</v>
      </c>
    </row>
    <row r="1849" spans="21:22" x14ac:dyDescent="0.35">
      <c r="U1849">
        <v>29</v>
      </c>
      <c r="V1849">
        <v>94</v>
      </c>
    </row>
    <row r="1850" spans="21:22" x14ac:dyDescent="0.35">
      <c r="U1850">
        <v>57</v>
      </c>
      <c r="V1850">
        <v>0</v>
      </c>
    </row>
    <row r="1851" spans="21:22" x14ac:dyDescent="0.35">
      <c r="U1851">
        <v>885</v>
      </c>
      <c r="V1851" s="3">
        <v>1638</v>
      </c>
    </row>
    <row r="1852" spans="21:22" x14ac:dyDescent="0.35">
      <c r="U1852">
        <v>297</v>
      </c>
      <c r="V1852">
        <v>52</v>
      </c>
    </row>
    <row r="1853" spans="21:22" x14ac:dyDescent="0.35">
      <c r="U1853">
        <v>1</v>
      </c>
      <c r="V1853">
        <v>0</v>
      </c>
    </row>
    <row r="1854" spans="21:22" x14ac:dyDescent="0.35">
      <c r="U1854">
        <v>1</v>
      </c>
      <c r="V1854">
        <v>0</v>
      </c>
    </row>
    <row r="1855" spans="21:22" x14ac:dyDescent="0.35">
      <c r="U1855">
        <v>1</v>
      </c>
      <c r="V1855">
        <v>0</v>
      </c>
    </row>
    <row r="1856" spans="21:22" x14ac:dyDescent="0.35">
      <c r="U1856">
        <v>405</v>
      </c>
      <c r="V1856">
        <v>571</v>
      </c>
    </row>
    <row r="1857" spans="21:22" x14ac:dyDescent="0.35">
      <c r="U1857" s="3">
        <v>3506</v>
      </c>
      <c r="V1857">
        <v>165</v>
      </c>
    </row>
    <row r="1858" spans="21:22" x14ac:dyDescent="0.35">
      <c r="U1858">
        <v>165</v>
      </c>
      <c r="V1858">
        <v>3</v>
      </c>
    </row>
    <row r="1859" spans="21:22" x14ac:dyDescent="0.35">
      <c r="U1859" s="3">
        <v>1280</v>
      </c>
      <c r="V1859">
        <v>396</v>
      </c>
    </row>
    <row r="1860" spans="21:22" x14ac:dyDescent="0.35">
      <c r="U1860">
        <v>1</v>
      </c>
      <c r="V1860">
        <v>0</v>
      </c>
    </row>
    <row r="1861" spans="21:22" x14ac:dyDescent="0.35">
      <c r="U1861">
        <v>341</v>
      </c>
      <c r="V1861">
        <v>59</v>
      </c>
    </row>
    <row r="1862" spans="21:22" x14ac:dyDescent="0.35">
      <c r="U1862">
        <v>430</v>
      </c>
      <c r="V1862">
        <v>56</v>
      </c>
    </row>
    <row r="1863" spans="21:22" x14ac:dyDescent="0.35">
      <c r="U1863">
        <v>75</v>
      </c>
      <c r="V1863">
        <v>36</v>
      </c>
    </row>
    <row r="1864" spans="21:22" x14ac:dyDescent="0.35">
      <c r="U1864">
        <v>6</v>
      </c>
      <c r="V1864">
        <v>0</v>
      </c>
    </row>
    <row r="1865" spans="21:22" x14ac:dyDescent="0.35">
      <c r="U1865">
        <v>4</v>
      </c>
      <c r="V1865">
        <v>0</v>
      </c>
    </row>
    <row r="1866" spans="21:22" x14ac:dyDescent="0.35">
      <c r="U1866">
        <v>1</v>
      </c>
      <c r="V1866">
        <v>0</v>
      </c>
    </row>
    <row r="1867" spans="21:22" x14ac:dyDescent="0.35">
      <c r="U1867">
        <v>7</v>
      </c>
      <c r="V1867">
        <v>21</v>
      </c>
    </row>
    <row r="1868" spans="21:22" x14ac:dyDescent="0.35">
      <c r="U1868">
        <v>5</v>
      </c>
      <c r="V1868">
        <v>0</v>
      </c>
    </row>
    <row r="1869" spans="21:22" x14ac:dyDescent="0.35">
      <c r="U1869">
        <v>155</v>
      </c>
      <c r="V1869">
        <v>1</v>
      </c>
    </row>
    <row r="1870" spans="21:22" x14ac:dyDescent="0.35">
      <c r="U1870">
        <v>56</v>
      </c>
      <c r="V1870">
        <v>23</v>
      </c>
    </row>
    <row r="1871" spans="21:22" x14ac:dyDescent="0.35">
      <c r="U1871">
        <v>494</v>
      </c>
      <c r="V1871">
        <v>694</v>
      </c>
    </row>
    <row r="1872" spans="21:22" x14ac:dyDescent="0.35">
      <c r="U1872">
        <v>430</v>
      </c>
      <c r="V1872">
        <v>42</v>
      </c>
    </row>
    <row r="1873" spans="21:22" x14ac:dyDescent="0.35">
      <c r="U1873">
        <v>42</v>
      </c>
      <c r="V1873">
        <v>25</v>
      </c>
    </row>
    <row r="1874" spans="21:22" x14ac:dyDescent="0.35">
      <c r="U1874">
        <v>772</v>
      </c>
      <c r="V1874" s="3">
        <v>1162</v>
      </c>
    </row>
    <row r="1875" spans="21:22" x14ac:dyDescent="0.35">
      <c r="U1875">
        <v>10</v>
      </c>
      <c r="V1875">
        <v>0</v>
      </c>
    </row>
    <row r="1876" spans="21:22" x14ac:dyDescent="0.35">
      <c r="U1876">
        <v>1</v>
      </c>
      <c r="V1876">
        <v>0</v>
      </c>
    </row>
    <row r="1877" spans="21:22" x14ac:dyDescent="0.35">
      <c r="U1877">
        <v>128</v>
      </c>
      <c r="V1877">
        <v>25</v>
      </c>
    </row>
    <row r="1878" spans="21:22" x14ac:dyDescent="0.35">
      <c r="U1878">
        <v>15</v>
      </c>
      <c r="V1878">
        <v>9</v>
      </c>
    </row>
    <row r="1879" spans="21:22" x14ac:dyDescent="0.35">
      <c r="U1879">
        <v>2</v>
      </c>
      <c r="V1879">
        <v>3</v>
      </c>
    </row>
    <row r="1880" spans="21:22" x14ac:dyDescent="0.35">
      <c r="U1880">
        <v>1</v>
      </c>
      <c r="V1880">
        <v>0</v>
      </c>
    </row>
    <row r="1881" spans="21:22" x14ac:dyDescent="0.35">
      <c r="U1881">
        <v>83</v>
      </c>
      <c r="V1881">
        <v>76</v>
      </c>
    </row>
    <row r="1882" spans="21:22" x14ac:dyDescent="0.35">
      <c r="U1882">
        <v>306</v>
      </c>
      <c r="V1882" s="3">
        <v>2839</v>
      </c>
    </row>
    <row r="1883" spans="21:22" x14ac:dyDescent="0.35">
      <c r="U1883">
        <v>166</v>
      </c>
      <c r="V1883">
        <v>10</v>
      </c>
    </row>
    <row r="1884" spans="21:22" x14ac:dyDescent="0.35">
      <c r="U1884">
        <v>229</v>
      </c>
      <c r="V1884">
        <v>59</v>
      </c>
    </row>
    <row r="1885" spans="21:22" x14ac:dyDescent="0.35">
      <c r="U1885">
        <v>372</v>
      </c>
      <c r="V1885">
        <v>102</v>
      </c>
    </row>
    <row r="1886" spans="21:22" x14ac:dyDescent="0.35">
      <c r="U1886">
        <v>291</v>
      </c>
      <c r="V1886">
        <v>46</v>
      </c>
    </row>
    <row r="1887" spans="21:22" x14ac:dyDescent="0.35">
      <c r="U1887">
        <v>411</v>
      </c>
      <c r="V1887">
        <v>56</v>
      </c>
    </row>
    <row r="1888" spans="21:22" x14ac:dyDescent="0.35">
      <c r="U1888">
        <v>75</v>
      </c>
      <c r="V1888">
        <v>93</v>
      </c>
    </row>
    <row r="1889" spans="21:22" x14ac:dyDescent="0.35">
      <c r="U1889" s="3">
        <v>1464</v>
      </c>
      <c r="V1889" s="3">
        <v>1789</v>
      </c>
    </row>
    <row r="1890" spans="21:22" x14ac:dyDescent="0.35">
      <c r="U1890">
        <v>29</v>
      </c>
      <c r="V1890">
        <v>0</v>
      </c>
    </row>
    <row r="1891" spans="21:22" x14ac:dyDescent="0.35">
      <c r="U1891">
        <v>128</v>
      </c>
      <c r="V1891">
        <v>60</v>
      </c>
    </row>
    <row r="1892" spans="21:22" x14ac:dyDescent="0.35">
      <c r="U1892">
        <v>189</v>
      </c>
      <c r="V1892">
        <v>9</v>
      </c>
    </row>
    <row r="1893" spans="21:22" x14ac:dyDescent="0.35">
      <c r="U1893">
        <v>9</v>
      </c>
      <c r="V1893">
        <v>30</v>
      </c>
    </row>
    <row r="1894" spans="21:22" x14ac:dyDescent="0.35">
      <c r="U1894">
        <v>24</v>
      </c>
      <c r="V1894">
        <v>42</v>
      </c>
    </row>
    <row r="1895" spans="21:22" x14ac:dyDescent="0.35">
      <c r="U1895">
        <v>320</v>
      </c>
      <c r="V1895">
        <v>43</v>
      </c>
    </row>
    <row r="1896" spans="21:22" x14ac:dyDescent="0.35">
      <c r="U1896">
        <v>539</v>
      </c>
      <c r="V1896">
        <v>135</v>
      </c>
    </row>
    <row r="1897" spans="21:22" x14ac:dyDescent="0.35">
      <c r="U1897">
        <v>21</v>
      </c>
      <c r="V1897">
        <v>22</v>
      </c>
    </row>
    <row r="1898" spans="21:22" x14ac:dyDescent="0.35">
      <c r="U1898">
        <v>299</v>
      </c>
      <c r="V1898">
        <v>56</v>
      </c>
    </row>
    <row r="1899" spans="21:22" x14ac:dyDescent="0.35">
      <c r="U1899">
        <v>74</v>
      </c>
      <c r="V1899">
        <v>630</v>
      </c>
    </row>
    <row r="1900" spans="21:22" x14ac:dyDescent="0.35">
      <c r="U1900">
        <v>32</v>
      </c>
      <c r="V1900">
        <v>532</v>
      </c>
    </row>
    <row r="1901" spans="21:22" x14ac:dyDescent="0.35">
      <c r="U1901">
        <v>6</v>
      </c>
      <c r="V1901">
        <v>0</v>
      </c>
    </row>
    <row r="1902" spans="21:22" x14ac:dyDescent="0.35">
      <c r="U1902">
        <v>14</v>
      </c>
      <c r="V1902">
        <v>18</v>
      </c>
    </row>
    <row r="1903" spans="21:22" x14ac:dyDescent="0.35">
      <c r="U1903">
        <v>77</v>
      </c>
      <c r="V1903">
        <v>39</v>
      </c>
    </row>
    <row r="1904" spans="21:22" x14ac:dyDescent="0.35">
      <c r="U1904">
        <v>100</v>
      </c>
      <c r="V1904">
        <v>31</v>
      </c>
    </row>
    <row r="1905" spans="21:22" x14ac:dyDescent="0.35">
      <c r="U1905">
        <v>47</v>
      </c>
      <c r="V1905">
        <v>3</v>
      </c>
    </row>
    <row r="1906" spans="21:22" x14ac:dyDescent="0.35">
      <c r="U1906">
        <v>2</v>
      </c>
      <c r="V1906">
        <v>0</v>
      </c>
    </row>
    <row r="1907" spans="21:22" x14ac:dyDescent="0.35">
      <c r="U1907">
        <v>9</v>
      </c>
      <c r="V1907">
        <v>18</v>
      </c>
    </row>
    <row r="1908" spans="21:22" x14ac:dyDescent="0.35">
      <c r="U1908">
        <v>22</v>
      </c>
      <c r="V1908">
        <v>81</v>
      </c>
    </row>
    <row r="1909" spans="21:22" x14ac:dyDescent="0.35">
      <c r="U1909">
        <v>171</v>
      </c>
      <c r="V1909">
        <v>0</v>
      </c>
    </row>
    <row r="1910" spans="21:22" x14ac:dyDescent="0.35">
      <c r="U1910">
        <v>1</v>
      </c>
      <c r="V1910">
        <v>0</v>
      </c>
    </row>
    <row r="1911" spans="21:22" x14ac:dyDescent="0.35">
      <c r="U1911">
        <v>144</v>
      </c>
      <c r="V1911">
        <v>2</v>
      </c>
    </row>
    <row r="1912" spans="21:22" x14ac:dyDescent="0.35">
      <c r="U1912">
        <v>3</v>
      </c>
      <c r="V1912">
        <v>1</v>
      </c>
    </row>
    <row r="1913" spans="21:22" x14ac:dyDescent="0.35">
      <c r="U1913">
        <v>7</v>
      </c>
      <c r="V1913">
        <v>2</v>
      </c>
    </row>
    <row r="1914" spans="21:22" x14ac:dyDescent="0.35">
      <c r="U1914">
        <v>14</v>
      </c>
      <c r="V1914">
        <v>28</v>
      </c>
    </row>
    <row r="1915" spans="21:22" x14ac:dyDescent="0.35">
      <c r="U1915">
        <v>205</v>
      </c>
      <c r="V1915">
        <v>761</v>
      </c>
    </row>
    <row r="1916" spans="21:22" x14ac:dyDescent="0.35">
      <c r="U1916">
        <v>406</v>
      </c>
      <c r="V1916" s="3">
        <v>1166</v>
      </c>
    </row>
    <row r="1917" spans="21:22" x14ac:dyDescent="0.35">
      <c r="U1917">
        <v>108</v>
      </c>
      <c r="V1917">
        <v>893</v>
      </c>
    </row>
    <row r="1918" spans="21:22" x14ac:dyDescent="0.35">
      <c r="U1918">
        <v>2</v>
      </c>
      <c r="V1918">
        <v>0</v>
      </c>
    </row>
    <row r="1919" spans="21:22" x14ac:dyDescent="0.35">
      <c r="U1919">
        <v>96</v>
      </c>
      <c r="V1919">
        <v>49</v>
      </c>
    </row>
    <row r="1920" spans="21:22" x14ac:dyDescent="0.35">
      <c r="U1920">
        <v>494</v>
      </c>
      <c r="V1920">
        <v>88</v>
      </c>
    </row>
    <row r="1921" spans="21:22" x14ac:dyDescent="0.35">
      <c r="U1921">
        <v>148</v>
      </c>
      <c r="V1921">
        <v>33</v>
      </c>
    </row>
    <row r="1922" spans="21:22" x14ac:dyDescent="0.35">
      <c r="U1922">
        <v>2</v>
      </c>
      <c r="V1922">
        <v>0</v>
      </c>
    </row>
    <row r="1923" spans="21:22" x14ac:dyDescent="0.35">
      <c r="U1923">
        <v>502</v>
      </c>
      <c r="V1923" s="3">
        <v>1597</v>
      </c>
    </row>
    <row r="1924" spans="21:22" x14ac:dyDescent="0.35">
      <c r="U1924">
        <v>1</v>
      </c>
      <c r="V1924">
        <v>0</v>
      </c>
    </row>
    <row r="1925" spans="21:22" x14ac:dyDescent="0.35">
      <c r="U1925">
        <v>53</v>
      </c>
      <c r="V1925">
        <v>400</v>
      </c>
    </row>
    <row r="1926" spans="21:22" x14ac:dyDescent="0.35">
      <c r="U1926">
        <v>2</v>
      </c>
      <c r="V1926">
        <v>1</v>
      </c>
    </row>
    <row r="1927" spans="21:22" x14ac:dyDescent="0.35">
      <c r="U1927">
        <v>293</v>
      </c>
      <c r="V1927">
        <v>98</v>
      </c>
    </row>
    <row r="1928" spans="21:22" x14ac:dyDescent="0.35">
      <c r="U1928">
        <v>32</v>
      </c>
      <c r="V1928">
        <v>0</v>
      </c>
    </row>
    <row r="1929" spans="21:22" x14ac:dyDescent="0.35">
      <c r="U1929">
        <v>76</v>
      </c>
      <c r="V1929">
        <v>3</v>
      </c>
    </row>
    <row r="1930" spans="21:22" x14ac:dyDescent="0.35">
      <c r="U1930" s="3">
        <v>1471</v>
      </c>
      <c r="V1930">
        <v>102</v>
      </c>
    </row>
    <row r="1931" spans="21:22" x14ac:dyDescent="0.35">
      <c r="U1931">
        <v>3</v>
      </c>
      <c r="V1931">
        <v>3</v>
      </c>
    </row>
    <row r="1932" spans="21:22" x14ac:dyDescent="0.35">
      <c r="U1932">
        <v>10</v>
      </c>
      <c r="V1932">
        <v>5</v>
      </c>
    </row>
    <row r="1933" spans="21:22" x14ac:dyDescent="0.35">
      <c r="U1933">
        <v>5</v>
      </c>
      <c r="V1933">
        <v>0</v>
      </c>
    </row>
    <row r="1934" spans="21:22" x14ac:dyDescent="0.35">
      <c r="U1934">
        <v>2</v>
      </c>
      <c r="V1934">
        <v>0</v>
      </c>
    </row>
    <row r="1935" spans="21:22" x14ac:dyDescent="0.35">
      <c r="U1935">
        <v>3</v>
      </c>
      <c r="V1935">
        <v>0</v>
      </c>
    </row>
    <row r="1936" spans="21:22" x14ac:dyDescent="0.35">
      <c r="U1936">
        <v>9</v>
      </c>
      <c r="V1936">
        <v>4</v>
      </c>
    </row>
    <row r="1937" spans="21:22" x14ac:dyDescent="0.35">
      <c r="U1937">
        <v>15</v>
      </c>
      <c r="V1937">
        <v>0</v>
      </c>
    </row>
    <row r="1938" spans="21:22" x14ac:dyDescent="0.35">
      <c r="U1938">
        <v>75</v>
      </c>
      <c r="V1938">
        <v>2</v>
      </c>
    </row>
    <row r="1939" spans="21:22" x14ac:dyDescent="0.35">
      <c r="U1939">
        <v>124</v>
      </c>
      <c r="V1939">
        <v>4</v>
      </c>
    </row>
    <row r="1940" spans="21:22" x14ac:dyDescent="0.35">
      <c r="U1940" s="3">
        <v>1637</v>
      </c>
      <c r="V1940">
        <v>935</v>
      </c>
    </row>
    <row r="1941" spans="21:22" x14ac:dyDescent="0.35">
      <c r="U1941">
        <v>17</v>
      </c>
      <c r="V1941">
        <v>33</v>
      </c>
    </row>
    <row r="1942" spans="21:22" x14ac:dyDescent="0.35">
      <c r="U1942">
        <v>812</v>
      </c>
      <c r="V1942">
        <v>144</v>
      </c>
    </row>
    <row r="1943" spans="21:22" x14ac:dyDescent="0.35">
      <c r="U1943">
        <v>436</v>
      </c>
      <c r="V1943">
        <v>51</v>
      </c>
    </row>
    <row r="1944" spans="21:22" x14ac:dyDescent="0.35">
      <c r="U1944">
        <v>11</v>
      </c>
      <c r="V1944">
        <v>0</v>
      </c>
    </row>
    <row r="1945" spans="21:22" x14ac:dyDescent="0.35">
      <c r="U1945">
        <v>820</v>
      </c>
      <c r="V1945" s="3">
        <v>2208</v>
      </c>
    </row>
    <row r="1946" spans="21:22" x14ac:dyDescent="0.35">
      <c r="U1946">
        <v>3</v>
      </c>
      <c r="V1946">
        <v>0</v>
      </c>
    </row>
    <row r="1947" spans="21:22" x14ac:dyDescent="0.35">
      <c r="U1947">
        <v>1</v>
      </c>
      <c r="V1947">
        <v>0</v>
      </c>
    </row>
    <row r="1948" spans="21:22" x14ac:dyDescent="0.35">
      <c r="U1948">
        <v>4</v>
      </c>
      <c r="V1948">
        <v>0</v>
      </c>
    </row>
    <row r="1949" spans="21:22" x14ac:dyDescent="0.35">
      <c r="U1949">
        <v>785</v>
      </c>
      <c r="V1949">
        <v>57</v>
      </c>
    </row>
    <row r="1950" spans="21:22" x14ac:dyDescent="0.35">
      <c r="U1950">
        <v>4</v>
      </c>
      <c r="V1950">
        <v>0</v>
      </c>
    </row>
    <row r="1951" spans="21:22" x14ac:dyDescent="0.35">
      <c r="U1951">
        <v>78</v>
      </c>
      <c r="V1951">
        <v>0</v>
      </c>
    </row>
    <row r="1952" spans="21:22" x14ac:dyDescent="0.35">
      <c r="U1952" s="3">
        <v>1163</v>
      </c>
      <c r="V1952" s="3">
        <v>1424</v>
      </c>
    </row>
    <row r="1953" spans="21:22" x14ac:dyDescent="0.35">
      <c r="U1953">
        <v>10</v>
      </c>
      <c r="V1953">
        <v>12</v>
      </c>
    </row>
    <row r="1954" spans="21:22" x14ac:dyDescent="0.35">
      <c r="U1954">
        <v>704</v>
      </c>
      <c r="V1954" s="3">
        <v>3222</v>
      </c>
    </row>
    <row r="1955" spans="21:22" x14ac:dyDescent="0.35">
      <c r="U1955">
        <v>9</v>
      </c>
      <c r="V1955">
        <v>0</v>
      </c>
    </row>
    <row r="1956" spans="21:22" x14ac:dyDescent="0.35">
      <c r="U1956">
        <v>57</v>
      </c>
      <c r="V1956">
        <v>375</v>
      </c>
    </row>
    <row r="1957" spans="21:22" x14ac:dyDescent="0.35">
      <c r="U1957">
        <v>323</v>
      </c>
      <c r="V1957">
        <v>75</v>
      </c>
    </row>
    <row r="1958" spans="21:22" x14ac:dyDescent="0.35">
      <c r="U1958">
        <v>124</v>
      </c>
      <c r="V1958">
        <v>31</v>
      </c>
    </row>
    <row r="1959" spans="21:22" x14ac:dyDescent="0.35">
      <c r="U1959">
        <v>3</v>
      </c>
      <c r="V1959">
        <v>0</v>
      </c>
    </row>
    <row r="1960" spans="21:22" x14ac:dyDescent="0.35">
      <c r="U1960">
        <v>383</v>
      </c>
      <c r="V1960">
        <v>56</v>
      </c>
    </row>
    <row r="1961" spans="21:22" x14ac:dyDescent="0.35">
      <c r="U1961">
        <v>11</v>
      </c>
      <c r="V1961">
        <v>46</v>
      </c>
    </row>
    <row r="1962" spans="21:22" x14ac:dyDescent="0.35">
      <c r="U1962">
        <v>170</v>
      </c>
      <c r="V1962">
        <v>15</v>
      </c>
    </row>
    <row r="1963" spans="21:22" x14ac:dyDescent="0.35">
      <c r="U1963">
        <v>15</v>
      </c>
      <c r="V1963">
        <v>36</v>
      </c>
    </row>
    <row r="1964" spans="21:22" x14ac:dyDescent="0.35">
      <c r="U1964">
        <v>14</v>
      </c>
      <c r="V1964">
        <v>0</v>
      </c>
    </row>
    <row r="1965" spans="21:22" x14ac:dyDescent="0.35">
      <c r="U1965">
        <v>544</v>
      </c>
      <c r="V1965">
        <v>123</v>
      </c>
    </row>
    <row r="1966" spans="21:22" x14ac:dyDescent="0.35">
      <c r="U1966">
        <v>294</v>
      </c>
      <c r="V1966">
        <v>97</v>
      </c>
    </row>
    <row r="1967" spans="21:22" x14ac:dyDescent="0.35">
      <c r="U1967">
        <v>61</v>
      </c>
      <c r="V1967">
        <v>2</v>
      </c>
    </row>
    <row r="1968" spans="21:22" x14ac:dyDescent="0.35">
      <c r="U1968">
        <v>81</v>
      </c>
      <c r="V1968" s="3">
        <v>1278</v>
      </c>
    </row>
    <row r="1969" spans="21:22" x14ac:dyDescent="0.35">
      <c r="U1969">
        <v>27</v>
      </c>
      <c r="V1969">
        <v>42</v>
      </c>
    </row>
    <row r="1970" spans="21:22" x14ac:dyDescent="0.35">
      <c r="U1970">
        <v>5</v>
      </c>
      <c r="V1970">
        <v>4</v>
      </c>
    </row>
    <row r="1971" spans="21:22" x14ac:dyDescent="0.35">
      <c r="U1971">
        <v>37</v>
      </c>
      <c r="V1971">
        <v>108</v>
      </c>
    </row>
    <row r="1972" spans="21:22" x14ac:dyDescent="0.35">
      <c r="U1972">
        <v>21</v>
      </c>
      <c r="V1972">
        <v>0</v>
      </c>
    </row>
    <row r="1973" spans="21:22" x14ac:dyDescent="0.35">
      <c r="U1973">
        <v>3</v>
      </c>
      <c r="V1973">
        <v>0</v>
      </c>
    </row>
    <row r="1974" spans="21:22" x14ac:dyDescent="0.35">
      <c r="U1974">
        <v>83</v>
      </c>
      <c r="V1974">
        <v>17</v>
      </c>
    </row>
    <row r="1975" spans="21:22" x14ac:dyDescent="0.35">
      <c r="U1975">
        <v>131</v>
      </c>
      <c r="V1975">
        <v>35</v>
      </c>
    </row>
    <row r="1976" spans="21:22" x14ac:dyDescent="0.35">
      <c r="U1976">
        <v>488</v>
      </c>
      <c r="V1976">
        <v>49</v>
      </c>
    </row>
    <row r="1977" spans="21:22" x14ac:dyDescent="0.35">
      <c r="U1977">
        <v>1</v>
      </c>
      <c r="V1977">
        <v>0</v>
      </c>
    </row>
    <row r="1978" spans="21:22" x14ac:dyDescent="0.35">
      <c r="U1978">
        <v>451</v>
      </c>
      <c r="V1978">
        <v>881</v>
      </c>
    </row>
    <row r="1979" spans="21:22" x14ac:dyDescent="0.35">
      <c r="U1979">
        <v>182</v>
      </c>
      <c r="V1979">
        <v>43</v>
      </c>
    </row>
    <row r="1980" spans="21:22" x14ac:dyDescent="0.35">
      <c r="U1980">
        <v>6</v>
      </c>
      <c r="V1980">
        <v>4</v>
      </c>
    </row>
    <row r="1981" spans="21:22" x14ac:dyDescent="0.35">
      <c r="U1981">
        <v>1</v>
      </c>
      <c r="V1981">
        <v>0</v>
      </c>
    </row>
    <row r="1982" spans="21:22" x14ac:dyDescent="0.35">
      <c r="U1982">
        <v>7</v>
      </c>
      <c r="V1982">
        <v>12</v>
      </c>
    </row>
    <row r="1983" spans="21:22" x14ac:dyDescent="0.35">
      <c r="U1983">
        <v>121</v>
      </c>
      <c r="V1983">
        <v>34</v>
      </c>
    </row>
    <row r="1984" spans="21:22" x14ac:dyDescent="0.35">
      <c r="U1984" s="3">
        <v>1692</v>
      </c>
      <c r="V1984" s="3">
        <v>3269</v>
      </c>
    </row>
    <row r="1985" spans="21:22" x14ac:dyDescent="0.35">
      <c r="U1985">
        <v>115</v>
      </c>
      <c r="V1985">
        <v>375</v>
      </c>
    </row>
    <row r="1986" spans="21:22" x14ac:dyDescent="0.35">
      <c r="U1986">
        <v>166</v>
      </c>
      <c r="V1986">
        <v>53</v>
      </c>
    </row>
    <row r="1987" spans="21:22" x14ac:dyDescent="0.35">
      <c r="U1987">
        <v>97</v>
      </c>
      <c r="V1987">
        <v>775</v>
      </c>
    </row>
    <row r="1988" spans="21:22" x14ac:dyDescent="0.35">
      <c r="U1988">
        <v>2</v>
      </c>
      <c r="V1988">
        <v>0</v>
      </c>
    </row>
    <row r="1989" spans="21:22" x14ac:dyDescent="0.35">
      <c r="U1989">
        <v>96</v>
      </c>
      <c r="V1989" s="3">
        <v>1064</v>
      </c>
    </row>
    <row r="1990" spans="21:22" x14ac:dyDescent="0.35">
      <c r="U1990">
        <v>2</v>
      </c>
      <c r="V1990">
        <v>0</v>
      </c>
    </row>
    <row r="1991" spans="21:22" x14ac:dyDescent="0.35">
      <c r="U1991">
        <v>149</v>
      </c>
      <c r="V1991">
        <v>52</v>
      </c>
    </row>
    <row r="1992" spans="21:22" x14ac:dyDescent="0.35">
      <c r="U1992">
        <v>303</v>
      </c>
      <c r="V1992">
        <v>69</v>
      </c>
    </row>
    <row r="1993" spans="21:22" x14ac:dyDescent="0.35">
      <c r="U1993">
        <v>144</v>
      </c>
      <c r="V1993">
        <v>577</v>
      </c>
    </row>
    <row r="1994" spans="21:22" x14ac:dyDescent="0.35">
      <c r="U1994">
        <v>89</v>
      </c>
      <c r="V1994">
        <v>0</v>
      </c>
    </row>
    <row r="1995" spans="21:22" x14ac:dyDescent="0.35">
      <c r="U1995">
        <v>791</v>
      </c>
      <c r="V1995">
        <v>69</v>
      </c>
    </row>
    <row r="1996" spans="21:22" x14ac:dyDescent="0.35">
      <c r="U1996">
        <v>6</v>
      </c>
      <c r="V1996">
        <v>0</v>
      </c>
    </row>
    <row r="1997" spans="21:22" x14ac:dyDescent="0.35">
      <c r="U1997">
        <v>6</v>
      </c>
      <c r="V1997">
        <v>0</v>
      </c>
    </row>
    <row r="1998" spans="21:22" x14ac:dyDescent="0.35">
      <c r="U1998">
        <v>14</v>
      </c>
      <c r="V1998">
        <v>23</v>
      </c>
    </row>
    <row r="1999" spans="21:22" x14ac:dyDescent="0.35">
      <c r="U1999">
        <v>1</v>
      </c>
      <c r="V1999">
        <v>0</v>
      </c>
    </row>
    <row r="2000" spans="21:22" x14ac:dyDescent="0.35">
      <c r="U2000">
        <v>1</v>
      </c>
      <c r="V2000">
        <v>0</v>
      </c>
    </row>
    <row r="2001" spans="21:22" x14ac:dyDescent="0.35">
      <c r="U2001">
        <v>6</v>
      </c>
      <c r="V2001">
        <v>2</v>
      </c>
    </row>
    <row r="2002" spans="21:22" x14ac:dyDescent="0.35">
      <c r="U2002">
        <v>10</v>
      </c>
      <c r="V2002">
        <v>0</v>
      </c>
    </row>
    <row r="2003" spans="21:22" x14ac:dyDescent="0.35">
      <c r="U2003">
        <v>381</v>
      </c>
      <c r="V2003">
        <v>42</v>
      </c>
    </row>
    <row r="2004" spans="21:22" x14ac:dyDescent="0.35">
      <c r="U2004">
        <v>4</v>
      </c>
      <c r="V2004">
        <v>0</v>
      </c>
    </row>
    <row r="2005" spans="21:22" x14ac:dyDescent="0.35">
      <c r="U2005" s="3">
        <v>1308</v>
      </c>
      <c r="V2005" s="3">
        <v>1074</v>
      </c>
    </row>
    <row r="2006" spans="21:22" x14ac:dyDescent="0.35">
      <c r="U2006">
        <v>766</v>
      </c>
      <c r="V2006">
        <v>27</v>
      </c>
    </row>
    <row r="2007" spans="21:22" x14ac:dyDescent="0.35">
      <c r="U2007">
        <v>308</v>
      </c>
      <c r="V2007">
        <v>84</v>
      </c>
    </row>
    <row r="2008" spans="21:22" x14ac:dyDescent="0.35">
      <c r="U2008">
        <v>4</v>
      </c>
      <c r="V2008">
        <v>0</v>
      </c>
    </row>
    <row r="2009" spans="21:22" x14ac:dyDescent="0.35">
      <c r="U2009">
        <v>1</v>
      </c>
      <c r="V2009">
        <v>1</v>
      </c>
    </row>
    <row r="2010" spans="21:22" x14ac:dyDescent="0.35">
      <c r="U2010">
        <v>5</v>
      </c>
      <c r="V2010">
        <v>5</v>
      </c>
    </row>
    <row r="2011" spans="21:22" x14ac:dyDescent="0.35">
      <c r="U2011">
        <v>4</v>
      </c>
      <c r="V2011">
        <v>0</v>
      </c>
    </row>
    <row r="2012" spans="21:22" x14ac:dyDescent="0.35">
      <c r="U2012">
        <v>18</v>
      </c>
      <c r="V2012">
        <v>0</v>
      </c>
    </row>
    <row r="2013" spans="21:22" x14ac:dyDescent="0.35">
      <c r="U2013">
        <v>28</v>
      </c>
      <c r="V2013">
        <v>14</v>
      </c>
    </row>
    <row r="2014" spans="21:22" x14ac:dyDescent="0.35">
      <c r="U2014">
        <v>17</v>
      </c>
      <c r="V2014">
        <v>0</v>
      </c>
    </row>
    <row r="2015" spans="21:22" x14ac:dyDescent="0.35">
      <c r="U2015">
        <v>8</v>
      </c>
      <c r="V2015">
        <v>11</v>
      </c>
    </row>
    <row r="2016" spans="21:22" x14ac:dyDescent="0.35">
      <c r="U2016">
        <v>13</v>
      </c>
      <c r="V2016">
        <v>0</v>
      </c>
    </row>
    <row r="2017" spans="21:22" x14ac:dyDescent="0.35">
      <c r="U2017">
        <v>9</v>
      </c>
      <c r="V2017">
        <v>3</v>
      </c>
    </row>
    <row r="2018" spans="21:22" x14ac:dyDescent="0.35">
      <c r="U2018">
        <v>345</v>
      </c>
      <c r="V2018">
        <v>68</v>
      </c>
    </row>
    <row r="2019" spans="21:22" x14ac:dyDescent="0.35">
      <c r="U2019">
        <v>335</v>
      </c>
      <c r="V2019">
        <v>41</v>
      </c>
    </row>
    <row r="2020" spans="21:22" x14ac:dyDescent="0.35">
      <c r="U2020">
        <v>101</v>
      </c>
      <c r="V2020">
        <v>348</v>
      </c>
    </row>
    <row r="2021" spans="21:22" x14ac:dyDescent="0.35">
      <c r="U2021">
        <v>5</v>
      </c>
      <c r="V2021">
        <v>3</v>
      </c>
    </row>
    <row r="2022" spans="21:22" x14ac:dyDescent="0.35">
      <c r="U2022">
        <v>62</v>
      </c>
      <c r="V2022">
        <v>779</v>
      </c>
    </row>
    <row r="2023" spans="21:22" x14ac:dyDescent="0.35">
      <c r="U2023">
        <v>144</v>
      </c>
      <c r="V2023">
        <v>310</v>
      </c>
    </row>
    <row r="2024" spans="21:22" x14ac:dyDescent="0.35">
      <c r="U2024">
        <v>1</v>
      </c>
      <c r="V2024">
        <v>0</v>
      </c>
    </row>
    <row r="2025" spans="21:22" x14ac:dyDescent="0.35">
      <c r="U2025" s="3">
        <v>1636</v>
      </c>
      <c r="V2025" s="3">
        <v>1279</v>
      </c>
    </row>
    <row r="2026" spans="21:22" x14ac:dyDescent="0.35">
      <c r="U2026">
        <v>153</v>
      </c>
      <c r="V2026">
        <v>50</v>
      </c>
    </row>
    <row r="2027" spans="21:22" x14ac:dyDescent="0.35">
      <c r="U2027">
        <v>3</v>
      </c>
      <c r="V2027">
        <v>0</v>
      </c>
    </row>
    <row r="2028" spans="21:22" x14ac:dyDescent="0.35">
      <c r="U2028">
        <v>702</v>
      </c>
      <c r="V2028">
        <v>0</v>
      </c>
    </row>
    <row r="2029" spans="21:22" x14ac:dyDescent="0.35">
      <c r="U2029">
        <v>14</v>
      </c>
      <c r="V2029">
        <v>39</v>
      </c>
    </row>
    <row r="2030" spans="21:22" x14ac:dyDescent="0.35">
      <c r="U2030">
        <v>2</v>
      </c>
      <c r="V2030">
        <v>3</v>
      </c>
    </row>
    <row r="2031" spans="21:22" x14ac:dyDescent="0.35">
      <c r="U2031">
        <v>146</v>
      </c>
      <c r="V2031">
        <v>51</v>
      </c>
    </row>
    <row r="2032" spans="21:22" x14ac:dyDescent="0.35">
      <c r="U2032">
        <v>219</v>
      </c>
      <c r="V2032">
        <v>8</v>
      </c>
    </row>
    <row r="2033" spans="21:22" x14ac:dyDescent="0.35">
      <c r="U2033">
        <v>6</v>
      </c>
      <c r="V2033">
        <v>5</v>
      </c>
    </row>
    <row r="2034" spans="21:22" x14ac:dyDescent="0.35">
      <c r="U2034">
        <v>176</v>
      </c>
      <c r="V2034">
        <v>4</v>
      </c>
    </row>
    <row r="2035" spans="21:22" x14ac:dyDescent="0.35">
      <c r="U2035">
        <v>4</v>
      </c>
      <c r="V2035">
        <v>0</v>
      </c>
    </row>
    <row r="2036" spans="21:22" x14ac:dyDescent="0.35">
      <c r="U2036">
        <v>2</v>
      </c>
      <c r="V2036">
        <v>3</v>
      </c>
    </row>
    <row r="2037" spans="21:22" x14ac:dyDescent="0.35">
      <c r="U2037">
        <v>406</v>
      </c>
      <c r="V2037">
        <v>77</v>
      </c>
    </row>
    <row r="2038" spans="21:22" x14ac:dyDescent="0.35">
      <c r="U2038">
        <v>260</v>
      </c>
      <c r="V2038">
        <v>70</v>
      </c>
    </row>
    <row r="2039" spans="21:22" x14ac:dyDescent="0.35">
      <c r="U2039">
        <v>66</v>
      </c>
      <c r="V2039">
        <v>1</v>
      </c>
    </row>
    <row r="2040" spans="21:22" x14ac:dyDescent="0.35">
      <c r="U2040">
        <v>123</v>
      </c>
      <c r="V2040">
        <v>16</v>
      </c>
    </row>
    <row r="2041" spans="21:22" x14ac:dyDescent="0.35">
      <c r="U2041">
        <v>2</v>
      </c>
      <c r="V2041">
        <v>0</v>
      </c>
    </row>
    <row r="2042" spans="21:22" x14ac:dyDescent="0.35">
      <c r="U2042">
        <v>3</v>
      </c>
      <c r="V2042">
        <v>0</v>
      </c>
    </row>
    <row r="2043" spans="21:22" x14ac:dyDescent="0.35">
      <c r="U2043">
        <v>21</v>
      </c>
      <c r="V2043">
        <v>3</v>
      </c>
    </row>
    <row r="2044" spans="21:22" x14ac:dyDescent="0.35">
      <c r="U2044">
        <v>33</v>
      </c>
      <c r="V2044">
        <v>82</v>
      </c>
    </row>
    <row r="2045" spans="21:22" x14ac:dyDescent="0.35">
      <c r="U2045">
        <v>24</v>
      </c>
      <c r="V2045">
        <v>24</v>
      </c>
    </row>
    <row r="2046" spans="21:22" x14ac:dyDescent="0.35">
      <c r="U2046">
        <v>31</v>
      </c>
      <c r="V2046">
        <v>3</v>
      </c>
    </row>
    <row r="2047" spans="21:22" x14ac:dyDescent="0.35">
      <c r="U2047">
        <v>87</v>
      </c>
      <c r="V2047">
        <v>602</v>
      </c>
    </row>
    <row r="2048" spans="21:22" x14ac:dyDescent="0.35">
      <c r="U2048">
        <v>234</v>
      </c>
      <c r="V2048" s="3">
        <v>1561</v>
      </c>
    </row>
    <row r="2049" spans="21:22" x14ac:dyDescent="0.35">
      <c r="U2049">
        <v>5</v>
      </c>
      <c r="V2049">
        <v>0</v>
      </c>
    </row>
    <row r="2050" spans="21:22" x14ac:dyDescent="0.35">
      <c r="U2050">
        <v>516</v>
      </c>
      <c r="V2050">
        <v>89</v>
      </c>
    </row>
    <row r="2051" spans="21:22" x14ac:dyDescent="0.35">
      <c r="U2051">
        <v>165</v>
      </c>
      <c r="V2051">
        <v>86</v>
      </c>
    </row>
    <row r="2052" spans="21:22" x14ac:dyDescent="0.35">
      <c r="U2052">
        <v>3</v>
      </c>
      <c r="V2052">
        <v>0</v>
      </c>
    </row>
    <row r="2053" spans="21:22" x14ac:dyDescent="0.35">
      <c r="U2053">
        <v>3</v>
      </c>
      <c r="V2053">
        <v>0</v>
      </c>
    </row>
    <row r="2054" spans="21:22" x14ac:dyDescent="0.35">
      <c r="U2054">
        <v>155</v>
      </c>
      <c r="V2054">
        <v>67</v>
      </c>
    </row>
    <row r="2055" spans="21:22" x14ac:dyDescent="0.35">
      <c r="U2055">
        <v>7</v>
      </c>
      <c r="V2055">
        <v>3</v>
      </c>
    </row>
    <row r="2056" spans="21:22" x14ac:dyDescent="0.35">
      <c r="U2056">
        <v>123</v>
      </c>
      <c r="V2056">
        <v>644</v>
      </c>
    </row>
    <row r="2057" spans="21:22" x14ac:dyDescent="0.35">
      <c r="U2057">
        <v>14</v>
      </c>
      <c r="V2057">
        <v>17</v>
      </c>
    </row>
    <row r="2058" spans="21:22" x14ac:dyDescent="0.35">
      <c r="U2058">
        <v>3</v>
      </c>
      <c r="V2058">
        <v>0</v>
      </c>
    </row>
    <row r="2059" spans="21:22" x14ac:dyDescent="0.35">
      <c r="U2059">
        <v>24</v>
      </c>
      <c r="V2059">
        <v>28</v>
      </c>
    </row>
    <row r="2060" spans="21:22" x14ac:dyDescent="0.35">
      <c r="U2060">
        <v>2</v>
      </c>
      <c r="V2060">
        <v>4</v>
      </c>
    </row>
    <row r="2061" spans="21:22" x14ac:dyDescent="0.35">
      <c r="U2061">
        <v>181</v>
      </c>
      <c r="V2061">
        <v>49</v>
      </c>
    </row>
    <row r="2062" spans="21:22" x14ac:dyDescent="0.35">
      <c r="U2062">
        <v>18</v>
      </c>
      <c r="V2062">
        <v>12</v>
      </c>
    </row>
    <row r="2063" spans="21:22" x14ac:dyDescent="0.35">
      <c r="U2063">
        <v>238</v>
      </c>
      <c r="V2063">
        <v>52</v>
      </c>
    </row>
    <row r="2064" spans="21:22" x14ac:dyDescent="0.35">
      <c r="U2064">
        <v>139</v>
      </c>
      <c r="V2064">
        <v>712</v>
      </c>
    </row>
    <row r="2065" spans="21:22" x14ac:dyDescent="0.35">
      <c r="U2065">
        <v>24</v>
      </c>
      <c r="V2065">
        <v>35</v>
      </c>
    </row>
    <row r="2066" spans="21:22" x14ac:dyDescent="0.35">
      <c r="U2066">
        <v>3</v>
      </c>
      <c r="V2066">
        <v>3</v>
      </c>
    </row>
    <row r="2067" spans="21:22" x14ac:dyDescent="0.35">
      <c r="U2067">
        <v>8</v>
      </c>
      <c r="V2067">
        <v>46</v>
      </c>
    </row>
    <row r="2068" spans="21:22" x14ac:dyDescent="0.35">
      <c r="U2068">
        <v>4</v>
      </c>
      <c r="V2068">
        <v>3</v>
      </c>
    </row>
    <row r="2069" spans="21:22" x14ac:dyDescent="0.35">
      <c r="U2069">
        <v>293</v>
      </c>
      <c r="V2069">
        <v>278</v>
      </c>
    </row>
    <row r="2070" spans="21:22" x14ac:dyDescent="0.35">
      <c r="U2070">
        <v>204</v>
      </c>
      <c r="V2070">
        <v>60</v>
      </c>
    </row>
    <row r="2071" spans="21:22" x14ac:dyDescent="0.35">
      <c r="U2071">
        <v>24</v>
      </c>
      <c r="V2071">
        <v>29</v>
      </c>
    </row>
    <row r="2072" spans="21:22" x14ac:dyDescent="0.35">
      <c r="U2072">
        <v>169</v>
      </c>
      <c r="V2072">
        <v>37</v>
      </c>
    </row>
    <row r="2073" spans="21:22" x14ac:dyDescent="0.35">
      <c r="U2073">
        <v>725</v>
      </c>
      <c r="V2073">
        <v>414</v>
      </c>
    </row>
    <row r="2074" spans="21:22" x14ac:dyDescent="0.35">
      <c r="U2074">
        <v>304</v>
      </c>
      <c r="V2074">
        <v>63</v>
      </c>
    </row>
    <row r="2075" spans="21:22" x14ac:dyDescent="0.35">
      <c r="U2075">
        <v>74</v>
      </c>
      <c r="V2075">
        <v>0</v>
      </c>
    </row>
    <row r="2076" spans="21:22" x14ac:dyDescent="0.35">
      <c r="U2076">
        <v>98</v>
      </c>
      <c r="V2076">
        <v>719</v>
      </c>
    </row>
    <row r="2077" spans="21:22" x14ac:dyDescent="0.35">
      <c r="U2077">
        <v>316</v>
      </c>
      <c r="V2077">
        <v>63</v>
      </c>
    </row>
    <row r="2078" spans="21:22" x14ac:dyDescent="0.35">
      <c r="U2078">
        <v>3</v>
      </c>
      <c r="V2078">
        <v>2</v>
      </c>
    </row>
    <row r="2079" spans="21:22" x14ac:dyDescent="0.35">
      <c r="U2079">
        <v>177</v>
      </c>
      <c r="V2079">
        <v>35</v>
      </c>
    </row>
    <row r="2080" spans="21:22" x14ac:dyDescent="0.35">
      <c r="U2080">
        <v>319</v>
      </c>
      <c r="V2080">
        <v>44</v>
      </c>
    </row>
    <row r="2081" spans="21:22" x14ac:dyDescent="0.35">
      <c r="U2081">
        <v>26</v>
      </c>
      <c r="V2081">
        <v>294</v>
      </c>
    </row>
    <row r="2082" spans="21:22" x14ac:dyDescent="0.35">
      <c r="U2082" s="3">
        <v>3593</v>
      </c>
      <c r="V2082">
        <v>529</v>
      </c>
    </row>
    <row r="2083" spans="21:22" x14ac:dyDescent="0.35">
      <c r="U2083">
        <v>8</v>
      </c>
      <c r="V2083">
        <v>0</v>
      </c>
    </row>
    <row r="2084" spans="21:22" x14ac:dyDescent="0.35">
      <c r="U2084">
        <v>493</v>
      </c>
      <c r="V2084" s="3">
        <v>1927</v>
      </c>
    </row>
    <row r="2085" spans="21:22" x14ac:dyDescent="0.35">
      <c r="U2085">
        <v>189</v>
      </c>
      <c r="V2085">
        <v>47</v>
      </c>
    </row>
    <row r="2086" spans="21:22" x14ac:dyDescent="0.35">
      <c r="U2086">
        <v>125</v>
      </c>
      <c r="V2086">
        <v>36</v>
      </c>
    </row>
    <row r="2087" spans="21:22" x14ac:dyDescent="0.35">
      <c r="U2087" s="3">
        <v>8196</v>
      </c>
      <c r="V2087">
        <v>482</v>
      </c>
    </row>
    <row r="2088" spans="21:22" x14ac:dyDescent="0.35">
      <c r="U2088">
        <v>9</v>
      </c>
      <c r="V2088">
        <v>55</v>
      </c>
    </row>
    <row r="2089" spans="21:22" x14ac:dyDescent="0.35">
      <c r="U2089">
        <v>13</v>
      </c>
      <c r="V2089">
        <v>32</v>
      </c>
    </row>
    <row r="2090" spans="21:22" x14ac:dyDescent="0.35">
      <c r="U2090">
        <v>8</v>
      </c>
      <c r="V2090">
        <v>17</v>
      </c>
    </row>
    <row r="2091" spans="21:22" x14ac:dyDescent="0.35">
      <c r="U2091">
        <v>9</v>
      </c>
      <c r="V2091">
        <v>0</v>
      </c>
    </row>
    <row r="2092" spans="21:22" x14ac:dyDescent="0.35">
      <c r="U2092">
        <v>14</v>
      </c>
      <c r="V2092">
        <v>0</v>
      </c>
    </row>
    <row r="2093" spans="21:22" x14ac:dyDescent="0.35">
      <c r="U2093">
        <v>3</v>
      </c>
      <c r="V2093">
        <v>4</v>
      </c>
    </row>
    <row r="2094" spans="21:22" x14ac:dyDescent="0.35">
      <c r="U2094">
        <v>4</v>
      </c>
      <c r="V2094">
        <v>0</v>
      </c>
    </row>
    <row r="2095" spans="21:22" x14ac:dyDescent="0.35">
      <c r="U2095">
        <v>3</v>
      </c>
      <c r="V2095">
        <v>5</v>
      </c>
    </row>
    <row r="2096" spans="21:22" x14ac:dyDescent="0.35">
      <c r="U2096">
        <v>452</v>
      </c>
      <c r="V2096">
        <v>59</v>
      </c>
    </row>
    <row r="2097" spans="21:22" x14ac:dyDescent="0.35">
      <c r="U2097">
        <v>208</v>
      </c>
      <c r="V2097">
        <v>75</v>
      </c>
    </row>
    <row r="2098" spans="21:22" x14ac:dyDescent="0.35">
      <c r="U2098">
        <v>92</v>
      </c>
      <c r="V2098">
        <v>27</v>
      </c>
    </row>
    <row r="2099" spans="21:22" x14ac:dyDescent="0.35">
      <c r="U2099">
        <v>411</v>
      </c>
      <c r="V2099">
        <v>90</v>
      </c>
    </row>
    <row r="2100" spans="21:22" x14ac:dyDescent="0.35">
      <c r="U2100">
        <v>48</v>
      </c>
      <c r="V2100">
        <v>505</v>
      </c>
    </row>
    <row r="2101" spans="21:22" x14ac:dyDescent="0.35">
      <c r="U2101">
        <v>447</v>
      </c>
      <c r="V2101">
        <v>45</v>
      </c>
    </row>
    <row r="2102" spans="21:22" x14ac:dyDescent="0.35">
      <c r="U2102">
        <v>14</v>
      </c>
      <c r="V2102">
        <v>38</v>
      </c>
    </row>
    <row r="2103" spans="21:22" x14ac:dyDescent="0.35">
      <c r="U2103">
        <v>127</v>
      </c>
      <c r="V2103">
        <v>15</v>
      </c>
    </row>
    <row r="2104" spans="21:22" x14ac:dyDescent="0.35">
      <c r="U2104">
        <v>24</v>
      </c>
      <c r="V2104">
        <v>35</v>
      </c>
    </row>
    <row r="2105" spans="21:22" x14ac:dyDescent="0.35">
      <c r="U2105">
        <v>12</v>
      </c>
      <c r="V2105">
        <v>2</v>
      </c>
    </row>
    <row r="2106" spans="21:22" x14ac:dyDescent="0.35">
      <c r="U2106">
        <v>133</v>
      </c>
      <c r="V2106">
        <v>83</v>
      </c>
    </row>
    <row r="2107" spans="21:22" x14ac:dyDescent="0.35">
      <c r="U2107">
        <v>6</v>
      </c>
      <c r="V2107">
        <v>3</v>
      </c>
    </row>
    <row r="2108" spans="21:22" x14ac:dyDescent="0.35">
      <c r="U2108">
        <v>15</v>
      </c>
      <c r="V2108">
        <v>0</v>
      </c>
    </row>
    <row r="2109" spans="21:22" x14ac:dyDescent="0.35">
      <c r="U2109">
        <v>120</v>
      </c>
      <c r="V2109">
        <v>52</v>
      </c>
    </row>
    <row r="2110" spans="21:22" x14ac:dyDescent="0.35">
      <c r="U2110">
        <v>2</v>
      </c>
      <c r="V2110">
        <v>1</v>
      </c>
    </row>
    <row r="2111" spans="21:22" x14ac:dyDescent="0.35">
      <c r="U2111">
        <v>177</v>
      </c>
      <c r="V2111">
        <v>3</v>
      </c>
    </row>
    <row r="2112" spans="21:22" x14ac:dyDescent="0.35">
      <c r="U2112">
        <v>300</v>
      </c>
      <c r="V2112">
        <v>58</v>
      </c>
    </row>
    <row r="2113" spans="21:22" x14ac:dyDescent="0.35">
      <c r="U2113" s="3">
        <v>1832</v>
      </c>
      <c r="V2113">
        <v>468</v>
      </c>
    </row>
    <row r="2114" spans="21:22" x14ac:dyDescent="0.35">
      <c r="U2114">
        <v>8</v>
      </c>
      <c r="V2114">
        <v>11</v>
      </c>
    </row>
    <row r="2115" spans="21:22" x14ac:dyDescent="0.35">
      <c r="U2115">
        <v>292</v>
      </c>
      <c r="V2115">
        <v>89</v>
      </c>
    </row>
    <row r="2116" spans="21:22" x14ac:dyDescent="0.35">
      <c r="U2116">
        <v>14</v>
      </c>
      <c r="V2116">
        <v>0</v>
      </c>
    </row>
    <row r="2117" spans="21:22" x14ac:dyDescent="0.35">
      <c r="U2117">
        <v>793</v>
      </c>
      <c r="V2117">
        <v>57</v>
      </c>
    </row>
    <row r="2118" spans="21:22" x14ac:dyDescent="0.35">
      <c r="U2118">
        <v>1</v>
      </c>
      <c r="V2118">
        <v>0</v>
      </c>
    </row>
    <row r="2119" spans="21:22" x14ac:dyDescent="0.35">
      <c r="U2119">
        <v>3</v>
      </c>
      <c r="V2119">
        <v>0</v>
      </c>
    </row>
    <row r="2120" spans="21:22" x14ac:dyDescent="0.35">
      <c r="U2120">
        <v>67</v>
      </c>
      <c r="V2120">
        <v>38</v>
      </c>
    </row>
    <row r="2121" spans="21:22" x14ac:dyDescent="0.35">
      <c r="U2121">
        <v>4</v>
      </c>
      <c r="V2121">
        <v>6</v>
      </c>
    </row>
    <row r="2122" spans="21:22" x14ac:dyDescent="0.35">
      <c r="U2122">
        <v>9</v>
      </c>
      <c r="V2122">
        <v>11</v>
      </c>
    </row>
    <row r="2123" spans="21:22" x14ac:dyDescent="0.35">
      <c r="U2123">
        <v>6</v>
      </c>
      <c r="V2123">
        <v>0</v>
      </c>
    </row>
    <row r="2124" spans="21:22" x14ac:dyDescent="0.35">
      <c r="U2124">
        <v>23</v>
      </c>
      <c r="V2124">
        <v>44</v>
      </c>
    </row>
    <row r="2125" spans="21:22" x14ac:dyDescent="0.35">
      <c r="U2125">
        <v>40</v>
      </c>
      <c r="V2125">
        <v>0</v>
      </c>
    </row>
    <row r="2126" spans="21:22" x14ac:dyDescent="0.35">
      <c r="U2126">
        <v>782</v>
      </c>
      <c r="V2126">
        <v>130</v>
      </c>
    </row>
    <row r="2127" spans="21:22" x14ac:dyDescent="0.35">
      <c r="U2127">
        <v>16</v>
      </c>
      <c r="V2127">
        <v>26</v>
      </c>
    </row>
    <row r="2128" spans="21:22" x14ac:dyDescent="0.35">
      <c r="U2128">
        <v>244</v>
      </c>
      <c r="V2128">
        <v>56</v>
      </c>
    </row>
    <row r="2129" spans="21:22" x14ac:dyDescent="0.35">
      <c r="U2129">
        <v>26</v>
      </c>
      <c r="V2129">
        <v>14</v>
      </c>
    </row>
    <row r="2130" spans="21:22" x14ac:dyDescent="0.35">
      <c r="U2130">
        <v>2</v>
      </c>
      <c r="V2130">
        <v>2</v>
      </c>
    </row>
    <row r="2131" spans="21:22" x14ac:dyDescent="0.35">
      <c r="U2131">
        <v>87</v>
      </c>
      <c r="V2131">
        <v>847</v>
      </c>
    </row>
    <row r="2132" spans="21:22" x14ac:dyDescent="0.35">
      <c r="U2132">
        <v>966</v>
      </c>
      <c r="V2132">
        <v>119</v>
      </c>
    </row>
    <row r="2133" spans="21:22" x14ac:dyDescent="0.35">
      <c r="U2133">
        <v>12</v>
      </c>
      <c r="V2133">
        <v>4</v>
      </c>
    </row>
    <row r="2134" spans="21:22" x14ac:dyDescent="0.35">
      <c r="U2134">
        <v>436</v>
      </c>
      <c r="V2134">
        <v>46</v>
      </c>
    </row>
    <row r="2135" spans="21:22" x14ac:dyDescent="0.35">
      <c r="U2135">
        <v>92</v>
      </c>
      <c r="V2135">
        <v>1</v>
      </c>
    </row>
    <row r="2136" spans="21:22" x14ac:dyDescent="0.35">
      <c r="U2136">
        <v>126</v>
      </c>
      <c r="V2136">
        <v>2</v>
      </c>
    </row>
    <row r="2137" spans="21:22" x14ac:dyDescent="0.35">
      <c r="U2137">
        <v>40</v>
      </c>
      <c r="V2137">
        <v>8</v>
      </c>
    </row>
    <row r="2138" spans="21:22" x14ac:dyDescent="0.35">
      <c r="U2138">
        <v>37</v>
      </c>
      <c r="V2138">
        <v>2</v>
      </c>
    </row>
    <row r="2139" spans="21:22" x14ac:dyDescent="0.35">
      <c r="U2139">
        <v>4</v>
      </c>
      <c r="V2139">
        <v>2</v>
      </c>
    </row>
    <row r="2140" spans="21:22" x14ac:dyDescent="0.35">
      <c r="U2140">
        <v>4</v>
      </c>
      <c r="V2140">
        <v>0</v>
      </c>
    </row>
    <row r="2141" spans="21:22" x14ac:dyDescent="0.35">
      <c r="U2141">
        <v>20</v>
      </c>
      <c r="V2141">
        <v>28</v>
      </c>
    </row>
    <row r="2142" spans="21:22" x14ac:dyDescent="0.35">
      <c r="U2142">
        <v>108</v>
      </c>
      <c r="V2142">
        <v>47</v>
      </c>
    </row>
    <row r="2143" spans="21:22" x14ac:dyDescent="0.35">
      <c r="U2143">
        <v>158</v>
      </c>
      <c r="V2143">
        <v>44</v>
      </c>
    </row>
    <row r="2144" spans="21:22" x14ac:dyDescent="0.35">
      <c r="U2144">
        <v>41</v>
      </c>
      <c r="V2144">
        <v>1</v>
      </c>
    </row>
    <row r="2145" spans="21:22" x14ac:dyDescent="0.35">
      <c r="U2145">
        <v>38</v>
      </c>
      <c r="V2145">
        <v>0</v>
      </c>
    </row>
    <row r="2146" spans="21:22" x14ac:dyDescent="0.35">
      <c r="U2146">
        <v>10</v>
      </c>
      <c r="V2146">
        <v>1</v>
      </c>
    </row>
    <row r="2147" spans="21:22" x14ac:dyDescent="0.35">
      <c r="U2147">
        <v>4</v>
      </c>
      <c r="V2147">
        <v>4</v>
      </c>
    </row>
    <row r="2148" spans="21:22" x14ac:dyDescent="0.35">
      <c r="U2148">
        <v>31</v>
      </c>
      <c r="V2148">
        <v>0</v>
      </c>
    </row>
    <row r="2149" spans="21:22" x14ac:dyDescent="0.35">
      <c r="U2149">
        <v>491</v>
      </c>
      <c r="V2149">
        <v>44</v>
      </c>
    </row>
    <row r="2150" spans="21:22" x14ac:dyDescent="0.35">
      <c r="U2150">
        <v>139</v>
      </c>
      <c r="V2150">
        <v>37</v>
      </c>
    </row>
    <row r="2151" spans="21:22" x14ac:dyDescent="0.35">
      <c r="U2151">
        <v>16</v>
      </c>
      <c r="V2151">
        <v>4</v>
      </c>
    </row>
    <row r="2152" spans="21:22" x14ac:dyDescent="0.35">
      <c r="U2152">
        <v>23</v>
      </c>
      <c r="V2152">
        <v>0</v>
      </c>
    </row>
    <row r="2153" spans="21:22" x14ac:dyDescent="0.35">
      <c r="U2153">
        <v>393</v>
      </c>
      <c r="V2153">
        <v>727</v>
      </c>
    </row>
    <row r="2154" spans="21:22" x14ac:dyDescent="0.35">
      <c r="U2154">
        <v>7</v>
      </c>
      <c r="V2154">
        <v>5</v>
      </c>
    </row>
    <row r="2155" spans="21:22" x14ac:dyDescent="0.35">
      <c r="U2155">
        <v>33</v>
      </c>
      <c r="V2155">
        <v>91</v>
      </c>
    </row>
    <row r="2156" spans="21:22" x14ac:dyDescent="0.35">
      <c r="U2156">
        <v>405</v>
      </c>
      <c r="V2156">
        <v>63</v>
      </c>
    </row>
    <row r="2157" spans="21:22" x14ac:dyDescent="0.35">
      <c r="U2157">
        <v>5</v>
      </c>
      <c r="V2157">
        <v>0</v>
      </c>
    </row>
    <row r="2158" spans="21:22" x14ac:dyDescent="0.35">
      <c r="U2158">
        <v>17</v>
      </c>
      <c r="V2158">
        <v>406</v>
      </c>
    </row>
    <row r="2159" spans="21:22" x14ac:dyDescent="0.35">
      <c r="U2159">
        <v>13</v>
      </c>
      <c r="V2159">
        <v>0</v>
      </c>
    </row>
    <row r="2160" spans="21:22" x14ac:dyDescent="0.35">
      <c r="U2160">
        <v>4</v>
      </c>
      <c r="V2160">
        <v>6</v>
      </c>
    </row>
    <row r="2161" spans="21:22" x14ac:dyDescent="0.35">
      <c r="U2161">
        <v>255</v>
      </c>
      <c r="V2161" s="3">
        <v>1018</v>
      </c>
    </row>
    <row r="2162" spans="21:22" x14ac:dyDescent="0.35">
      <c r="U2162">
        <v>8</v>
      </c>
      <c r="V2162">
        <v>0</v>
      </c>
    </row>
    <row r="2163" spans="21:22" x14ac:dyDescent="0.35">
      <c r="U2163">
        <v>385</v>
      </c>
      <c r="V2163">
        <v>58</v>
      </c>
    </row>
    <row r="2164" spans="21:22" x14ac:dyDescent="0.35">
      <c r="U2164" s="3">
        <v>1165</v>
      </c>
      <c r="V2164">
        <v>129</v>
      </c>
    </row>
    <row r="2165" spans="21:22" x14ac:dyDescent="0.35">
      <c r="U2165">
        <v>16</v>
      </c>
      <c r="V2165">
        <v>32</v>
      </c>
    </row>
    <row r="2166" spans="21:22" x14ac:dyDescent="0.35">
      <c r="U2166">
        <v>12</v>
      </c>
      <c r="V2166">
        <v>3</v>
      </c>
    </row>
    <row r="2167" spans="21:22" x14ac:dyDescent="0.35">
      <c r="U2167">
        <v>17</v>
      </c>
      <c r="V2167">
        <v>4</v>
      </c>
    </row>
    <row r="2168" spans="21:22" x14ac:dyDescent="0.35">
      <c r="U2168">
        <v>180</v>
      </c>
      <c r="V2168" s="3">
        <v>1735</v>
      </c>
    </row>
    <row r="2169" spans="21:22" x14ac:dyDescent="0.35">
      <c r="U2169">
        <v>5</v>
      </c>
      <c r="V2169">
        <v>1</v>
      </c>
    </row>
    <row r="2170" spans="21:22" x14ac:dyDescent="0.35">
      <c r="U2170">
        <v>5</v>
      </c>
      <c r="V2170">
        <v>1</v>
      </c>
    </row>
    <row r="2171" spans="21:22" x14ac:dyDescent="0.35">
      <c r="U2171">
        <v>116</v>
      </c>
      <c r="V2171">
        <v>44</v>
      </c>
    </row>
    <row r="2172" spans="21:22" x14ac:dyDescent="0.35">
      <c r="U2172">
        <v>3</v>
      </c>
      <c r="V2172">
        <v>1</v>
      </c>
    </row>
    <row r="2173" spans="21:22" x14ac:dyDescent="0.35">
      <c r="U2173">
        <v>14</v>
      </c>
      <c r="V2173">
        <v>33</v>
      </c>
    </row>
    <row r="2174" spans="21:22" x14ac:dyDescent="0.35">
      <c r="U2174">
        <v>6</v>
      </c>
      <c r="V2174">
        <v>4</v>
      </c>
    </row>
    <row r="2175" spans="21:22" x14ac:dyDescent="0.35">
      <c r="U2175">
        <v>370</v>
      </c>
      <c r="V2175">
        <v>755</v>
      </c>
    </row>
    <row r="2176" spans="21:22" x14ac:dyDescent="0.35">
      <c r="U2176">
        <v>25</v>
      </c>
      <c r="V2176">
        <v>2</v>
      </c>
    </row>
    <row r="2177" spans="21:22" x14ac:dyDescent="0.35">
      <c r="U2177">
        <v>23</v>
      </c>
      <c r="V2177">
        <v>23</v>
      </c>
    </row>
    <row r="2178" spans="21:22" x14ac:dyDescent="0.35">
      <c r="U2178">
        <v>4</v>
      </c>
      <c r="V2178">
        <v>0</v>
      </c>
    </row>
    <row r="2179" spans="21:22" x14ac:dyDescent="0.35">
      <c r="U2179">
        <v>28</v>
      </c>
      <c r="V2179">
        <v>22</v>
      </c>
    </row>
    <row r="2180" spans="21:22" x14ac:dyDescent="0.35">
      <c r="U2180">
        <v>165</v>
      </c>
      <c r="V2180">
        <v>77</v>
      </c>
    </row>
    <row r="2181" spans="21:22" x14ac:dyDescent="0.35">
      <c r="U2181">
        <v>292</v>
      </c>
      <c r="V2181">
        <v>103</v>
      </c>
    </row>
    <row r="2182" spans="21:22" x14ac:dyDescent="0.35">
      <c r="U2182">
        <v>92</v>
      </c>
      <c r="V2182">
        <v>1</v>
      </c>
    </row>
    <row r="2183" spans="21:22" x14ac:dyDescent="0.35">
      <c r="U2183">
        <v>14</v>
      </c>
      <c r="V2183">
        <v>46</v>
      </c>
    </row>
    <row r="2184" spans="21:22" x14ac:dyDescent="0.35">
      <c r="U2184">
        <v>75</v>
      </c>
      <c r="V2184">
        <v>44</v>
      </c>
    </row>
    <row r="2185" spans="21:22" x14ac:dyDescent="0.35">
      <c r="U2185">
        <v>638</v>
      </c>
      <c r="V2185">
        <v>81</v>
      </c>
    </row>
    <row r="2186" spans="21:22" x14ac:dyDescent="0.35">
      <c r="U2186">
        <v>477</v>
      </c>
      <c r="V2186" s="3">
        <v>1226</v>
      </c>
    </row>
    <row r="2187" spans="21:22" x14ac:dyDescent="0.35">
      <c r="U2187">
        <v>4</v>
      </c>
      <c r="V2187">
        <v>0</v>
      </c>
    </row>
    <row r="2188" spans="21:22" x14ac:dyDescent="0.35">
      <c r="U2188">
        <v>289</v>
      </c>
      <c r="V2188">
        <v>82</v>
      </c>
    </row>
    <row r="2189" spans="21:22" x14ac:dyDescent="0.35">
      <c r="U2189">
        <v>166</v>
      </c>
      <c r="V2189">
        <v>2</v>
      </c>
    </row>
    <row r="2190" spans="21:22" x14ac:dyDescent="0.35">
      <c r="U2190">
        <v>49</v>
      </c>
      <c r="V2190">
        <v>2</v>
      </c>
    </row>
    <row r="2191" spans="21:22" x14ac:dyDescent="0.35">
      <c r="U2191">
        <v>4</v>
      </c>
      <c r="V2191">
        <v>8</v>
      </c>
    </row>
    <row r="2192" spans="21:22" x14ac:dyDescent="0.35">
      <c r="U2192">
        <v>434</v>
      </c>
      <c r="V2192">
        <v>67</v>
      </c>
    </row>
    <row r="2193" spans="21:22" x14ac:dyDescent="0.35">
      <c r="U2193">
        <v>273</v>
      </c>
      <c r="V2193">
        <v>0</v>
      </c>
    </row>
    <row r="2194" spans="21:22" x14ac:dyDescent="0.35">
      <c r="U2194" s="3">
        <v>18056</v>
      </c>
      <c r="V2194">
        <v>427</v>
      </c>
    </row>
    <row r="2195" spans="21:22" x14ac:dyDescent="0.35">
      <c r="U2195">
        <v>105</v>
      </c>
      <c r="V2195">
        <v>684</v>
      </c>
    </row>
    <row r="2196" spans="21:22" x14ac:dyDescent="0.35">
      <c r="U2196">
        <v>80</v>
      </c>
      <c r="V2196">
        <v>440</v>
      </c>
    </row>
    <row r="2197" spans="21:22" x14ac:dyDescent="0.35">
      <c r="U2197" s="3">
        <v>100189</v>
      </c>
      <c r="V2197">
        <v>3</v>
      </c>
    </row>
    <row r="2198" spans="21:22" x14ac:dyDescent="0.35">
      <c r="U2198">
        <v>6</v>
      </c>
      <c r="V2198">
        <v>11</v>
      </c>
    </row>
    <row r="2199" spans="21:22" x14ac:dyDescent="0.35">
      <c r="U2199">
        <v>14</v>
      </c>
      <c r="V2199">
        <v>0</v>
      </c>
    </row>
    <row r="2200" spans="21:22" x14ac:dyDescent="0.35">
      <c r="U2200">
        <v>274</v>
      </c>
      <c r="V2200">
        <v>77</v>
      </c>
    </row>
    <row r="2201" spans="21:22" x14ac:dyDescent="0.35">
      <c r="U2201">
        <v>281</v>
      </c>
      <c r="V2201">
        <v>576</v>
      </c>
    </row>
    <row r="2202" spans="21:22" x14ac:dyDescent="0.35">
      <c r="U2202">
        <v>36</v>
      </c>
      <c r="V2202">
        <v>24</v>
      </c>
    </row>
    <row r="2203" spans="21:22" x14ac:dyDescent="0.35">
      <c r="U2203">
        <v>324</v>
      </c>
      <c r="V2203">
        <v>84</v>
      </c>
    </row>
    <row r="2204" spans="21:22" x14ac:dyDescent="0.35">
      <c r="U2204">
        <v>152</v>
      </c>
      <c r="V2204">
        <v>62</v>
      </c>
    </row>
    <row r="2205" spans="21:22" x14ac:dyDescent="0.35">
      <c r="U2205">
        <v>9</v>
      </c>
      <c r="V2205">
        <v>0</v>
      </c>
    </row>
    <row r="2206" spans="21:22" x14ac:dyDescent="0.35">
      <c r="U2206">
        <v>99</v>
      </c>
      <c r="V2206">
        <v>23</v>
      </c>
    </row>
    <row r="2207" spans="21:22" x14ac:dyDescent="0.35">
      <c r="U2207">
        <v>25</v>
      </c>
      <c r="V2207">
        <v>0</v>
      </c>
    </row>
    <row r="2208" spans="21:22" x14ac:dyDescent="0.35">
      <c r="U2208">
        <v>121</v>
      </c>
      <c r="V2208">
        <v>194</v>
      </c>
    </row>
    <row r="2209" spans="21:22" x14ac:dyDescent="0.35">
      <c r="U2209" s="3">
        <v>1037</v>
      </c>
      <c r="V2209" s="3">
        <v>1412</v>
      </c>
    </row>
    <row r="2210" spans="21:22" x14ac:dyDescent="0.35">
      <c r="U2210">
        <v>371</v>
      </c>
      <c r="V2210">
        <v>94</v>
      </c>
    </row>
    <row r="2211" spans="21:22" x14ac:dyDescent="0.35">
      <c r="U2211">
        <v>266</v>
      </c>
      <c r="V2211">
        <v>105</v>
      </c>
    </row>
    <row r="2212" spans="21:22" x14ac:dyDescent="0.35">
      <c r="U2212">
        <v>187</v>
      </c>
      <c r="V2212">
        <v>662</v>
      </c>
    </row>
    <row r="2213" spans="21:22" x14ac:dyDescent="0.35">
      <c r="U2213">
        <v>292</v>
      </c>
      <c r="V2213">
        <v>98</v>
      </c>
    </row>
    <row r="2214" spans="21:22" x14ac:dyDescent="0.35">
      <c r="U2214" s="3">
        <v>16867</v>
      </c>
      <c r="V2214">
        <v>166</v>
      </c>
    </row>
    <row r="2215" spans="21:22" x14ac:dyDescent="0.35">
      <c r="U2215">
        <v>71</v>
      </c>
      <c r="V2215">
        <v>1</v>
      </c>
    </row>
    <row r="2216" spans="21:22" x14ac:dyDescent="0.35">
      <c r="U2216">
        <v>48</v>
      </c>
      <c r="V2216">
        <v>419</v>
      </c>
    </row>
    <row r="2217" spans="21:22" x14ac:dyDescent="0.35">
      <c r="U2217">
        <v>9</v>
      </c>
      <c r="V2217">
        <v>7</v>
      </c>
    </row>
    <row r="2218" spans="21:22" x14ac:dyDescent="0.35">
      <c r="U2218">
        <v>51</v>
      </c>
      <c r="V2218">
        <v>20</v>
      </c>
    </row>
    <row r="2219" spans="21:22" x14ac:dyDescent="0.35">
      <c r="U2219">
        <v>4</v>
      </c>
      <c r="V2219">
        <v>0</v>
      </c>
    </row>
    <row r="2220" spans="21:22" x14ac:dyDescent="0.35">
      <c r="U2220">
        <v>354</v>
      </c>
      <c r="V2220">
        <v>43</v>
      </c>
    </row>
    <row r="2221" spans="21:22" x14ac:dyDescent="0.35">
      <c r="U2221">
        <v>89</v>
      </c>
      <c r="V2221">
        <v>120</v>
      </c>
    </row>
    <row r="2222" spans="21:22" x14ac:dyDescent="0.35">
      <c r="U2222">
        <v>16</v>
      </c>
      <c r="V2222">
        <v>13</v>
      </c>
    </row>
    <row r="2223" spans="21:22" x14ac:dyDescent="0.35">
      <c r="U2223">
        <v>4</v>
      </c>
      <c r="V2223">
        <v>9</v>
      </c>
    </row>
    <row r="2224" spans="21:22" x14ac:dyDescent="0.35">
      <c r="U2224">
        <v>1</v>
      </c>
      <c r="V2224">
        <v>0</v>
      </c>
    </row>
    <row r="2225" spans="21:22" x14ac:dyDescent="0.35">
      <c r="U2225">
        <v>158</v>
      </c>
      <c r="V2225" s="3">
        <v>2179</v>
      </c>
    </row>
    <row r="2226" spans="21:22" x14ac:dyDescent="0.35">
      <c r="U2226">
        <v>16</v>
      </c>
      <c r="V2226">
        <v>16</v>
      </c>
    </row>
    <row r="2227" spans="21:22" x14ac:dyDescent="0.35">
      <c r="U2227">
        <v>4</v>
      </c>
      <c r="V2227">
        <v>16</v>
      </c>
    </row>
    <row r="2228" spans="21:22" x14ac:dyDescent="0.35">
      <c r="U2228">
        <v>20</v>
      </c>
      <c r="V2228">
        <v>13</v>
      </c>
    </row>
    <row r="2229" spans="21:22" x14ac:dyDescent="0.35">
      <c r="U2229">
        <v>210</v>
      </c>
      <c r="V2229">
        <v>63</v>
      </c>
    </row>
    <row r="2230" spans="21:22" x14ac:dyDescent="0.35">
      <c r="U2230">
        <v>80</v>
      </c>
      <c r="V2230">
        <v>0</v>
      </c>
    </row>
    <row r="2231" spans="21:22" x14ac:dyDescent="0.35">
      <c r="U2231">
        <v>75</v>
      </c>
      <c r="V2231">
        <v>27</v>
      </c>
    </row>
    <row r="2232" spans="21:22" x14ac:dyDescent="0.35">
      <c r="U2232">
        <v>15</v>
      </c>
      <c r="V2232">
        <v>4</v>
      </c>
    </row>
    <row r="2233" spans="21:22" x14ac:dyDescent="0.35">
      <c r="U2233">
        <v>3</v>
      </c>
      <c r="V2233">
        <v>2</v>
      </c>
    </row>
    <row r="2234" spans="21:22" x14ac:dyDescent="0.35">
      <c r="U2234">
        <v>842</v>
      </c>
      <c r="V2234">
        <v>895</v>
      </c>
    </row>
    <row r="2235" spans="21:22" x14ac:dyDescent="0.35">
      <c r="U2235">
        <v>40</v>
      </c>
      <c r="V2235">
        <v>37</v>
      </c>
    </row>
    <row r="2236" spans="21:22" x14ac:dyDescent="0.35">
      <c r="U2236">
        <v>64</v>
      </c>
      <c r="V2236">
        <v>776</v>
      </c>
    </row>
    <row r="2237" spans="21:22" x14ac:dyDescent="0.35">
      <c r="U2237">
        <v>4</v>
      </c>
      <c r="V2237">
        <v>1</v>
      </c>
    </row>
    <row r="2238" spans="21:22" x14ac:dyDescent="0.35">
      <c r="U2238">
        <v>39</v>
      </c>
      <c r="V2238">
        <v>2</v>
      </c>
    </row>
    <row r="2239" spans="21:22" x14ac:dyDescent="0.35">
      <c r="U2239">
        <v>332</v>
      </c>
      <c r="V2239" s="3">
        <v>1989</v>
      </c>
    </row>
    <row r="2240" spans="21:22" x14ac:dyDescent="0.35">
      <c r="U2240">
        <v>2</v>
      </c>
      <c r="V2240">
        <v>2</v>
      </c>
    </row>
    <row r="2241" spans="21:22" x14ac:dyDescent="0.35">
      <c r="U2241">
        <v>481</v>
      </c>
      <c r="V2241">
        <v>0</v>
      </c>
    </row>
    <row r="2242" spans="21:22" x14ac:dyDescent="0.35">
      <c r="U2242">
        <v>347</v>
      </c>
      <c r="V2242">
        <v>0</v>
      </c>
    </row>
    <row r="2243" spans="21:22" x14ac:dyDescent="0.35">
      <c r="U2243">
        <v>44</v>
      </c>
      <c r="V2243">
        <v>2</v>
      </c>
    </row>
    <row r="2244" spans="21:22" x14ac:dyDescent="0.35">
      <c r="U2244">
        <v>1</v>
      </c>
      <c r="V2244">
        <v>1</v>
      </c>
    </row>
    <row r="2245" spans="21:22" x14ac:dyDescent="0.35">
      <c r="U2245">
        <v>20</v>
      </c>
      <c r="V2245">
        <v>2</v>
      </c>
    </row>
    <row r="2246" spans="21:22" x14ac:dyDescent="0.35">
      <c r="U2246">
        <v>51</v>
      </c>
      <c r="V2246">
        <v>0</v>
      </c>
    </row>
    <row r="2247" spans="21:22" x14ac:dyDescent="0.35">
      <c r="U2247">
        <v>4</v>
      </c>
      <c r="V2247">
        <v>2</v>
      </c>
    </row>
    <row r="2248" spans="21:22" x14ac:dyDescent="0.35">
      <c r="U2248">
        <v>196</v>
      </c>
      <c r="V2248">
        <v>9</v>
      </c>
    </row>
    <row r="2249" spans="21:22" x14ac:dyDescent="0.35">
      <c r="U2249">
        <v>326</v>
      </c>
      <c r="V2249">
        <v>70</v>
      </c>
    </row>
    <row r="2250" spans="21:22" x14ac:dyDescent="0.35">
      <c r="U2250">
        <v>78</v>
      </c>
      <c r="V2250">
        <v>0</v>
      </c>
    </row>
    <row r="2251" spans="21:22" x14ac:dyDescent="0.35">
      <c r="U2251">
        <v>60</v>
      </c>
      <c r="V2251">
        <v>33</v>
      </c>
    </row>
    <row r="2252" spans="21:22" x14ac:dyDescent="0.35">
      <c r="U2252">
        <v>7</v>
      </c>
      <c r="V2252">
        <v>5</v>
      </c>
    </row>
    <row r="2253" spans="21:22" x14ac:dyDescent="0.35">
      <c r="U2253">
        <v>206</v>
      </c>
      <c r="V2253">
        <v>48</v>
      </c>
    </row>
    <row r="2254" spans="21:22" x14ac:dyDescent="0.35">
      <c r="U2254">
        <v>23</v>
      </c>
      <c r="V2254">
        <v>37</v>
      </c>
    </row>
    <row r="2255" spans="21:22" x14ac:dyDescent="0.35">
      <c r="U2255">
        <v>621</v>
      </c>
      <c r="V2255">
        <v>79</v>
      </c>
    </row>
    <row r="2256" spans="21:22" x14ac:dyDescent="0.35">
      <c r="U2256">
        <v>79</v>
      </c>
      <c r="V2256">
        <v>39</v>
      </c>
    </row>
    <row r="2257" spans="21:22" x14ac:dyDescent="0.35">
      <c r="U2257">
        <v>40</v>
      </c>
      <c r="V2257">
        <v>38</v>
      </c>
    </row>
    <row r="2258" spans="21:22" x14ac:dyDescent="0.35">
      <c r="U2258">
        <v>84</v>
      </c>
      <c r="V2258">
        <v>1</v>
      </c>
    </row>
    <row r="2259" spans="21:22" x14ac:dyDescent="0.35">
      <c r="U2259">
        <v>1</v>
      </c>
      <c r="V2259">
        <v>0</v>
      </c>
    </row>
    <row r="2260" spans="21:22" x14ac:dyDescent="0.35">
      <c r="U2260">
        <v>2</v>
      </c>
      <c r="V2260">
        <v>3</v>
      </c>
    </row>
    <row r="2261" spans="21:22" x14ac:dyDescent="0.35">
      <c r="U2261">
        <v>187</v>
      </c>
      <c r="V2261">
        <v>89</v>
      </c>
    </row>
    <row r="2262" spans="21:22" x14ac:dyDescent="0.35">
      <c r="U2262">
        <v>3</v>
      </c>
      <c r="V2262">
        <v>1</v>
      </c>
    </row>
    <row r="2263" spans="21:22" x14ac:dyDescent="0.35">
      <c r="U2263">
        <v>119</v>
      </c>
      <c r="V2263">
        <v>0</v>
      </c>
    </row>
    <row r="2264" spans="21:22" x14ac:dyDescent="0.35">
      <c r="U2264">
        <v>5</v>
      </c>
      <c r="V2264">
        <v>3</v>
      </c>
    </row>
    <row r="2265" spans="21:22" x14ac:dyDescent="0.35">
      <c r="U2265">
        <v>24</v>
      </c>
      <c r="V2265">
        <v>114</v>
      </c>
    </row>
    <row r="2266" spans="21:22" x14ac:dyDescent="0.35">
      <c r="U2266">
        <v>104</v>
      </c>
      <c r="V2266">
        <v>32</v>
      </c>
    </row>
    <row r="2267" spans="21:22" x14ac:dyDescent="0.35">
      <c r="U2267">
        <v>76</v>
      </c>
      <c r="V2267">
        <v>878</v>
      </c>
    </row>
    <row r="2268" spans="21:22" x14ac:dyDescent="0.35">
      <c r="U2268">
        <v>43</v>
      </c>
      <c r="V2268">
        <v>0</v>
      </c>
    </row>
    <row r="2269" spans="21:22" x14ac:dyDescent="0.35">
      <c r="U2269">
        <v>230</v>
      </c>
      <c r="V2269" s="3">
        <v>1059</v>
      </c>
    </row>
    <row r="2270" spans="21:22" x14ac:dyDescent="0.35">
      <c r="U2270">
        <v>154</v>
      </c>
      <c r="V2270">
        <v>6</v>
      </c>
    </row>
    <row r="2271" spans="21:22" x14ac:dyDescent="0.35">
      <c r="U2271">
        <v>195</v>
      </c>
      <c r="V2271">
        <v>78</v>
      </c>
    </row>
    <row r="2272" spans="21:22" x14ac:dyDescent="0.35">
      <c r="U2272">
        <v>3</v>
      </c>
      <c r="V2272">
        <v>0</v>
      </c>
    </row>
    <row r="2273" spans="21:22" x14ac:dyDescent="0.35">
      <c r="U2273">
        <v>3</v>
      </c>
      <c r="V2273">
        <v>0</v>
      </c>
    </row>
    <row r="2274" spans="21:22" x14ac:dyDescent="0.35">
      <c r="U2274">
        <v>18</v>
      </c>
      <c r="V2274">
        <v>0</v>
      </c>
    </row>
    <row r="2275" spans="21:22" x14ac:dyDescent="0.35">
      <c r="U2275">
        <v>8</v>
      </c>
      <c r="V2275">
        <v>4</v>
      </c>
    </row>
    <row r="2276" spans="21:22" x14ac:dyDescent="0.35">
      <c r="U2276">
        <v>135</v>
      </c>
      <c r="V2276">
        <v>87</v>
      </c>
    </row>
    <row r="2277" spans="21:22" x14ac:dyDescent="0.35">
      <c r="U2277">
        <v>262</v>
      </c>
      <c r="V2277">
        <v>542</v>
      </c>
    </row>
    <row r="2278" spans="21:22" x14ac:dyDescent="0.35">
      <c r="U2278">
        <v>5</v>
      </c>
      <c r="V2278">
        <v>8</v>
      </c>
    </row>
    <row r="2279" spans="21:22" x14ac:dyDescent="0.35">
      <c r="U2279" s="3">
        <v>1027</v>
      </c>
      <c r="V2279">
        <v>130</v>
      </c>
    </row>
    <row r="2280" spans="21:22" x14ac:dyDescent="0.35">
      <c r="U2280">
        <v>122</v>
      </c>
      <c r="V2280">
        <v>43</v>
      </c>
    </row>
    <row r="2281" spans="21:22" x14ac:dyDescent="0.35">
      <c r="U2281">
        <v>86</v>
      </c>
      <c r="V2281">
        <v>2</v>
      </c>
    </row>
    <row r="2282" spans="21:22" x14ac:dyDescent="0.35">
      <c r="U2282">
        <v>4</v>
      </c>
      <c r="V2282">
        <v>0</v>
      </c>
    </row>
    <row r="2283" spans="21:22" x14ac:dyDescent="0.35">
      <c r="U2283">
        <v>14</v>
      </c>
      <c r="V2283">
        <v>2</v>
      </c>
    </row>
    <row r="2284" spans="21:22" x14ac:dyDescent="0.35">
      <c r="U2284">
        <v>1</v>
      </c>
      <c r="V2284">
        <v>0</v>
      </c>
    </row>
    <row r="2285" spans="21:22" x14ac:dyDescent="0.35">
      <c r="U2285">
        <v>5</v>
      </c>
      <c r="V2285">
        <v>11</v>
      </c>
    </row>
    <row r="2286" spans="21:22" x14ac:dyDescent="0.35">
      <c r="U2286">
        <v>304</v>
      </c>
      <c r="V2286">
        <v>69</v>
      </c>
    </row>
    <row r="2287" spans="21:22" x14ac:dyDescent="0.35">
      <c r="U2287">
        <v>100</v>
      </c>
      <c r="V2287">
        <v>958</v>
      </c>
    </row>
    <row r="2288" spans="21:22" x14ac:dyDescent="0.35">
      <c r="U2288">
        <v>93</v>
      </c>
      <c r="V2288">
        <v>709</v>
      </c>
    </row>
    <row r="2289" spans="21:22" x14ac:dyDescent="0.35">
      <c r="U2289">
        <v>4</v>
      </c>
      <c r="V2289">
        <v>0</v>
      </c>
    </row>
    <row r="2290" spans="21:22" x14ac:dyDescent="0.35">
      <c r="U2290">
        <v>32</v>
      </c>
      <c r="V2290">
        <v>30</v>
      </c>
    </row>
    <row r="2291" spans="21:22" x14ac:dyDescent="0.35">
      <c r="U2291">
        <v>118</v>
      </c>
      <c r="V2291">
        <v>8</v>
      </c>
    </row>
    <row r="2292" spans="21:22" x14ac:dyDescent="0.35">
      <c r="U2292">
        <v>41</v>
      </c>
      <c r="V2292">
        <v>0</v>
      </c>
    </row>
    <row r="2293" spans="21:22" x14ac:dyDescent="0.35">
      <c r="U2293">
        <v>5</v>
      </c>
      <c r="V2293">
        <v>2</v>
      </c>
    </row>
    <row r="2294" spans="21:22" x14ac:dyDescent="0.35">
      <c r="U2294">
        <v>388</v>
      </c>
      <c r="V2294">
        <v>52</v>
      </c>
    </row>
    <row r="2295" spans="21:22" x14ac:dyDescent="0.35">
      <c r="U2295">
        <v>134</v>
      </c>
      <c r="V2295">
        <v>667</v>
      </c>
    </row>
    <row r="2296" spans="21:22" x14ac:dyDescent="0.35">
      <c r="U2296">
        <v>56</v>
      </c>
      <c r="V2296">
        <v>7</v>
      </c>
    </row>
    <row r="2297" spans="21:22" x14ac:dyDescent="0.35">
      <c r="U2297">
        <v>12</v>
      </c>
      <c r="V2297">
        <v>5</v>
      </c>
    </row>
    <row r="2298" spans="21:22" x14ac:dyDescent="0.35">
      <c r="U2298">
        <v>47</v>
      </c>
      <c r="V2298">
        <v>0</v>
      </c>
    </row>
    <row r="2299" spans="21:22" x14ac:dyDescent="0.35">
      <c r="U2299" s="3">
        <v>3233</v>
      </c>
      <c r="V2299">
        <v>165</v>
      </c>
    </row>
    <row r="2300" spans="21:22" x14ac:dyDescent="0.35">
      <c r="U2300">
        <v>4</v>
      </c>
      <c r="V2300">
        <v>0</v>
      </c>
    </row>
    <row r="2301" spans="21:22" x14ac:dyDescent="0.35">
      <c r="U2301">
        <v>2</v>
      </c>
      <c r="V2301">
        <v>0</v>
      </c>
    </row>
    <row r="2302" spans="21:22" x14ac:dyDescent="0.35">
      <c r="U2302" s="3">
        <v>8738</v>
      </c>
      <c r="V2302" s="3">
        <v>4100</v>
      </c>
    </row>
    <row r="2303" spans="21:22" x14ac:dyDescent="0.35">
      <c r="U2303">
        <v>129</v>
      </c>
      <c r="V2303">
        <v>42</v>
      </c>
    </row>
    <row r="2304" spans="21:22" x14ac:dyDescent="0.35">
      <c r="U2304">
        <v>6</v>
      </c>
      <c r="V2304">
        <v>4</v>
      </c>
    </row>
    <row r="2305" spans="21:22" x14ac:dyDescent="0.35">
      <c r="U2305">
        <v>17</v>
      </c>
      <c r="V2305">
        <v>39</v>
      </c>
    </row>
    <row r="2306" spans="21:22" x14ac:dyDescent="0.35">
      <c r="U2306">
        <v>79</v>
      </c>
      <c r="V2306">
        <v>44</v>
      </c>
    </row>
    <row r="2307" spans="21:22" x14ac:dyDescent="0.35">
      <c r="U2307">
        <v>362</v>
      </c>
      <c r="V2307">
        <v>37</v>
      </c>
    </row>
    <row r="2308" spans="21:22" x14ac:dyDescent="0.35">
      <c r="U2308">
        <v>152</v>
      </c>
      <c r="V2308">
        <v>779</v>
      </c>
    </row>
    <row r="2309" spans="21:22" x14ac:dyDescent="0.35">
      <c r="U2309">
        <v>24</v>
      </c>
      <c r="V2309">
        <v>32</v>
      </c>
    </row>
    <row r="2310" spans="21:22" x14ac:dyDescent="0.35">
      <c r="U2310">
        <v>231</v>
      </c>
      <c r="V2310">
        <v>41</v>
      </c>
    </row>
    <row r="2311" spans="21:22" x14ac:dyDescent="0.35">
      <c r="U2311">
        <v>16</v>
      </c>
      <c r="V2311">
        <v>410</v>
      </c>
    </row>
    <row r="2312" spans="21:22" x14ac:dyDescent="0.35">
      <c r="U2312">
        <v>454</v>
      </c>
      <c r="V2312">
        <v>65</v>
      </c>
    </row>
    <row r="2313" spans="21:22" x14ac:dyDescent="0.35">
      <c r="U2313">
        <v>6</v>
      </c>
      <c r="V2313">
        <v>0</v>
      </c>
    </row>
    <row r="2314" spans="21:22" x14ac:dyDescent="0.35">
      <c r="U2314">
        <v>399</v>
      </c>
      <c r="V2314">
        <v>46</v>
      </c>
    </row>
    <row r="2315" spans="21:22" x14ac:dyDescent="0.35">
      <c r="U2315">
        <v>1</v>
      </c>
      <c r="V2315">
        <v>1</v>
      </c>
    </row>
    <row r="2316" spans="21:22" x14ac:dyDescent="0.35">
      <c r="U2316">
        <v>215</v>
      </c>
      <c r="V2316">
        <v>47</v>
      </c>
    </row>
    <row r="2317" spans="21:22" x14ac:dyDescent="0.35">
      <c r="U2317">
        <v>34</v>
      </c>
      <c r="V2317">
        <v>24</v>
      </c>
    </row>
    <row r="2318" spans="21:22" x14ac:dyDescent="0.35">
      <c r="U2318">
        <v>15</v>
      </c>
      <c r="V2318">
        <v>0</v>
      </c>
    </row>
    <row r="2319" spans="21:22" x14ac:dyDescent="0.35">
      <c r="U2319">
        <v>545</v>
      </c>
      <c r="V2319">
        <v>121</v>
      </c>
    </row>
    <row r="2320" spans="21:22" x14ac:dyDescent="0.35">
      <c r="U2320">
        <v>32</v>
      </c>
      <c r="V2320">
        <v>21</v>
      </c>
    </row>
    <row r="2321" spans="21:22" x14ac:dyDescent="0.35">
      <c r="U2321">
        <v>127</v>
      </c>
      <c r="V2321">
        <v>71</v>
      </c>
    </row>
    <row r="2322" spans="21:22" x14ac:dyDescent="0.35">
      <c r="U2322">
        <v>69</v>
      </c>
      <c r="V2322">
        <v>10</v>
      </c>
    </row>
    <row r="2323" spans="21:22" x14ac:dyDescent="0.35">
      <c r="U2323">
        <v>18</v>
      </c>
      <c r="V2323">
        <v>40</v>
      </c>
    </row>
    <row r="2324" spans="21:22" x14ac:dyDescent="0.35">
      <c r="U2324">
        <v>11</v>
      </c>
      <c r="V2324">
        <v>43</v>
      </c>
    </row>
    <row r="2325" spans="21:22" x14ac:dyDescent="0.35">
      <c r="U2325">
        <v>5</v>
      </c>
      <c r="V2325">
        <v>3</v>
      </c>
    </row>
    <row r="2326" spans="21:22" x14ac:dyDescent="0.35">
      <c r="U2326">
        <v>112</v>
      </c>
      <c r="V2326">
        <v>935</v>
      </c>
    </row>
    <row r="2327" spans="21:22" x14ac:dyDescent="0.35">
      <c r="U2327">
        <v>103</v>
      </c>
      <c r="V2327">
        <v>29</v>
      </c>
    </row>
    <row r="2328" spans="21:22" x14ac:dyDescent="0.35">
      <c r="U2328">
        <v>3</v>
      </c>
      <c r="V2328">
        <v>0</v>
      </c>
    </row>
    <row r="2329" spans="21:22" x14ac:dyDescent="0.35">
      <c r="U2329">
        <v>97</v>
      </c>
      <c r="V2329">
        <v>62</v>
      </c>
    </row>
    <row r="2330" spans="21:22" x14ac:dyDescent="0.35">
      <c r="U2330">
        <v>562</v>
      </c>
      <c r="V2330">
        <v>88</v>
      </c>
    </row>
    <row r="2331" spans="21:22" x14ac:dyDescent="0.35">
      <c r="U2331">
        <v>94</v>
      </c>
      <c r="V2331">
        <v>17</v>
      </c>
    </row>
    <row r="2332" spans="21:22" x14ac:dyDescent="0.35">
      <c r="U2332">
        <v>516</v>
      </c>
      <c r="V2332">
        <v>58</v>
      </c>
    </row>
    <row r="2333" spans="21:22" x14ac:dyDescent="0.35">
      <c r="U2333">
        <v>21</v>
      </c>
      <c r="V2333">
        <v>0</v>
      </c>
    </row>
    <row r="2334" spans="21:22" x14ac:dyDescent="0.35">
      <c r="U2334">
        <v>43</v>
      </c>
      <c r="V2334">
        <v>3</v>
      </c>
    </row>
    <row r="2335" spans="21:22" x14ac:dyDescent="0.35">
      <c r="U2335">
        <v>3</v>
      </c>
      <c r="V2335">
        <v>1</v>
      </c>
    </row>
    <row r="2336" spans="21:22" x14ac:dyDescent="0.35">
      <c r="U2336">
        <v>201</v>
      </c>
      <c r="V2336">
        <v>454</v>
      </c>
    </row>
    <row r="2337" spans="21:22" x14ac:dyDescent="0.35">
      <c r="U2337">
        <v>619</v>
      </c>
      <c r="V2337">
        <v>60</v>
      </c>
    </row>
    <row r="2338" spans="21:22" x14ac:dyDescent="0.35">
      <c r="U2338">
        <v>16</v>
      </c>
      <c r="V2338">
        <v>6</v>
      </c>
    </row>
    <row r="2339" spans="21:22" x14ac:dyDescent="0.35">
      <c r="U2339">
        <v>23</v>
      </c>
      <c r="V2339">
        <v>0</v>
      </c>
    </row>
    <row r="2340" spans="21:22" x14ac:dyDescent="0.35">
      <c r="U2340">
        <v>29</v>
      </c>
      <c r="V2340">
        <v>22</v>
      </c>
    </row>
    <row r="2341" spans="21:22" x14ac:dyDescent="0.35">
      <c r="U2341">
        <v>153</v>
      </c>
      <c r="V2341">
        <v>8</v>
      </c>
    </row>
    <row r="2342" spans="21:22" x14ac:dyDescent="0.35">
      <c r="U2342">
        <v>6</v>
      </c>
      <c r="V2342">
        <v>0</v>
      </c>
    </row>
    <row r="2343" spans="21:22" x14ac:dyDescent="0.35">
      <c r="U2343">
        <v>13</v>
      </c>
      <c r="V2343">
        <v>28</v>
      </c>
    </row>
    <row r="2344" spans="21:22" x14ac:dyDescent="0.35">
      <c r="U2344">
        <v>62</v>
      </c>
      <c r="V2344">
        <v>437</v>
      </c>
    </row>
    <row r="2345" spans="21:22" x14ac:dyDescent="0.35">
      <c r="U2345">
        <v>6</v>
      </c>
      <c r="V2345">
        <v>8</v>
      </c>
    </row>
    <row r="2346" spans="21:22" x14ac:dyDescent="0.35">
      <c r="U2346" s="3">
        <v>33309</v>
      </c>
      <c r="V2346" s="3">
        <v>129407</v>
      </c>
    </row>
    <row r="2347" spans="21:22" x14ac:dyDescent="0.35">
      <c r="U2347">
        <v>140</v>
      </c>
      <c r="V2347">
        <v>2</v>
      </c>
    </row>
    <row r="2348" spans="21:22" x14ac:dyDescent="0.35">
      <c r="U2348">
        <v>20</v>
      </c>
      <c r="V2348">
        <v>525</v>
      </c>
    </row>
    <row r="2349" spans="21:22" x14ac:dyDescent="0.35">
      <c r="U2349">
        <v>338</v>
      </c>
      <c r="V2349">
        <v>40</v>
      </c>
    </row>
    <row r="2350" spans="21:22" x14ac:dyDescent="0.35">
      <c r="U2350">
        <v>18</v>
      </c>
      <c r="V2350">
        <v>33</v>
      </c>
    </row>
    <row r="2351" spans="21:22" x14ac:dyDescent="0.35">
      <c r="U2351">
        <v>120</v>
      </c>
      <c r="V2351" s="3">
        <v>1010</v>
      </c>
    </row>
    <row r="2352" spans="21:22" x14ac:dyDescent="0.35">
      <c r="U2352">
        <v>45</v>
      </c>
      <c r="V2352">
        <v>34</v>
      </c>
    </row>
    <row r="2353" spans="21:22" x14ac:dyDescent="0.35">
      <c r="U2353">
        <v>4</v>
      </c>
      <c r="V2353">
        <v>5</v>
      </c>
    </row>
    <row r="2354" spans="21:22" x14ac:dyDescent="0.35">
      <c r="U2354">
        <v>18</v>
      </c>
      <c r="V2354">
        <v>2</v>
      </c>
    </row>
    <row r="2355" spans="21:22" x14ac:dyDescent="0.35">
      <c r="U2355">
        <v>174</v>
      </c>
      <c r="V2355">
        <v>62</v>
      </c>
    </row>
    <row r="2356" spans="21:22" x14ac:dyDescent="0.35">
      <c r="U2356">
        <v>376</v>
      </c>
      <c r="V2356">
        <v>54</v>
      </c>
    </row>
    <row r="2357" spans="21:22" x14ac:dyDescent="0.35">
      <c r="U2357">
        <v>421</v>
      </c>
      <c r="V2357" s="3">
        <v>1028</v>
      </c>
    </row>
    <row r="2358" spans="21:22" x14ac:dyDescent="0.35">
      <c r="U2358">
        <v>188</v>
      </c>
      <c r="V2358">
        <v>69</v>
      </c>
    </row>
    <row r="2359" spans="21:22" x14ac:dyDescent="0.35">
      <c r="U2359">
        <v>8</v>
      </c>
      <c r="V2359">
        <v>20</v>
      </c>
    </row>
    <row r="2360" spans="21:22" x14ac:dyDescent="0.35">
      <c r="U2360">
        <v>142</v>
      </c>
      <c r="V2360">
        <v>804</v>
      </c>
    </row>
    <row r="2361" spans="21:22" x14ac:dyDescent="0.35">
      <c r="U2361">
        <v>96</v>
      </c>
      <c r="V2361" s="3">
        <v>1174</v>
      </c>
    </row>
    <row r="2362" spans="21:22" x14ac:dyDescent="0.35">
      <c r="U2362" s="3">
        <v>4317</v>
      </c>
      <c r="V2362">
        <v>711</v>
      </c>
    </row>
    <row r="2363" spans="21:22" x14ac:dyDescent="0.35">
      <c r="U2363" s="3">
        <v>1218</v>
      </c>
      <c r="V2363">
        <v>937</v>
      </c>
    </row>
    <row r="2364" spans="21:22" x14ac:dyDescent="0.35">
      <c r="U2364">
        <v>11</v>
      </c>
      <c r="V2364">
        <v>77</v>
      </c>
    </row>
    <row r="2365" spans="21:22" x14ac:dyDescent="0.35">
      <c r="U2365">
        <v>1</v>
      </c>
      <c r="V2365">
        <v>0</v>
      </c>
    </row>
    <row r="2366" spans="21:22" x14ac:dyDescent="0.35">
      <c r="U2366">
        <v>223</v>
      </c>
      <c r="V2366">
        <v>61</v>
      </c>
    </row>
    <row r="2367" spans="21:22" x14ac:dyDescent="0.35">
      <c r="U2367">
        <v>13</v>
      </c>
      <c r="V2367">
        <v>1</v>
      </c>
    </row>
    <row r="2368" spans="21:22" x14ac:dyDescent="0.35">
      <c r="U2368">
        <v>212</v>
      </c>
      <c r="V2368">
        <v>66</v>
      </c>
    </row>
    <row r="2369" spans="21:22" x14ac:dyDescent="0.35">
      <c r="U2369">
        <v>300</v>
      </c>
      <c r="V2369">
        <v>62</v>
      </c>
    </row>
    <row r="2370" spans="21:22" x14ac:dyDescent="0.35">
      <c r="U2370">
        <v>21</v>
      </c>
      <c r="V2370">
        <v>46</v>
      </c>
    </row>
    <row r="2371" spans="21:22" x14ac:dyDescent="0.35">
      <c r="U2371">
        <v>430</v>
      </c>
      <c r="V2371">
        <v>80</v>
      </c>
    </row>
    <row r="2372" spans="21:22" x14ac:dyDescent="0.35">
      <c r="U2372">
        <v>19</v>
      </c>
      <c r="V2372">
        <v>0</v>
      </c>
    </row>
    <row r="2373" spans="21:22" x14ac:dyDescent="0.35">
      <c r="U2373">
        <v>18</v>
      </c>
      <c r="V2373">
        <v>4</v>
      </c>
    </row>
    <row r="2374" spans="21:22" x14ac:dyDescent="0.35">
      <c r="U2374">
        <v>26</v>
      </c>
      <c r="V2374">
        <v>1</v>
      </c>
    </row>
    <row r="2375" spans="21:22" x14ac:dyDescent="0.35">
      <c r="U2375">
        <v>17</v>
      </c>
      <c r="V2375">
        <v>3</v>
      </c>
    </row>
    <row r="2376" spans="21:22" x14ac:dyDescent="0.35">
      <c r="U2376">
        <v>106</v>
      </c>
      <c r="V2376" s="3">
        <v>1128</v>
      </c>
    </row>
    <row r="2377" spans="21:22" x14ac:dyDescent="0.35">
      <c r="U2377">
        <v>232</v>
      </c>
      <c r="V2377">
        <v>997</v>
      </c>
    </row>
    <row r="2378" spans="21:22" x14ac:dyDescent="0.35">
      <c r="U2378">
        <v>381</v>
      </c>
      <c r="V2378" s="3">
        <v>2202</v>
      </c>
    </row>
    <row r="2379" spans="21:22" x14ac:dyDescent="0.35">
      <c r="U2379">
        <v>859</v>
      </c>
      <c r="V2379">
        <v>56</v>
      </c>
    </row>
    <row r="2380" spans="21:22" x14ac:dyDescent="0.35">
      <c r="U2380">
        <v>118</v>
      </c>
      <c r="V2380">
        <v>39</v>
      </c>
    </row>
    <row r="2381" spans="21:22" x14ac:dyDescent="0.35">
      <c r="U2381">
        <v>135</v>
      </c>
      <c r="V2381">
        <v>986</v>
      </c>
    </row>
    <row r="2382" spans="21:22" x14ac:dyDescent="0.35">
      <c r="U2382">
        <v>239</v>
      </c>
      <c r="V2382">
        <v>51</v>
      </c>
    </row>
    <row r="2383" spans="21:22" x14ac:dyDescent="0.35">
      <c r="U2383">
        <v>28</v>
      </c>
      <c r="V2383">
        <v>25</v>
      </c>
    </row>
    <row r="2384" spans="21:22" x14ac:dyDescent="0.35">
      <c r="U2384">
        <v>6</v>
      </c>
      <c r="V2384">
        <v>0</v>
      </c>
    </row>
    <row r="2385" spans="21:22" x14ac:dyDescent="0.35">
      <c r="U2385">
        <v>27</v>
      </c>
      <c r="V2385">
        <v>30</v>
      </c>
    </row>
    <row r="2386" spans="21:22" x14ac:dyDescent="0.35">
      <c r="U2386">
        <v>715</v>
      </c>
      <c r="V2386">
        <v>140</v>
      </c>
    </row>
    <row r="2387" spans="21:22" x14ac:dyDescent="0.35">
      <c r="U2387">
        <v>1</v>
      </c>
      <c r="V2387">
        <v>0</v>
      </c>
    </row>
    <row r="2388" spans="21:22" x14ac:dyDescent="0.35">
      <c r="U2388">
        <v>173</v>
      </c>
      <c r="V2388">
        <v>57</v>
      </c>
    </row>
    <row r="2389" spans="21:22" x14ac:dyDescent="0.35">
      <c r="U2389">
        <v>382</v>
      </c>
      <c r="V2389">
        <v>762</v>
      </c>
    </row>
    <row r="2390" spans="21:22" x14ac:dyDescent="0.35">
      <c r="U2390">
        <v>325</v>
      </c>
      <c r="V2390">
        <v>44</v>
      </c>
    </row>
    <row r="2391" spans="21:22" x14ac:dyDescent="0.35">
      <c r="U2391">
        <v>27</v>
      </c>
      <c r="V2391">
        <v>35</v>
      </c>
    </row>
    <row r="2392" spans="21:22" x14ac:dyDescent="0.35">
      <c r="U2392">
        <v>412</v>
      </c>
      <c r="V2392">
        <v>66</v>
      </c>
    </row>
    <row r="2393" spans="21:22" x14ac:dyDescent="0.35">
      <c r="U2393">
        <v>159</v>
      </c>
      <c r="V2393" s="3">
        <v>1005</v>
      </c>
    </row>
    <row r="2394" spans="21:22" x14ac:dyDescent="0.35">
      <c r="U2394">
        <v>3</v>
      </c>
      <c r="V2394">
        <v>0</v>
      </c>
    </row>
    <row r="2395" spans="21:22" x14ac:dyDescent="0.35">
      <c r="U2395">
        <v>194</v>
      </c>
      <c r="V2395">
        <v>54</v>
      </c>
    </row>
    <row r="2396" spans="21:22" x14ac:dyDescent="0.35">
      <c r="U2396">
        <v>14</v>
      </c>
      <c r="V2396">
        <v>4</v>
      </c>
    </row>
    <row r="2397" spans="21:22" x14ac:dyDescent="0.35">
      <c r="U2397">
        <v>146</v>
      </c>
      <c r="V2397">
        <v>854</v>
      </c>
    </row>
    <row r="2398" spans="21:22" x14ac:dyDescent="0.35">
      <c r="U2398">
        <v>1</v>
      </c>
      <c r="V2398">
        <v>1</v>
      </c>
    </row>
    <row r="2399" spans="21:22" x14ac:dyDescent="0.35">
      <c r="U2399">
        <v>204</v>
      </c>
      <c r="V2399">
        <v>51</v>
      </c>
    </row>
    <row r="2400" spans="21:22" x14ac:dyDescent="0.35">
      <c r="U2400">
        <v>8</v>
      </c>
      <c r="V2400">
        <v>1</v>
      </c>
    </row>
    <row r="2401" spans="21:22" x14ac:dyDescent="0.35">
      <c r="U2401">
        <v>1</v>
      </c>
      <c r="V2401">
        <v>0</v>
      </c>
    </row>
    <row r="2402" spans="21:22" x14ac:dyDescent="0.35">
      <c r="U2402">
        <v>8</v>
      </c>
      <c r="V2402">
        <v>3</v>
      </c>
    </row>
    <row r="2403" spans="21:22" x14ac:dyDescent="0.35">
      <c r="U2403">
        <v>17</v>
      </c>
      <c r="V2403">
        <v>56</v>
      </c>
    </row>
    <row r="2404" spans="21:22" x14ac:dyDescent="0.35">
      <c r="U2404">
        <v>1</v>
      </c>
      <c r="V2404">
        <v>0</v>
      </c>
    </row>
    <row r="2405" spans="21:22" x14ac:dyDescent="0.35">
      <c r="U2405">
        <v>5</v>
      </c>
      <c r="V2405">
        <v>1</v>
      </c>
    </row>
    <row r="2406" spans="21:22" x14ac:dyDescent="0.35">
      <c r="U2406">
        <v>580</v>
      </c>
      <c r="V2406">
        <v>148</v>
      </c>
    </row>
    <row r="2407" spans="21:22" x14ac:dyDescent="0.35">
      <c r="U2407">
        <v>604</v>
      </c>
      <c r="V2407">
        <v>887</v>
      </c>
    </row>
    <row r="2408" spans="21:22" x14ac:dyDescent="0.35">
      <c r="U2408">
        <v>1</v>
      </c>
      <c r="V2408">
        <v>0</v>
      </c>
    </row>
    <row r="2409" spans="21:22" x14ac:dyDescent="0.35">
      <c r="U2409">
        <v>6</v>
      </c>
      <c r="V2409">
        <v>0</v>
      </c>
    </row>
    <row r="2410" spans="21:22" x14ac:dyDescent="0.35">
      <c r="U2410">
        <v>3</v>
      </c>
      <c r="V2410">
        <v>1</v>
      </c>
    </row>
    <row r="2411" spans="21:22" x14ac:dyDescent="0.35">
      <c r="U2411">
        <v>20</v>
      </c>
      <c r="V2411">
        <v>32</v>
      </c>
    </row>
    <row r="2412" spans="21:22" x14ac:dyDescent="0.35">
      <c r="U2412">
        <v>3</v>
      </c>
      <c r="V2412">
        <v>0</v>
      </c>
    </row>
    <row r="2413" spans="21:22" x14ac:dyDescent="0.35">
      <c r="U2413">
        <v>519</v>
      </c>
      <c r="V2413">
        <v>0</v>
      </c>
    </row>
    <row r="2414" spans="21:22" x14ac:dyDescent="0.35">
      <c r="U2414">
        <v>10</v>
      </c>
      <c r="V2414">
        <v>15</v>
      </c>
    </row>
    <row r="2415" spans="21:22" x14ac:dyDescent="0.35">
      <c r="U2415" s="3">
        <v>3405</v>
      </c>
      <c r="V2415">
        <v>0</v>
      </c>
    </row>
    <row r="2416" spans="21:22" x14ac:dyDescent="0.35">
      <c r="U2416">
        <v>7</v>
      </c>
      <c r="V2416">
        <v>0</v>
      </c>
    </row>
    <row r="2417" spans="21:22" x14ac:dyDescent="0.35">
      <c r="U2417">
        <v>20</v>
      </c>
      <c r="V2417">
        <v>1</v>
      </c>
    </row>
    <row r="2418" spans="21:22" x14ac:dyDescent="0.35">
      <c r="U2418">
        <v>676</v>
      </c>
      <c r="V2418">
        <v>75</v>
      </c>
    </row>
    <row r="2419" spans="21:22" x14ac:dyDescent="0.35">
      <c r="U2419" s="3">
        <v>2031</v>
      </c>
      <c r="V2419">
        <v>447</v>
      </c>
    </row>
    <row r="2420" spans="21:22" x14ac:dyDescent="0.35">
      <c r="U2420">
        <v>506</v>
      </c>
      <c r="V2420" s="3">
        <v>760218</v>
      </c>
    </row>
    <row r="2421" spans="21:22" x14ac:dyDescent="0.35">
      <c r="U2421" s="3">
        <v>14065</v>
      </c>
      <c r="V2421" s="3">
        <v>5339</v>
      </c>
    </row>
    <row r="2422" spans="21:22" x14ac:dyDescent="0.35">
      <c r="U2422">
        <v>28</v>
      </c>
      <c r="V2422">
        <v>76</v>
      </c>
    </row>
    <row r="2423" spans="21:22" x14ac:dyDescent="0.35">
      <c r="U2423">
        <v>887</v>
      </c>
      <c r="V2423">
        <v>571</v>
      </c>
    </row>
    <row r="2424" spans="21:22" x14ac:dyDescent="0.35">
      <c r="U2424">
        <v>190</v>
      </c>
      <c r="V2424">
        <v>113</v>
      </c>
    </row>
    <row r="2425" spans="21:22" x14ac:dyDescent="0.35">
      <c r="U2425">
        <v>7</v>
      </c>
      <c r="V2425">
        <v>0</v>
      </c>
    </row>
    <row r="2426" spans="21:22" x14ac:dyDescent="0.35">
      <c r="U2426">
        <v>151</v>
      </c>
      <c r="V2426" s="3">
        <v>1368</v>
      </c>
    </row>
    <row r="2427" spans="21:22" x14ac:dyDescent="0.35">
      <c r="U2427">
        <v>215</v>
      </c>
      <c r="V2427">
        <v>143</v>
      </c>
    </row>
    <row r="2428" spans="21:22" x14ac:dyDescent="0.35">
      <c r="U2428">
        <v>20</v>
      </c>
      <c r="V2428">
        <v>453</v>
      </c>
    </row>
    <row r="2429" spans="21:22" x14ac:dyDescent="0.35">
      <c r="U2429">
        <v>32</v>
      </c>
      <c r="V2429">
        <v>22</v>
      </c>
    </row>
    <row r="2430" spans="21:22" x14ac:dyDescent="0.35">
      <c r="U2430">
        <v>488</v>
      </c>
      <c r="V2430">
        <v>76</v>
      </c>
    </row>
    <row r="2431" spans="21:22" x14ac:dyDescent="0.35">
      <c r="U2431">
        <v>7</v>
      </c>
      <c r="V2431">
        <v>14</v>
      </c>
    </row>
    <row r="2432" spans="21:22" x14ac:dyDescent="0.35">
      <c r="U2432">
        <v>1</v>
      </c>
      <c r="V2432">
        <v>0</v>
      </c>
    </row>
    <row r="2433" spans="21:22" x14ac:dyDescent="0.35">
      <c r="U2433">
        <v>1</v>
      </c>
      <c r="V2433">
        <v>0</v>
      </c>
    </row>
    <row r="2434" spans="21:22" x14ac:dyDescent="0.35">
      <c r="U2434">
        <v>87</v>
      </c>
      <c r="V2434">
        <v>56</v>
      </c>
    </row>
    <row r="2435" spans="21:22" x14ac:dyDescent="0.35">
      <c r="U2435">
        <v>856</v>
      </c>
      <c r="V2435">
        <v>61</v>
      </c>
    </row>
    <row r="2436" spans="21:22" x14ac:dyDescent="0.35">
      <c r="U2436">
        <v>392</v>
      </c>
      <c r="V2436" s="3">
        <v>1454</v>
      </c>
    </row>
    <row r="2437" spans="21:22" x14ac:dyDescent="0.35">
      <c r="U2437">
        <v>5</v>
      </c>
      <c r="V2437">
        <v>0</v>
      </c>
    </row>
    <row r="2438" spans="21:22" x14ac:dyDescent="0.35">
      <c r="U2438" s="3">
        <v>1210</v>
      </c>
      <c r="V2438" s="3">
        <v>2061</v>
      </c>
    </row>
    <row r="2439" spans="21:22" x14ac:dyDescent="0.35">
      <c r="U2439">
        <v>8</v>
      </c>
      <c r="V2439">
        <v>11</v>
      </c>
    </row>
    <row r="2440" spans="21:22" x14ac:dyDescent="0.35">
      <c r="U2440">
        <v>827</v>
      </c>
      <c r="V2440">
        <v>83</v>
      </c>
    </row>
    <row r="2441" spans="21:22" x14ac:dyDescent="0.35">
      <c r="U2441">
        <v>15</v>
      </c>
      <c r="V2441">
        <v>0</v>
      </c>
    </row>
    <row r="2442" spans="21:22" x14ac:dyDescent="0.35">
      <c r="U2442">
        <v>2</v>
      </c>
      <c r="V2442">
        <v>3</v>
      </c>
    </row>
    <row r="2443" spans="21:22" x14ac:dyDescent="0.35">
      <c r="U2443">
        <v>218</v>
      </c>
      <c r="V2443">
        <v>37</v>
      </c>
    </row>
    <row r="2444" spans="21:22" x14ac:dyDescent="0.35">
      <c r="U2444">
        <v>4</v>
      </c>
      <c r="V2444">
        <v>5</v>
      </c>
    </row>
    <row r="2445" spans="21:22" x14ac:dyDescent="0.35">
      <c r="U2445">
        <v>424</v>
      </c>
      <c r="V2445">
        <v>79</v>
      </c>
    </row>
    <row r="2446" spans="21:22" x14ac:dyDescent="0.35">
      <c r="U2446">
        <v>5</v>
      </c>
      <c r="V2446">
        <v>0</v>
      </c>
    </row>
    <row r="2447" spans="21:22" x14ac:dyDescent="0.35">
      <c r="U2447">
        <v>131</v>
      </c>
      <c r="V2447">
        <v>59</v>
      </c>
    </row>
    <row r="2448" spans="21:22" x14ac:dyDescent="0.35">
      <c r="U2448">
        <v>81</v>
      </c>
      <c r="V2448">
        <v>3</v>
      </c>
    </row>
    <row r="2449" spans="21:22" x14ac:dyDescent="0.35">
      <c r="U2449">
        <v>6</v>
      </c>
      <c r="V2449">
        <v>6</v>
      </c>
    </row>
    <row r="2450" spans="21:22" x14ac:dyDescent="0.35">
      <c r="U2450">
        <v>8</v>
      </c>
      <c r="V2450">
        <v>1</v>
      </c>
    </row>
    <row r="2451" spans="21:22" x14ac:dyDescent="0.35">
      <c r="U2451">
        <v>1</v>
      </c>
      <c r="V2451">
        <v>0</v>
      </c>
    </row>
    <row r="2452" spans="21:22" x14ac:dyDescent="0.35">
      <c r="U2452" s="3">
        <v>52601</v>
      </c>
      <c r="V2452">
        <v>168</v>
      </c>
    </row>
    <row r="2453" spans="21:22" x14ac:dyDescent="0.35">
      <c r="U2453">
        <v>6</v>
      </c>
      <c r="V2453">
        <v>0</v>
      </c>
    </row>
    <row r="2454" spans="21:22" x14ac:dyDescent="0.35">
      <c r="U2454">
        <v>273</v>
      </c>
      <c r="V2454">
        <v>601</v>
      </c>
    </row>
    <row r="2455" spans="21:22" x14ac:dyDescent="0.35">
      <c r="U2455">
        <v>469</v>
      </c>
      <c r="V2455">
        <v>62</v>
      </c>
    </row>
    <row r="2456" spans="21:22" x14ac:dyDescent="0.35">
      <c r="U2456">
        <v>216</v>
      </c>
      <c r="V2456">
        <v>78</v>
      </c>
    </row>
    <row r="2457" spans="21:22" x14ac:dyDescent="0.35">
      <c r="U2457">
        <v>148</v>
      </c>
      <c r="V2457">
        <v>82</v>
      </c>
    </row>
    <row r="2458" spans="21:22" x14ac:dyDescent="0.35">
      <c r="U2458">
        <v>15</v>
      </c>
      <c r="V2458">
        <v>89</v>
      </c>
    </row>
    <row r="2459" spans="21:22" x14ac:dyDescent="0.35">
      <c r="U2459">
        <v>203</v>
      </c>
      <c r="V2459">
        <v>863</v>
      </c>
    </row>
    <row r="2460" spans="21:22" x14ac:dyDescent="0.35">
      <c r="U2460">
        <v>6</v>
      </c>
      <c r="V2460">
        <v>12</v>
      </c>
    </row>
    <row r="2461" spans="21:22" x14ac:dyDescent="0.35">
      <c r="U2461">
        <v>10</v>
      </c>
      <c r="V2461">
        <v>3</v>
      </c>
    </row>
    <row r="2462" spans="21:22" x14ac:dyDescent="0.35">
      <c r="U2462">
        <v>12</v>
      </c>
      <c r="V2462">
        <v>1</v>
      </c>
    </row>
    <row r="2463" spans="21:22" x14ac:dyDescent="0.35">
      <c r="U2463">
        <v>22</v>
      </c>
      <c r="V2463">
        <v>95</v>
      </c>
    </row>
    <row r="2464" spans="21:22" x14ac:dyDescent="0.35">
      <c r="U2464">
        <v>6</v>
      </c>
      <c r="V2464">
        <v>0</v>
      </c>
    </row>
    <row r="2465" spans="21:22" x14ac:dyDescent="0.35">
      <c r="U2465">
        <v>32</v>
      </c>
      <c r="V2465">
        <v>0</v>
      </c>
    </row>
    <row r="2466" spans="21:22" x14ac:dyDescent="0.35">
      <c r="U2466">
        <v>540</v>
      </c>
      <c r="V2466">
        <v>93</v>
      </c>
    </row>
    <row r="2467" spans="21:22" x14ac:dyDescent="0.35">
      <c r="U2467">
        <v>4</v>
      </c>
      <c r="V2467">
        <v>0</v>
      </c>
    </row>
    <row r="2468" spans="21:22" x14ac:dyDescent="0.35">
      <c r="U2468">
        <v>164</v>
      </c>
      <c r="V2468">
        <v>12</v>
      </c>
    </row>
    <row r="2469" spans="21:22" x14ac:dyDescent="0.35">
      <c r="U2469" s="3">
        <v>2695</v>
      </c>
      <c r="V2469" s="3">
        <v>1090</v>
      </c>
    </row>
    <row r="2470" spans="21:22" x14ac:dyDescent="0.35">
      <c r="U2470">
        <v>306</v>
      </c>
      <c r="V2470">
        <v>83</v>
      </c>
    </row>
    <row r="2471" spans="21:22" x14ac:dyDescent="0.35">
      <c r="U2471">
        <v>31</v>
      </c>
      <c r="V2471">
        <v>21</v>
      </c>
    </row>
    <row r="2472" spans="21:22" x14ac:dyDescent="0.35">
      <c r="U2472">
        <v>8</v>
      </c>
      <c r="V2472">
        <v>0</v>
      </c>
    </row>
    <row r="2473" spans="21:22" x14ac:dyDescent="0.35">
      <c r="U2473">
        <v>1</v>
      </c>
      <c r="V2473">
        <v>0</v>
      </c>
    </row>
    <row r="2474" spans="21:22" x14ac:dyDescent="0.35">
      <c r="U2474">
        <v>193</v>
      </c>
      <c r="V2474">
        <v>999</v>
      </c>
    </row>
    <row r="2475" spans="21:22" x14ac:dyDescent="0.35">
      <c r="U2475">
        <v>6</v>
      </c>
      <c r="V2475">
        <v>0</v>
      </c>
    </row>
    <row r="2476" spans="21:22" x14ac:dyDescent="0.35">
      <c r="U2476">
        <v>47</v>
      </c>
      <c r="V2476">
        <v>27</v>
      </c>
    </row>
    <row r="2477" spans="21:22" x14ac:dyDescent="0.35">
      <c r="U2477">
        <v>980</v>
      </c>
      <c r="V2477">
        <v>181</v>
      </c>
    </row>
    <row r="2478" spans="21:22" x14ac:dyDescent="0.35">
      <c r="U2478">
        <v>1</v>
      </c>
      <c r="V2478">
        <v>0</v>
      </c>
    </row>
    <row r="2479" spans="21:22" x14ac:dyDescent="0.35">
      <c r="U2479">
        <v>11</v>
      </c>
      <c r="V2479">
        <v>0</v>
      </c>
    </row>
    <row r="2480" spans="21:22" x14ac:dyDescent="0.35">
      <c r="U2480" s="3">
        <v>3643</v>
      </c>
      <c r="V2480" s="3">
        <v>1979</v>
      </c>
    </row>
    <row r="2481" spans="21:22" x14ac:dyDescent="0.35">
      <c r="U2481">
        <v>20</v>
      </c>
      <c r="V2481">
        <v>1</v>
      </c>
    </row>
    <row r="2482" spans="21:22" x14ac:dyDescent="0.35">
      <c r="U2482">
        <v>179</v>
      </c>
      <c r="V2482">
        <v>79</v>
      </c>
    </row>
    <row r="2483" spans="21:22" x14ac:dyDescent="0.35">
      <c r="U2483" s="3">
        <v>1143</v>
      </c>
      <c r="V2483">
        <v>112</v>
      </c>
    </row>
    <row r="2484" spans="21:22" x14ac:dyDescent="0.35">
      <c r="U2484">
        <v>9</v>
      </c>
      <c r="V2484">
        <v>40</v>
      </c>
    </row>
    <row r="2485" spans="21:22" x14ac:dyDescent="0.35">
      <c r="U2485">
        <v>155</v>
      </c>
      <c r="V2485">
        <v>3</v>
      </c>
    </row>
    <row r="2486" spans="21:22" x14ac:dyDescent="0.35">
      <c r="U2486">
        <v>4</v>
      </c>
      <c r="V2486">
        <v>0</v>
      </c>
    </row>
    <row r="2487" spans="21:22" x14ac:dyDescent="0.35">
      <c r="U2487">
        <v>2</v>
      </c>
      <c r="V2487">
        <v>0</v>
      </c>
    </row>
    <row r="2488" spans="21:22" x14ac:dyDescent="0.35">
      <c r="U2488">
        <v>1</v>
      </c>
      <c r="V2488">
        <v>0</v>
      </c>
    </row>
    <row r="2489" spans="21:22" x14ac:dyDescent="0.35">
      <c r="U2489">
        <v>27</v>
      </c>
      <c r="V2489">
        <v>0</v>
      </c>
    </row>
    <row r="2490" spans="21:22" x14ac:dyDescent="0.35">
      <c r="U2490">
        <v>8</v>
      </c>
      <c r="V2490">
        <v>12</v>
      </c>
    </row>
    <row r="2491" spans="21:22" x14ac:dyDescent="0.35">
      <c r="U2491">
        <v>337</v>
      </c>
      <c r="V2491">
        <v>38</v>
      </c>
    </row>
    <row r="2492" spans="21:22" x14ac:dyDescent="0.35">
      <c r="U2492">
        <v>351</v>
      </c>
      <c r="V2492">
        <v>120</v>
      </c>
    </row>
    <row r="2493" spans="21:22" x14ac:dyDescent="0.35">
      <c r="U2493">
        <v>165</v>
      </c>
      <c r="V2493">
        <v>3</v>
      </c>
    </row>
    <row r="2494" spans="21:22" x14ac:dyDescent="0.35">
      <c r="U2494">
        <v>15</v>
      </c>
      <c r="V2494">
        <v>2</v>
      </c>
    </row>
    <row r="2495" spans="21:22" x14ac:dyDescent="0.35">
      <c r="U2495">
        <v>85</v>
      </c>
      <c r="V2495">
        <v>0</v>
      </c>
    </row>
    <row r="2496" spans="21:22" x14ac:dyDescent="0.35">
      <c r="U2496">
        <v>46</v>
      </c>
      <c r="V2496">
        <v>30</v>
      </c>
    </row>
    <row r="2497" spans="21:22" x14ac:dyDescent="0.35">
      <c r="U2497">
        <v>11</v>
      </c>
      <c r="V2497">
        <v>0</v>
      </c>
    </row>
    <row r="2498" spans="21:22" x14ac:dyDescent="0.35">
      <c r="U2498">
        <v>1</v>
      </c>
      <c r="V2498">
        <v>1</v>
      </c>
    </row>
    <row r="2499" spans="21:22" x14ac:dyDescent="0.35">
      <c r="U2499">
        <v>6</v>
      </c>
      <c r="V2499">
        <v>1</v>
      </c>
    </row>
    <row r="2500" spans="21:22" x14ac:dyDescent="0.35">
      <c r="U2500">
        <v>329</v>
      </c>
      <c r="V2500">
        <v>64</v>
      </c>
    </row>
    <row r="2501" spans="21:22" x14ac:dyDescent="0.35">
      <c r="U2501">
        <v>841</v>
      </c>
      <c r="V2501">
        <v>91</v>
      </c>
    </row>
    <row r="2502" spans="21:22" x14ac:dyDescent="0.35">
      <c r="U2502">
        <v>15</v>
      </c>
      <c r="V2502">
        <v>21</v>
      </c>
    </row>
    <row r="2503" spans="21:22" x14ac:dyDescent="0.35">
      <c r="U2503">
        <v>124</v>
      </c>
      <c r="V2503">
        <v>28</v>
      </c>
    </row>
    <row r="2504" spans="21:22" x14ac:dyDescent="0.35">
      <c r="U2504">
        <v>18</v>
      </c>
      <c r="V2504">
        <v>13</v>
      </c>
    </row>
    <row r="2505" spans="21:22" x14ac:dyDescent="0.35">
      <c r="U2505">
        <v>22</v>
      </c>
      <c r="V2505">
        <v>19</v>
      </c>
    </row>
    <row r="2506" spans="21:22" x14ac:dyDescent="0.35">
      <c r="U2506">
        <v>2</v>
      </c>
      <c r="V2506">
        <v>0</v>
      </c>
    </row>
    <row r="2507" spans="21:22" x14ac:dyDescent="0.35">
      <c r="U2507">
        <v>223</v>
      </c>
      <c r="V2507">
        <v>56</v>
      </c>
    </row>
    <row r="2508" spans="21:22" x14ac:dyDescent="0.35">
      <c r="U2508">
        <v>45</v>
      </c>
      <c r="V2508">
        <v>28</v>
      </c>
    </row>
    <row r="2509" spans="21:22" x14ac:dyDescent="0.35">
      <c r="U2509">
        <v>19</v>
      </c>
      <c r="V2509">
        <v>10</v>
      </c>
    </row>
    <row r="2510" spans="21:22" x14ac:dyDescent="0.35">
      <c r="U2510">
        <v>6</v>
      </c>
      <c r="V2510">
        <v>0</v>
      </c>
    </row>
    <row r="2511" spans="21:22" x14ac:dyDescent="0.35">
      <c r="U2511">
        <v>4</v>
      </c>
      <c r="V2511">
        <v>3</v>
      </c>
    </row>
    <row r="2512" spans="21:22" x14ac:dyDescent="0.35">
      <c r="U2512">
        <v>189</v>
      </c>
      <c r="V2512">
        <v>54</v>
      </c>
    </row>
    <row r="2513" spans="21:22" x14ac:dyDescent="0.35">
      <c r="U2513">
        <v>944</v>
      </c>
      <c r="V2513">
        <v>77</v>
      </c>
    </row>
    <row r="2514" spans="21:22" x14ac:dyDescent="0.35">
      <c r="U2514">
        <v>65</v>
      </c>
      <c r="V2514">
        <v>32</v>
      </c>
    </row>
    <row r="2515" spans="21:22" x14ac:dyDescent="0.35">
      <c r="U2515">
        <v>10</v>
      </c>
      <c r="V2515">
        <v>4</v>
      </c>
    </row>
    <row r="2516" spans="21:22" x14ac:dyDescent="0.35">
      <c r="U2516">
        <v>186</v>
      </c>
      <c r="V2516">
        <v>34</v>
      </c>
    </row>
    <row r="2517" spans="21:22" x14ac:dyDescent="0.35">
      <c r="U2517">
        <v>8</v>
      </c>
      <c r="V2517">
        <v>2</v>
      </c>
    </row>
    <row r="2518" spans="21:22" x14ac:dyDescent="0.35">
      <c r="U2518">
        <v>16</v>
      </c>
      <c r="V2518">
        <v>54</v>
      </c>
    </row>
    <row r="2519" spans="21:22" x14ac:dyDescent="0.35">
      <c r="U2519">
        <v>93</v>
      </c>
      <c r="V2519">
        <v>33</v>
      </c>
    </row>
    <row r="2520" spans="21:22" x14ac:dyDescent="0.35">
      <c r="U2520">
        <v>778</v>
      </c>
      <c r="V2520">
        <v>58</v>
      </c>
    </row>
    <row r="2521" spans="21:22" x14ac:dyDescent="0.35">
      <c r="U2521">
        <v>181</v>
      </c>
      <c r="V2521">
        <v>13</v>
      </c>
    </row>
    <row r="2522" spans="21:22" x14ac:dyDescent="0.35">
      <c r="U2522">
        <v>106</v>
      </c>
      <c r="V2522">
        <v>877</v>
      </c>
    </row>
    <row r="2523" spans="21:22" x14ac:dyDescent="0.35">
      <c r="U2523">
        <v>2</v>
      </c>
      <c r="V2523">
        <v>0</v>
      </c>
    </row>
    <row r="2524" spans="21:22" x14ac:dyDescent="0.35">
      <c r="U2524">
        <v>8</v>
      </c>
      <c r="V2524">
        <v>27</v>
      </c>
    </row>
    <row r="2525" spans="21:22" x14ac:dyDescent="0.35">
      <c r="U2525">
        <v>17</v>
      </c>
      <c r="V2525">
        <v>0</v>
      </c>
    </row>
    <row r="2526" spans="21:22" x14ac:dyDescent="0.35">
      <c r="U2526">
        <v>66</v>
      </c>
      <c r="V2526">
        <v>150</v>
      </c>
    </row>
    <row r="2527" spans="21:22" x14ac:dyDescent="0.35">
      <c r="U2527">
        <v>10</v>
      </c>
      <c r="V2527">
        <v>3</v>
      </c>
    </row>
    <row r="2528" spans="21:22" x14ac:dyDescent="0.35">
      <c r="U2528">
        <v>34</v>
      </c>
      <c r="V2528">
        <v>0</v>
      </c>
    </row>
    <row r="2529" spans="21:22" x14ac:dyDescent="0.35">
      <c r="U2529">
        <v>614</v>
      </c>
      <c r="V2529">
        <v>85</v>
      </c>
    </row>
    <row r="2530" spans="21:22" x14ac:dyDescent="0.35">
      <c r="U2530">
        <v>480</v>
      </c>
      <c r="V2530">
        <v>45</v>
      </c>
    </row>
    <row r="2531" spans="21:22" x14ac:dyDescent="0.35">
      <c r="U2531">
        <v>92</v>
      </c>
      <c r="V2531">
        <v>59</v>
      </c>
    </row>
    <row r="2532" spans="21:22" x14ac:dyDescent="0.35">
      <c r="U2532">
        <v>2</v>
      </c>
      <c r="V2532">
        <v>2</v>
      </c>
    </row>
    <row r="2533" spans="21:22" x14ac:dyDescent="0.35">
      <c r="U2533">
        <v>53</v>
      </c>
      <c r="V2533">
        <v>496</v>
      </c>
    </row>
    <row r="2534" spans="21:22" x14ac:dyDescent="0.35">
      <c r="U2534">
        <v>40</v>
      </c>
      <c r="V2534">
        <v>0</v>
      </c>
    </row>
    <row r="2535" spans="21:22" x14ac:dyDescent="0.35">
      <c r="U2535">
        <v>210</v>
      </c>
      <c r="V2535">
        <v>62</v>
      </c>
    </row>
    <row r="2536" spans="21:22" x14ac:dyDescent="0.35">
      <c r="U2536">
        <v>10</v>
      </c>
      <c r="V2536">
        <v>37</v>
      </c>
    </row>
    <row r="2537" spans="21:22" x14ac:dyDescent="0.35">
      <c r="U2537">
        <v>976</v>
      </c>
      <c r="V2537">
        <v>93</v>
      </c>
    </row>
    <row r="2538" spans="21:22" x14ac:dyDescent="0.35">
      <c r="U2538">
        <v>287</v>
      </c>
      <c r="V2538">
        <v>74</v>
      </c>
    </row>
    <row r="2539" spans="21:22" x14ac:dyDescent="0.35">
      <c r="U2539">
        <v>180</v>
      </c>
      <c r="V2539">
        <v>43</v>
      </c>
    </row>
    <row r="2540" spans="21:22" x14ac:dyDescent="0.35">
      <c r="U2540" s="3">
        <v>1222</v>
      </c>
      <c r="V2540">
        <v>117</v>
      </c>
    </row>
    <row r="2541" spans="21:22" x14ac:dyDescent="0.35">
      <c r="U2541">
        <v>582</v>
      </c>
      <c r="V2541">
        <v>120</v>
      </c>
    </row>
    <row r="2542" spans="21:22" x14ac:dyDescent="0.35">
      <c r="U2542">
        <v>115</v>
      </c>
      <c r="V2542">
        <v>37</v>
      </c>
    </row>
    <row r="2543" spans="21:22" x14ac:dyDescent="0.35">
      <c r="U2543">
        <v>737</v>
      </c>
      <c r="V2543">
        <v>57</v>
      </c>
    </row>
    <row r="2544" spans="21:22" x14ac:dyDescent="0.35">
      <c r="U2544">
        <v>81</v>
      </c>
      <c r="V2544">
        <v>376</v>
      </c>
    </row>
    <row r="2545" spans="21:22" x14ac:dyDescent="0.35">
      <c r="U2545">
        <v>78</v>
      </c>
      <c r="V2545">
        <v>1</v>
      </c>
    </row>
    <row r="2546" spans="21:22" x14ac:dyDescent="0.35">
      <c r="U2546">
        <v>425</v>
      </c>
      <c r="V2546">
        <v>50</v>
      </c>
    </row>
    <row r="2547" spans="21:22" x14ac:dyDescent="0.35">
      <c r="U2547">
        <v>1</v>
      </c>
      <c r="V2547">
        <v>0</v>
      </c>
    </row>
    <row r="2548" spans="21:22" x14ac:dyDescent="0.35">
      <c r="U2548">
        <v>7</v>
      </c>
      <c r="V2548">
        <v>1</v>
      </c>
    </row>
    <row r="2549" spans="21:22" x14ac:dyDescent="0.35">
      <c r="U2549">
        <v>9</v>
      </c>
      <c r="V2549">
        <v>18</v>
      </c>
    </row>
    <row r="2550" spans="21:22" x14ac:dyDescent="0.35">
      <c r="U2550">
        <v>124</v>
      </c>
      <c r="V2550">
        <v>1</v>
      </c>
    </row>
    <row r="2551" spans="21:22" x14ac:dyDescent="0.35">
      <c r="U2551">
        <v>7</v>
      </c>
      <c r="V2551">
        <v>6</v>
      </c>
    </row>
    <row r="2552" spans="21:22" x14ac:dyDescent="0.35">
      <c r="U2552">
        <v>67</v>
      </c>
      <c r="V2552">
        <v>3</v>
      </c>
    </row>
    <row r="2553" spans="21:22" x14ac:dyDescent="0.35">
      <c r="U2553">
        <v>295</v>
      </c>
      <c r="V2553">
        <v>63</v>
      </c>
    </row>
    <row r="2554" spans="21:22" x14ac:dyDescent="0.35">
      <c r="U2554" s="3">
        <v>1313</v>
      </c>
      <c r="V2554">
        <v>101</v>
      </c>
    </row>
    <row r="2555" spans="21:22" x14ac:dyDescent="0.35">
      <c r="U2555">
        <v>270</v>
      </c>
      <c r="V2555">
        <v>53</v>
      </c>
    </row>
    <row r="2556" spans="21:22" x14ac:dyDescent="0.35">
      <c r="U2556">
        <v>747</v>
      </c>
      <c r="V2556" s="3">
        <v>4008</v>
      </c>
    </row>
    <row r="2557" spans="21:22" x14ac:dyDescent="0.35">
      <c r="U2557">
        <v>25</v>
      </c>
      <c r="V2557">
        <v>32</v>
      </c>
    </row>
    <row r="2558" spans="21:22" x14ac:dyDescent="0.35">
      <c r="U2558">
        <v>2</v>
      </c>
      <c r="V2558">
        <v>3</v>
      </c>
    </row>
    <row r="2559" spans="21:22" x14ac:dyDescent="0.35">
      <c r="U2559">
        <v>15</v>
      </c>
      <c r="V2559">
        <v>51</v>
      </c>
    </row>
    <row r="2560" spans="21:22" x14ac:dyDescent="0.35">
      <c r="U2560">
        <v>104</v>
      </c>
      <c r="V2560">
        <v>53</v>
      </c>
    </row>
    <row r="2561" spans="21:22" x14ac:dyDescent="0.35">
      <c r="U2561">
        <v>126</v>
      </c>
      <c r="V2561">
        <v>675</v>
      </c>
    </row>
    <row r="2562" spans="21:22" x14ac:dyDescent="0.35">
      <c r="U2562">
        <v>5</v>
      </c>
      <c r="V2562">
        <v>1</v>
      </c>
    </row>
    <row r="2563" spans="21:22" x14ac:dyDescent="0.35">
      <c r="U2563">
        <v>11</v>
      </c>
      <c r="V2563">
        <v>46</v>
      </c>
    </row>
    <row r="2564" spans="21:22" x14ac:dyDescent="0.35">
      <c r="U2564">
        <v>9</v>
      </c>
      <c r="V2564">
        <v>2</v>
      </c>
    </row>
    <row r="2565" spans="21:22" x14ac:dyDescent="0.35">
      <c r="U2565">
        <v>400</v>
      </c>
      <c r="V2565">
        <v>43</v>
      </c>
    </row>
    <row r="2566" spans="21:22" x14ac:dyDescent="0.35">
      <c r="U2566">
        <v>16</v>
      </c>
      <c r="V2566">
        <v>1</v>
      </c>
    </row>
    <row r="2567" spans="21:22" x14ac:dyDescent="0.35">
      <c r="U2567">
        <v>124</v>
      </c>
      <c r="V2567">
        <v>46</v>
      </c>
    </row>
    <row r="2568" spans="21:22" x14ac:dyDescent="0.35">
      <c r="U2568">
        <v>2</v>
      </c>
      <c r="V2568">
        <v>0</v>
      </c>
    </row>
    <row r="2569" spans="21:22" x14ac:dyDescent="0.35">
      <c r="U2569">
        <v>199</v>
      </c>
      <c r="V2569">
        <v>865</v>
      </c>
    </row>
    <row r="2570" spans="21:22" x14ac:dyDescent="0.35">
      <c r="U2570">
        <v>40</v>
      </c>
      <c r="V2570">
        <v>31</v>
      </c>
    </row>
    <row r="2571" spans="21:22" x14ac:dyDescent="0.35">
      <c r="U2571">
        <v>508</v>
      </c>
      <c r="V2571">
        <v>62</v>
      </c>
    </row>
    <row r="2572" spans="21:22" x14ac:dyDescent="0.35">
      <c r="U2572">
        <v>19</v>
      </c>
      <c r="V2572">
        <v>0</v>
      </c>
    </row>
    <row r="2573" spans="21:22" x14ac:dyDescent="0.35">
      <c r="U2573">
        <v>35</v>
      </c>
      <c r="V2573">
        <v>2</v>
      </c>
    </row>
    <row r="2574" spans="21:22" x14ac:dyDescent="0.35">
      <c r="U2574">
        <v>851</v>
      </c>
      <c r="V2574">
        <v>84</v>
      </c>
    </row>
    <row r="2575" spans="21:22" x14ac:dyDescent="0.35">
      <c r="U2575">
        <v>151</v>
      </c>
      <c r="V2575">
        <v>45</v>
      </c>
    </row>
    <row r="2576" spans="21:22" x14ac:dyDescent="0.35">
      <c r="U2576">
        <v>98</v>
      </c>
      <c r="V2576">
        <v>4</v>
      </c>
    </row>
    <row r="2577" spans="21:22" x14ac:dyDescent="0.35">
      <c r="U2577">
        <v>1</v>
      </c>
      <c r="V2577">
        <v>0</v>
      </c>
    </row>
    <row r="2578" spans="21:22" x14ac:dyDescent="0.35">
      <c r="U2578">
        <v>3</v>
      </c>
      <c r="V2578">
        <v>1</v>
      </c>
    </row>
    <row r="2579" spans="21:22" x14ac:dyDescent="0.35">
      <c r="U2579">
        <v>124</v>
      </c>
      <c r="V2579">
        <v>5</v>
      </c>
    </row>
    <row r="2580" spans="21:22" x14ac:dyDescent="0.35">
      <c r="U2580">
        <v>7</v>
      </c>
      <c r="V2580">
        <v>12</v>
      </c>
    </row>
    <row r="2581" spans="21:22" x14ac:dyDescent="0.35">
      <c r="U2581">
        <v>28</v>
      </c>
      <c r="V2581">
        <v>2</v>
      </c>
    </row>
    <row r="2582" spans="21:22" x14ac:dyDescent="0.35">
      <c r="U2582">
        <v>21</v>
      </c>
      <c r="V2582">
        <v>9</v>
      </c>
    </row>
    <row r="2583" spans="21:22" x14ac:dyDescent="0.35">
      <c r="U2583">
        <v>11</v>
      </c>
      <c r="V2583">
        <v>4</v>
      </c>
    </row>
    <row r="2584" spans="21:22" x14ac:dyDescent="0.35">
      <c r="U2584">
        <v>116</v>
      </c>
      <c r="V2584">
        <v>23</v>
      </c>
    </row>
    <row r="2585" spans="21:22" x14ac:dyDescent="0.35">
      <c r="U2585">
        <v>104</v>
      </c>
      <c r="V2585">
        <v>48</v>
      </c>
    </row>
    <row r="2586" spans="21:22" x14ac:dyDescent="0.35">
      <c r="U2586">
        <v>1</v>
      </c>
      <c r="V2586">
        <v>0</v>
      </c>
    </row>
    <row r="2587" spans="21:22" x14ac:dyDescent="0.35">
      <c r="U2587">
        <v>71</v>
      </c>
      <c r="V2587">
        <v>264</v>
      </c>
    </row>
    <row r="2588" spans="21:22" x14ac:dyDescent="0.35">
      <c r="U2588" s="3">
        <v>2357</v>
      </c>
      <c r="V2588">
        <v>627</v>
      </c>
    </row>
    <row r="2589" spans="21:22" x14ac:dyDescent="0.35">
      <c r="U2589">
        <v>22</v>
      </c>
      <c r="V2589">
        <v>107</v>
      </c>
    </row>
    <row r="2590" spans="21:22" x14ac:dyDescent="0.35">
      <c r="U2590">
        <v>291</v>
      </c>
      <c r="V2590">
        <v>66</v>
      </c>
    </row>
    <row r="2591" spans="21:22" x14ac:dyDescent="0.35">
      <c r="U2591">
        <v>4</v>
      </c>
      <c r="V2591">
        <v>0</v>
      </c>
    </row>
    <row r="2592" spans="21:22" x14ac:dyDescent="0.35">
      <c r="U2592">
        <v>4</v>
      </c>
      <c r="V2592">
        <v>3</v>
      </c>
    </row>
    <row r="2593" spans="21:22" x14ac:dyDescent="0.35">
      <c r="U2593">
        <v>572</v>
      </c>
      <c r="V2593">
        <v>73</v>
      </c>
    </row>
    <row r="2594" spans="21:22" x14ac:dyDescent="0.35">
      <c r="U2594">
        <v>487</v>
      </c>
      <c r="V2594">
        <v>51</v>
      </c>
    </row>
    <row r="2595" spans="21:22" x14ac:dyDescent="0.35">
      <c r="U2595">
        <v>237</v>
      </c>
      <c r="V2595">
        <v>264</v>
      </c>
    </row>
    <row r="2596" spans="21:22" x14ac:dyDescent="0.35">
      <c r="U2596">
        <v>1</v>
      </c>
      <c r="V2596">
        <v>0</v>
      </c>
    </row>
    <row r="2597" spans="21:22" x14ac:dyDescent="0.35">
      <c r="U2597">
        <v>118</v>
      </c>
      <c r="V2597">
        <v>17</v>
      </c>
    </row>
    <row r="2598" spans="21:22" x14ac:dyDescent="0.35">
      <c r="U2598">
        <v>7</v>
      </c>
      <c r="V2598">
        <v>3</v>
      </c>
    </row>
    <row r="2599" spans="21:22" x14ac:dyDescent="0.35">
      <c r="U2599">
        <v>4</v>
      </c>
      <c r="V2599">
        <v>3</v>
      </c>
    </row>
    <row r="2600" spans="21:22" x14ac:dyDescent="0.35">
      <c r="U2600">
        <v>4</v>
      </c>
      <c r="V2600">
        <v>5</v>
      </c>
    </row>
    <row r="2601" spans="21:22" x14ac:dyDescent="0.35">
      <c r="U2601">
        <v>11</v>
      </c>
      <c r="V2601">
        <v>1</v>
      </c>
    </row>
    <row r="2602" spans="21:22" x14ac:dyDescent="0.35">
      <c r="U2602">
        <v>317</v>
      </c>
      <c r="V2602">
        <v>43</v>
      </c>
    </row>
    <row r="2603" spans="21:22" x14ac:dyDescent="0.35">
      <c r="U2603">
        <v>109</v>
      </c>
      <c r="V2603">
        <v>3</v>
      </c>
    </row>
    <row r="2604" spans="21:22" x14ac:dyDescent="0.35">
      <c r="U2604">
        <v>184</v>
      </c>
      <c r="V2604">
        <v>35</v>
      </c>
    </row>
    <row r="2605" spans="21:22" x14ac:dyDescent="0.35">
      <c r="U2605">
        <v>2</v>
      </c>
      <c r="V2605">
        <v>0</v>
      </c>
    </row>
    <row r="2606" spans="21:22" x14ac:dyDescent="0.35">
      <c r="U2606">
        <v>188</v>
      </c>
      <c r="V2606">
        <v>576</v>
      </c>
    </row>
    <row r="2607" spans="21:22" x14ac:dyDescent="0.35">
      <c r="U2607">
        <v>3</v>
      </c>
      <c r="V2607">
        <v>0</v>
      </c>
    </row>
    <row r="2608" spans="21:22" x14ac:dyDescent="0.35">
      <c r="U2608">
        <v>1</v>
      </c>
      <c r="V2608">
        <v>0</v>
      </c>
    </row>
    <row r="2609" spans="21:22" x14ac:dyDescent="0.35">
      <c r="U2609">
        <v>161</v>
      </c>
      <c r="V2609">
        <v>6</v>
      </c>
    </row>
    <row r="2610" spans="21:22" x14ac:dyDescent="0.35">
      <c r="U2610">
        <v>272</v>
      </c>
      <c r="V2610">
        <v>37</v>
      </c>
    </row>
    <row r="2611" spans="21:22" x14ac:dyDescent="0.35">
      <c r="U2611">
        <v>100</v>
      </c>
      <c r="V2611">
        <v>133</v>
      </c>
    </row>
    <row r="2612" spans="21:22" x14ac:dyDescent="0.35">
      <c r="U2612">
        <v>110</v>
      </c>
      <c r="V2612">
        <v>25</v>
      </c>
    </row>
    <row r="2613" spans="21:22" x14ac:dyDescent="0.35">
      <c r="U2613">
        <v>3</v>
      </c>
      <c r="V2613">
        <v>3</v>
      </c>
    </row>
    <row r="2614" spans="21:22" x14ac:dyDescent="0.35">
      <c r="U2614">
        <v>295</v>
      </c>
      <c r="V2614">
        <v>48</v>
      </c>
    </row>
    <row r="2615" spans="21:22" x14ac:dyDescent="0.35">
      <c r="U2615">
        <v>87</v>
      </c>
      <c r="V2615">
        <v>60</v>
      </c>
    </row>
    <row r="2616" spans="21:22" x14ac:dyDescent="0.35">
      <c r="U2616">
        <v>563</v>
      </c>
      <c r="V2616">
        <v>47</v>
      </c>
    </row>
    <row r="2617" spans="21:22" x14ac:dyDescent="0.35">
      <c r="U2617">
        <v>109</v>
      </c>
      <c r="V2617">
        <v>56</v>
      </c>
    </row>
    <row r="2618" spans="21:22" x14ac:dyDescent="0.35">
      <c r="U2618">
        <v>207</v>
      </c>
      <c r="V2618">
        <v>54</v>
      </c>
    </row>
    <row r="2619" spans="21:22" x14ac:dyDescent="0.35">
      <c r="U2619">
        <v>6</v>
      </c>
      <c r="V2619">
        <v>0</v>
      </c>
    </row>
    <row r="2620" spans="21:22" x14ac:dyDescent="0.35">
      <c r="U2620">
        <v>10</v>
      </c>
      <c r="V2620">
        <v>0</v>
      </c>
    </row>
    <row r="2621" spans="21:22" x14ac:dyDescent="0.35">
      <c r="U2621">
        <v>371</v>
      </c>
      <c r="V2621">
        <v>46</v>
      </c>
    </row>
    <row r="2622" spans="21:22" x14ac:dyDescent="0.35">
      <c r="U2622">
        <v>682</v>
      </c>
      <c r="V2622">
        <v>65</v>
      </c>
    </row>
    <row r="2623" spans="21:22" x14ac:dyDescent="0.35">
      <c r="U2623">
        <v>125</v>
      </c>
      <c r="V2623">
        <v>3</v>
      </c>
    </row>
    <row r="2624" spans="21:22" x14ac:dyDescent="0.35">
      <c r="U2624" s="3">
        <v>49392</v>
      </c>
      <c r="V2624">
        <v>3</v>
      </c>
    </row>
    <row r="2625" spans="21:22" x14ac:dyDescent="0.35">
      <c r="U2625">
        <v>401</v>
      </c>
      <c r="V2625">
        <v>829</v>
      </c>
    </row>
    <row r="2626" spans="21:22" x14ac:dyDescent="0.35">
      <c r="U2626">
        <v>2</v>
      </c>
      <c r="V2626">
        <v>1</v>
      </c>
    </row>
    <row r="2627" spans="21:22" x14ac:dyDescent="0.35">
      <c r="U2627">
        <v>305</v>
      </c>
      <c r="V2627">
        <v>39</v>
      </c>
    </row>
    <row r="2628" spans="21:22" x14ac:dyDescent="0.35">
      <c r="U2628">
        <v>793</v>
      </c>
      <c r="V2628">
        <v>65</v>
      </c>
    </row>
    <row r="2629" spans="21:22" x14ac:dyDescent="0.35">
      <c r="U2629">
        <v>1</v>
      </c>
      <c r="V2629">
        <v>0</v>
      </c>
    </row>
    <row r="2630" spans="21:22" x14ac:dyDescent="0.35">
      <c r="U2630">
        <v>16</v>
      </c>
      <c r="V2630">
        <v>1</v>
      </c>
    </row>
    <row r="2631" spans="21:22" x14ac:dyDescent="0.35">
      <c r="U2631">
        <v>1</v>
      </c>
      <c r="V2631">
        <v>0</v>
      </c>
    </row>
    <row r="2632" spans="21:22" x14ac:dyDescent="0.35">
      <c r="U2632">
        <v>17</v>
      </c>
      <c r="V2632">
        <v>36</v>
      </c>
    </row>
    <row r="2633" spans="21:22" x14ac:dyDescent="0.35">
      <c r="U2633">
        <v>7</v>
      </c>
      <c r="V2633">
        <v>15</v>
      </c>
    </row>
    <row r="2634" spans="21:22" x14ac:dyDescent="0.35">
      <c r="U2634">
        <v>105</v>
      </c>
      <c r="V2634">
        <v>45</v>
      </c>
    </row>
    <row r="2635" spans="21:22" x14ac:dyDescent="0.35">
      <c r="U2635">
        <v>3</v>
      </c>
      <c r="V2635">
        <v>9</v>
      </c>
    </row>
    <row r="2636" spans="21:22" x14ac:dyDescent="0.35">
      <c r="U2636">
        <v>25</v>
      </c>
      <c r="V2636">
        <v>31</v>
      </c>
    </row>
    <row r="2637" spans="21:22" x14ac:dyDescent="0.35">
      <c r="U2637">
        <v>4</v>
      </c>
      <c r="V2637">
        <v>3</v>
      </c>
    </row>
    <row r="2638" spans="21:22" x14ac:dyDescent="0.35">
      <c r="U2638">
        <v>9</v>
      </c>
      <c r="V2638">
        <v>46</v>
      </c>
    </row>
    <row r="2639" spans="21:22" x14ac:dyDescent="0.35">
      <c r="U2639">
        <v>412</v>
      </c>
      <c r="V2639">
        <v>0</v>
      </c>
    </row>
    <row r="2640" spans="21:22" x14ac:dyDescent="0.35">
      <c r="U2640">
        <v>32</v>
      </c>
      <c r="V2640">
        <v>0</v>
      </c>
    </row>
    <row r="2641" spans="21:22" x14ac:dyDescent="0.35">
      <c r="U2641">
        <v>56</v>
      </c>
      <c r="V2641">
        <v>18</v>
      </c>
    </row>
    <row r="2642" spans="21:22" x14ac:dyDescent="0.35">
      <c r="U2642">
        <v>87</v>
      </c>
      <c r="V2642">
        <v>55</v>
      </c>
    </row>
    <row r="2643" spans="21:22" x14ac:dyDescent="0.35">
      <c r="U2643">
        <v>6</v>
      </c>
      <c r="V2643">
        <v>12</v>
      </c>
    </row>
    <row r="2644" spans="21:22" x14ac:dyDescent="0.35">
      <c r="U2644">
        <v>265</v>
      </c>
      <c r="V2644">
        <v>106</v>
      </c>
    </row>
    <row r="2645" spans="21:22" x14ac:dyDescent="0.35">
      <c r="U2645" s="3">
        <v>1221</v>
      </c>
      <c r="V2645">
        <v>35</v>
      </c>
    </row>
    <row r="2646" spans="21:22" x14ac:dyDescent="0.35">
      <c r="U2646">
        <v>1</v>
      </c>
      <c r="V2646">
        <v>0</v>
      </c>
    </row>
    <row r="2647" spans="21:22" x14ac:dyDescent="0.35">
      <c r="U2647">
        <v>22</v>
      </c>
      <c r="V2647">
        <v>42</v>
      </c>
    </row>
    <row r="2648" spans="21:22" x14ac:dyDescent="0.35">
      <c r="U2648">
        <v>136</v>
      </c>
      <c r="V2648">
        <v>76</v>
      </c>
    </row>
    <row r="2649" spans="21:22" x14ac:dyDescent="0.35">
      <c r="U2649">
        <v>848</v>
      </c>
      <c r="V2649">
        <v>57</v>
      </c>
    </row>
    <row r="2650" spans="21:22" x14ac:dyDescent="0.35">
      <c r="U2650">
        <v>0</v>
      </c>
      <c r="V2650">
        <v>0</v>
      </c>
    </row>
    <row r="2651" spans="21:22" x14ac:dyDescent="0.35">
      <c r="U2651">
        <v>165</v>
      </c>
      <c r="V2651">
        <v>7</v>
      </c>
    </row>
    <row r="2652" spans="21:22" x14ac:dyDescent="0.35">
      <c r="U2652">
        <v>12</v>
      </c>
      <c r="V2652">
        <v>49</v>
      </c>
    </row>
    <row r="2653" spans="21:22" x14ac:dyDescent="0.35">
      <c r="U2653">
        <v>134</v>
      </c>
      <c r="V2653">
        <v>33</v>
      </c>
    </row>
    <row r="2654" spans="21:22" x14ac:dyDescent="0.35">
      <c r="U2654">
        <v>7</v>
      </c>
      <c r="V2654">
        <v>2</v>
      </c>
    </row>
    <row r="2655" spans="21:22" x14ac:dyDescent="0.35">
      <c r="U2655">
        <v>113</v>
      </c>
      <c r="V2655">
        <v>51</v>
      </c>
    </row>
    <row r="2656" spans="21:22" x14ac:dyDescent="0.35">
      <c r="U2656" s="3">
        <v>3507</v>
      </c>
      <c r="V2656">
        <v>433</v>
      </c>
    </row>
    <row r="2657" spans="21:22" x14ac:dyDescent="0.35">
      <c r="U2657">
        <v>8</v>
      </c>
      <c r="V2657">
        <v>4</v>
      </c>
    </row>
    <row r="2658" spans="21:22" x14ac:dyDescent="0.35">
      <c r="U2658">
        <v>124</v>
      </c>
      <c r="V2658">
        <v>38</v>
      </c>
    </row>
    <row r="2659" spans="21:22" x14ac:dyDescent="0.35">
      <c r="U2659" s="3">
        <v>1182</v>
      </c>
      <c r="V2659" s="3">
        <v>1082</v>
      </c>
    </row>
    <row r="2660" spans="21:22" x14ac:dyDescent="0.35">
      <c r="U2660">
        <v>8</v>
      </c>
      <c r="V2660">
        <v>19</v>
      </c>
    </row>
    <row r="2661" spans="21:22" x14ac:dyDescent="0.35">
      <c r="U2661" s="3">
        <v>3550</v>
      </c>
      <c r="V2661">
        <v>189</v>
      </c>
    </row>
    <row r="2662" spans="21:22" x14ac:dyDescent="0.35">
      <c r="U2662">
        <v>866</v>
      </c>
      <c r="V2662">
        <v>298</v>
      </c>
    </row>
    <row r="2663" spans="21:22" x14ac:dyDescent="0.35">
      <c r="U2663">
        <v>89</v>
      </c>
      <c r="V2663">
        <v>3</v>
      </c>
    </row>
    <row r="2664" spans="21:22" x14ac:dyDescent="0.35">
      <c r="U2664">
        <v>20</v>
      </c>
      <c r="V2664">
        <v>66</v>
      </c>
    </row>
    <row r="2665" spans="21:22" x14ac:dyDescent="0.35">
      <c r="U2665">
        <v>8</v>
      </c>
      <c r="V2665">
        <v>11</v>
      </c>
    </row>
    <row r="2666" spans="21:22" x14ac:dyDescent="0.35">
      <c r="U2666">
        <v>554</v>
      </c>
      <c r="V2666">
        <v>53</v>
      </c>
    </row>
    <row r="2667" spans="21:22" x14ac:dyDescent="0.35">
      <c r="U2667">
        <v>33</v>
      </c>
      <c r="V2667">
        <v>422</v>
      </c>
    </row>
    <row r="2668" spans="21:22" x14ac:dyDescent="0.35">
      <c r="U2668">
        <v>9</v>
      </c>
      <c r="V2668">
        <v>2</v>
      </c>
    </row>
    <row r="2669" spans="21:22" x14ac:dyDescent="0.35">
      <c r="U2669">
        <v>69</v>
      </c>
      <c r="V2669">
        <v>33</v>
      </c>
    </row>
    <row r="2670" spans="21:22" x14ac:dyDescent="0.35">
      <c r="U2670">
        <v>74</v>
      </c>
      <c r="V2670">
        <v>8</v>
      </c>
    </row>
    <row r="2671" spans="21:22" x14ac:dyDescent="0.35">
      <c r="U2671">
        <v>7</v>
      </c>
      <c r="V2671">
        <v>9</v>
      </c>
    </row>
    <row r="2672" spans="21:22" x14ac:dyDescent="0.35">
      <c r="U2672">
        <v>14</v>
      </c>
      <c r="V2672">
        <v>39</v>
      </c>
    </row>
    <row r="2673" spans="21:22" x14ac:dyDescent="0.35">
      <c r="U2673" s="3">
        <v>1807</v>
      </c>
      <c r="V2673">
        <v>957</v>
      </c>
    </row>
    <row r="2674" spans="21:22" x14ac:dyDescent="0.35">
      <c r="U2674">
        <v>1</v>
      </c>
      <c r="V2674">
        <v>0</v>
      </c>
    </row>
    <row r="2675" spans="21:22" x14ac:dyDescent="0.35">
      <c r="U2675">
        <v>300</v>
      </c>
      <c r="V2675">
        <v>292</v>
      </c>
    </row>
    <row r="2676" spans="21:22" x14ac:dyDescent="0.35">
      <c r="U2676">
        <v>2</v>
      </c>
      <c r="V2676">
        <v>0</v>
      </c>
    </row>
    <row r="2677" spans="21:22" x14ac:dyDescent="0.35">
      <c r="U2677">
        <v>2</v>
      </c>
      <c r="V2677">
        <v>0</v>
      </c>
    </row>
    <row r="2678" spans="21:22" x14ac:dyDescent="0.35">
      <c r="U2678">
        <v>9</v>
      </c>
      <c r="V2678">
        <v>30</v>
      </c>
    </row>
    <row r="2679" spans="21:22" x14ac:dyDescent="0.35">
      <c r="U2679">
        <v>118</v>
      </c>
      <c r="V2679">
        <v>37</v>
      </c>
    </row>
    <row r="2680" spans="21:22" x14ac:dyDescent="0.35">
      <c r="U2680">
        <v>133</v>
      </c>
      <c r="V2680">
        <v>0</v>
      </c>
    </row>
    <row r="2681" spans="21:22" x14ac:dyDescent="0.35">
      <c r="U2681">
        <v>38</v>
      </c>
      <c r="V2681">
        <v>33</v>
      </c>
    </row>
    <row r="2682" spans="21:22" x14ac:dyDescent="0.35">
      <c r="U2682">
        <v>313</v>
      </c>
      <c r="V2682">
        <v>50</v>
      </c>
    </row>
    <row r="2683" spans="21:22" x14ac:dyDescent="0.35">
      <c r="U2683">
        <v>2</v>
      </c>
      <c r="V2683">
        <v>0</v>
      </c>
    </row>
    <row r="2684" spans="21:22" x14ac:dyDescent="0.35">
      <c r="U2684">
        <v>91</v>
      </c>
      <c r="V2684">
        <v>27</v>
      </c>
    </row>
    <row r="2685" spans="21:22" x14ac:dyDescent="0.35">
      <c r="U2685">
        <v>11</v>
      </c>
      <c r="V2685">
        <v>25</v>
      </c>
    </row>
    <row r="2686" spans="21:22" x14ac:dyDescent="0.35">
      <c r="U2686">
        <v>349</v>
      </c>
      <c r="V2686">
        <v>0</v>
      </c>
    </row>
    <row r="2687" spans="21:22" x14ac:dyDescent="0.35">
      <c r="U2687">
        <v>30</v>
      </c>
      <c r="V2687">
        <v>74</v>
      </c>
    </row>
    <row r="2688" spans="21:22" x14ac:dyDescent="0.35">
      <c r="U2688">
        <v>275</v>
      </c>
      <c r="V2688" s="3">
        <v>1097</v>
      </c>
    </row>
    <row r="2689" spans="21:22" x14ac:dyDescent="0.35">
      <c r="U2689">
        <v>267</v>
      </c>
      <c r="V2689" s="3">
        <v>1834</v>
      </c>
    </row>
    <row r="2690" spans="21:22" x14ac:dyDescent="0.35">
      <c r="U2690">
        <v>210</v>
      </c>
      <c r="V2690">
        <v>872</v>
      </c>
    </row>
    <row r="2691" spans="21:22" x14ac:dyDescent="0.35">
      <c r="U2691">
        <v>288</v>
      </c>
      <c r="V2691">
        <v>59</v>
      </c>
    </row>
    <row r="2692" spans="21:22" x14ac:dyDescent="0.35">
      <c r="U2692">
        <v>886</v>
      </c>
      <c r="V2692">
        <v>90</v>
      </c>
    </row>
    <row r="2693" spans="21:22" x14ac:dyDescent="0.35">
      <c r="U2693">
        <v>3</v>
      </c>
      <c r="V2693">
        <v>7</v>
      </c>
    </row>
    <row r="2694" spans="21:22" x14ac:dyDescent="0.35">
      <c r="U2694">
        <v>439</v>
      </c>
      <c r="V2694">
        <v>54</v>
      </c>
    </row>
    <row r="2695" spans="21:22" x14ac:dyDescent="0.35">
      <c r="U2695">
        <v>71</v>
      </c>
      <c r="V2695">
        <v>0</v>
      </c>
    </row>
    <row r="2696" spans="21:22" x14ac:dyDescent="0.35">
      <c r="U2696">
        <v>143</v>
      </c>
      <c r="V2696">
        <v>48</v>
      </c>
    </row>
    <row r="2697" spans="21:22" x14ac:dyDescent="0.35">
      <c r="U2697">
        <v>30</v>
      </c>
      <c r="V2697">
        <v>25</v>
      </c>
    </row>
    <row r="2698" spans="21:22" x14ac:dyDescent="0.35">
      <c r="U2698">
        <v>13</v>
      </c>
      <c r="V2698">
        <v>31</v>
      </c>
    </row>
    <row r="2699" spans="21:22" x14ac:dyDescent="0.35">
      <c r="U2699">
        <v>15</v>
      </c>
      <c r="V2699">
        <v>14</v>
      </c>
    </row>
    <row r="2700" spans="21:22" x14ac:dyDescent="0.35">
      <c r="U2700">
        <v>2</v>
      </c>
      <c r="V2700">
        <v>0</v>
      </c>
    </row>
    <row r="2701" spans="21:22" x14ac:dyDescent="0.35">
      <c r="U2701">
        <v>6</v>
      </c>
      <c r="V2701">
        <v>3</v>
      </c>
    </row>
    <row r="2702" spans="21:22" x14ac:dyDescent="0.35">
      <c r="U2702">
        <v>4</v>
      </c>
      <c r="V2702">
        <v>0</v>
      </c>
    </row>
    <row r="2703" spans="21:22" x14ac:dyDescent="0.35">
      <c r="U2703">
        <v>6</v>
      </c>
      <c r="V2703">
        <v>1</v>
      </c>
    </row>
    <row r="2704" spans="21:22" x14ac:dyDescent="0.35">
      <c r="U2704">
        <v>5</v>
      </c>
      <c r="V2704">
        <v>5</v>
      </c>
    </row>
    <row r="2705" spans="21:22" x14ac:dyDescent="0.35">
      <c r="U2705">
        <v>2</v>
      </c>
      <c r="V2705">
        <v>0</v>
      </c>
    </row>
    <row r="2706" spans="21:22" x14ac:dyDescent="0.35">
      <c r="U2706">
        <v>209</v>
      </c>
      <c r="V2706">
        <v>75</v>
      </c>
    </row>
    <row r="2707" spans="21:22" x14ac:dyDescent="0.35">
      <c r="U2707">
        <v>728</v>
      </c>
      <c r="V2707">
        <v>144</v>
      </c>
    </row>
    <row r="2708" spans="21:22" x14ac:dyDescent="0.35">
      <c r="U2708">
        <v>19</v>
      </c>
      <c r="V2708">
        <v>0</v>
      </c>
    </row>
    <row r="2709" spans="21:22" x14ac:dyDescent="0.35">
      <c r="U2709">
        <v>274</v>
      </c>
      <c r="V2709" s="3">
        <v>1089</v>
      </c>
    </row>
    <row r="2710" spans="21:22" x14ac:dyDescent="0.35">
      <c r="U2710">
        <v>837</v>
      </c>
      <c r="V2710" s="3">
        <v>1316</v>
      </c>
    </row>
    <row r="2711" spans="21:22" x14ac:dyDescent="0.35">
      <c r="U2711">
        <v>419</v>
      </c>
      <c r="V2711">
        <v>47</v>
      </c>
    </row>
    <row r="2712" spans="21:22" x14ac:dyDescent="0.35">
      <c r="U2712">
        <v>737</v>
      </c>
      <c r="V2712">
        <v>60</v>
      </c>
    </row>
    <row r="2713" spans="21:22" x14ac:dyDescent="0.35">
      <c r="U2713">
        <v>632</v>
      </c>
      <c r="V2713" s="3">
        <v>2780</v>
      </c>
    </row>
    <row r="2714" spans="21:22" x14ac:dyDescent="0.35">
      <c r="U2714">
        <v>16</v>
      </c>
      <c r="V2714">
        <v>38</v>
      </c>
    </row>
    <row r="2715" spans="21:22" x14ac:dyDescent="0.35">
      <c r="U2715">
        <v>7</v>
      </c>
      <c r="V2715">
        <v>0</v>
      </c>
    </row>
    <row r="2716" spans="21:22" x14ac:dyDescent="0.35">
      <c r="U2716">
        <v>49</v>
      </c>
      <c r="V2716">
        <v>0</v>
      </c>
    </row>
    <row r="2717" spans="21:22" x14ac:dyDescent="0.35">
      <c r="U2717">
        <v>3</v>
      </c>
      <c r="V2717">
        <v>4</v>
      </c>
    </row>
    <row r="2718" spans="21:22" x14ac:dyDescent="0.35">
      <c r="U2718">
        <v>276</v>
      </c>
      <c r="V2718">
        <v>65</v>
      </c>
    </row>
    <row r="2719" spans="21:22" x14ac:dyDescent="0.35">
      <c r="U2719">
        <v>4</v>
      </c>
      <c r="V2719">
        <v>3</v>
      </c>
    </row>
    <row r="2720" spans="21:22" x14ac:dyDescent="0.35">
      <c r="U2720">
        <v>1</v>
      </c>
      <c r="V2720">
        <v>2</v>
      </c>
    </row>
    <row r="2721" spans="21:22" x14ac:dyDescent="0.35">
      <c r="U2721">
        <v>117</v>
      </c>
      <c r="V2721">
        <v>561</v>
      </c>
    </row>
    <row r="2722" spans="21:22" x14ac:dyDescent="0.35">
      <c r="U2722">
        <v>2</v>
      </c>
      <c r="V2722">
        <v>0</v>
      </c>
    </row>
    <row r="2723" spans="21:22" x14ac:dyDescent="0.35">
      <c r="U2723">
        <v>757</v>
      </c>
      <c r="V2723">
        <v>82</v>
      </c>
    </row>
    <row r="2724" spans="21:22" x14ac:dyDescent="0.35">
      <c r="U2724">
        <v>1</v>
      </c>
      <c r="V2724">
        <v>1</v>
      </c>
    </row>
    <row r="2725" spans="21:22" x14ac:dyDescent="0.35">
      <c r="U2725">
        <v>469</v>
      </c>
      <c r="V2725">
        <v>70</v>
      </c>
    </row>
    <row r="2726" spans="21:22" x14ac:dyDescent="0.35">
      <c r="U2726">
        <v>340</v>
      </c>
      <c r="V2726">
        <v>53</v>
      </c>
    </row>
    <row r="2727" spans="21:22" x14ac:dyDescent="0.35">
      <c r="U2727">
        <v>407</v>
      </c>
      <c r="V2727">
        <v>49</v>
      </c>
    </row>
    <row r="2728" spans="21:22" x14ac:dyDescent="0.35">
      <c r="U2728">
        <v>46</v>
      </c>
      <c r="V2728">
        <v>46</v>
      </c>
    </row>
    <row r="2729" spans="21:22" x14ac:dyDescent="0.35">
      <c r="U2729">
        <v>158</v>
      </c>
      <c r="V2729">
        <v>32</v>
      </c>
    </row>
    <row r="2730" spans="21:22" x14ac:dyDescent="0.35">
      <c r="U2730">
        <v>3</v>
      </c>
      <c r="V2730">
        <v>4</v>
      </c>
    </row>
    <row r="2731" spans="21:22" x14ac:dyDescent="0.35">
      <c r="U2731">
        <v>152</v>
      </c>
      <c r="V2731">
        <v>32</v>
      </c>
    </row>
    <row r="2732" spans="21:22" x14ac:dyDescent="0.35">
      <c r="U2732">
        <v>34</v>
      </c>
      <c r="V2732">
        <v>74</v>
      </c>
    </row>
    <row r="2733" spans="21:22" x14ac:dyDescent="0.35">
      <c r="U2733">
        <v>197</v>
      </c>
      <c r="V2733">
        <v>0</v>
      </c>
    </row>
    <row r="2734" spans="21:22" x14ac:dyDescent="0.35">
      <c r="U2734">
        <v>3</v>
      </c>
      <c r="V2734">
        <v>3</v>
      </c>
    </row>
    <row r="2735" spans="21:22" x14ac:dyDescent="0.35">
      <c r="U2735">
        <v>25</v>
      </c>
      <c r="V2735">
        <v>0</v>
      </c>
    </row>
    <row r="2736" spans="21:22" x14ac:dyDescent="0.35">
      <c r="U2736">
        <v>225</v>
      </c>
      <c r="V2736">
        <v>0</v>
      </c>
    </row>
    <row r="2737" spans="21:22" x14ac:dyDescent="0.35">
      <c r="U2737">
        <v>15</v>
      </c>
      <c r="V2737">
        <v>6</v>
      </c>
    </row>
    <row r="2738" spans="21:22" x14ac:dyDescent="0.35">
      <c r="U2738">
        <v>244</v>
      </c>
      <c r="V2738" s="3">
        <v>1066</v>
      </c>
    </row>
    <row r="2739" spans="21:22" x14ac:dyDescent="0.35">
      <c r="U2739">
        <v>13</v>
      </c>
      <c r="V2739">
        <v>0</v>
      </c>
    </row>
    <row r="2740" spans="21:22" x14ac:dyDescent="0.35">
      <c r="U2740">
        <v>13</v>
      </c>
      <c r="V2740">
        <v>44</v>
      </c>
    </row>
    <row r="2741" spans="21:22" x14ac:dyDescent="0.35">
      <c r="U2741">
        <v>2</v>
      </c>
      <c r="V2741">
        <v>0</v>
      </c>
    </row>
    <row r="2742" spans="21:22" x14ac:dyDescent="0.35">
      <c r="U2742">
        <v>5</v>
      </c>
      <c r="V2742">
        <v>2</v>
      </c>
    </row>
    <row r="2743" spans="21:22" x14ac:dyDescent="0.35">
      <c r="U2743">
        <v>7</v>
      </c>
      <c r="V2743">
        <v>3</v>
      </c>
    </row>
    <row r="2744" spans="21:22" x14ac:dyDescent="0.35">
      <c r="U2744">
        <v>136</v>
      </c>
      <c r="V2744">
        <v>0</v>
      </c>
    </row>
    <row r="2745" spans="21:22" x14ac:dyDescent="0.35">
      <c r="U2745">
        <v>169</v>
      </c>
      <c r="V2745">
        <v>438</v>
      </c>
    </row>
    <row r="2746" spans="21:22" x14ac:dyDescent="0.35">
      <c r="U2746">
        <v>11</v>
      </c>
      <c r="V2746">
        <v>13</v>
      </c>
    </row>
    <row r="2747" spans="21:22" x14ac:dyDescent="0.35">
      <c r="U2747">
        <v>291</v>
      </c>
      <c r="V2747" s="3">
        <v>1013</v>
      </c>
    </row>
    <row r="2748" spans="21:22" x14ac:dyDescent="0.35">
      <c r="U2748">
        <v>821</v>
      </c>
      <c r="V2748">
        <v>73</v>
      </c>
    </row>
    <row r="2749" spans="21:22" x14ac:dyDescent="0.35">
      <c r="U2749">
        <v>1</v>
      </c>
      <c r="V2749">
        <v>0</v>
      </c>
    </row>
    <row r="2750" spans="21:22" x14ac:dyDescent="0.35">
      <c r="U2750">
        <v>0</v>
      </c>
      <c r="V2750">
        <v>0</v>
      </c>
    </row>
    <row r="2751" spans="21:22" x14ac:dyDescent="0.35">
      <c r="U2751">
        <v>27</v>
      </c>
      <c r="V2751">
        <v>18</v>
      </c>
    </row>
    <row r="2752" spans="21:22" x14ac:dyDescent="0.35">
      <c r="U2752">
        <v>0</v>
      </c>
      <c r="V2752">
        <v>0</v>
      </c>
    </row>
    <row r="2753" spans="21:22" x14ac:dyDescent="0.35">
      <c r="U2753">
        <v>373</v>
      </c>
      <c r="V2753">
        <v>36</v>
      </c>
    </row>
    <row r="2754" spans="21:22" x14ac:dyDescent="0.35">
      <c r="U2754">
        <v>2</v>
      </c>
      <c r="V2754">
        <v>1</v>
      </c>
    </row>
    <row r="2755" spans="21:22" x14ac:dyDescent="0.35">
      <c r="U2755">
        <v>5</v>
      </c>
      <c r="V2755">
        <v>0</v>
      </c>
    </row>
    <row r="2756" spans="21:22" x14ac:dyDescent="0.35">
      <c r="U2756">
        <v>1</v>
      </c>
      <c r="V2756">
        <v>0</v>
      </c>
    </row>
    <row r="2757" spans="21:22" x14ac:dyDescent="0.35">
      <c r="U2757">
        <v>246</v>
      </c>
      <c r="V2757">
        <v>57</v>
      </c>
    </row>
    <row r="2758" spans="21:22" x14ac:dyDescent="0.35">
      <c r="U2758">
        <v>1</v>
      </c>
      <c r="V2758">
        <v>0</v>
      </c>
    </row>
    <row r="2759" spans="21:22" x14ac:dyDescent="0.35">
      <c r="U2759">
        <v>222</v>
      </c>
      <c r="V2759">
        <v>42</v>
      </c>
    </row>
    <row r="2760" spans="21:22" x14ac:dyDescent="0.35">
      <c r="U2760" s="3">
        <v>882094</v>
      </c>
      <c r="V2760" s="3">
        <v>45351</v>
      </c>
    </row>
    <row r="2761" spans="21:22" x14ac:dyDescent="0.35">
      <c r="U2761">
        <v>7</v>
      </c>
      <c r="V2761">
        <v>4</v>
      </c>
    </row>
    <row r="2762" spans="21:22" x14ac:dyDescent="0.35">
      <c r="U2762">
        <v>6</v>
      </c>
      <c r="V2762">
        <v>0</v>
      </c>
    </row>
    <row r="2763" spans="21:22" x14ac:dyDescent="0.35">
      <c r="U2763">
        <v>343</v>
      </c>
      <c r="V2763">
        <v>52</v>
      </c>
    </row>
    <row r="2764" spans="21:22" x14ac:dyDescent="0.35">
      <c r="U2764">
        <v>33</v>
      </c>
      <c r="V2764">
        <v>81</v>
      </c>
    </row>
    <row r="2765" spans="21:22" x14ac:dyDescent="0.35">
      <c r="U2765" s="3">
        <v>1348</v>
      </c>
      <c r="V2765">
        <v>79</v>
      </c>
    </row>
    <row r="2766" spans="21:22" x14ac:dyDescent="0.35">
      <c r="U2766">
        <v>32</v>
      </c>
      <c r="V2766">
        <v>278</v>
      </c>
    </row>
    <row r="2767" spans="21:22" x14ac:dyDescent="0.35">
      <c r="U2767">
        <v>2</v>
      </c>
      <c r="V2767">
        <v>0</v>
      </c>
    </row>
    <row r="2768" spans="21:22" x14ac:dyDescent="0.35">
      <c r="U2768">
        <v>157</v>
      </c>
      <c r="V2768">
        <v>54</v>
      </c>
    </row>
    <row r="2769" spans="21:22" x14ac:dyDescent="0.35">
      <c r="U2769">
        <v>26</v>
      </c>
      <c r="V2769">
        <v>0</v>
      </c>
    </row>
    <row r="2770" spans="21:22" x14ac:dyDescent="0.35">
      <c r="U2770">
        <v>10</v>
      </c>
      <c r="V2770">
        <v>0</v>
      </c>
    </row>
    <row r="2771" spans="21:22" x14ac:dyDescent="0.35">
      <c r="U2771">
        <v>8</v>
      </c>
      <c r="V2771">
        <v>31</v>
      </c>
    </row>
    <row r="2772" spans="21:22" x14ac:dyDescent="0.35">
      <c r="U2772">
        <v>25</v>
      </c>
      <c r="V2772">
        <v>5</v>
      </c>
    </row>
    <row r="2773" spans="21:22" x14ac:dyDescent="0.35">
      <c r="U2773">
        <v>9</v>
      </c>
      <c r="V2773">
        <v>14</v>
      </c>
    </row>
    <row r="2774" spans="21:22" x14ac:dyDescent="0.35">
      <c r="U2774">
        <v>11</v>
      </c>
      <c r="V2774">
        <v>1</v>
      </c>
    </row>
    <row r="2775" spans="21:22" x14ac:dyDescent="0.35">
      <c r="U2775">
        <v>177</v>
      </c>
      <c r="V2775">
        <v>28</v>
      </c>
    </row>
    <row r="2776" spans="21:22" x14ac:dyDescent="0.35">
      <c r="U2776">
        <v>483</v>
      </c>
      <c r="V2776">
        <v>115</v>
      </c>
    </row>
    <row r="2777" spans="21:22" x14ac:dyDescent="0.35">
      <c r="U2777">
        <v>5</v>
      </c>
      <c r="V2777">
        <v>0</v>
      </c>
    </row>
    <row r="2778" spans="21:22" x14ac:dyDescent="0.35">
      <c r="U2778">
        <v>32</v>
      </c>
      <c r="V2778">
        <v>37</v>
      </c>
    </row>
    <row r="2779" spans="21:22" x14ac:dyDescent="0.35">
      <c r="U2779">
        <v>17</v>
      </c>
      <c r="V2779">
        <v>0</v>
      </c>
    </row>
    <row r="2780" spans="21:22" x14ac:dyDescent="0.35">
      <c r="U2780">
        <v>152</v>
      </c>
      <c r="V2780">
        <v>7</v>
      </c>
    </row>
    <row r="2781" spans="21:22" x14ac:dyDescent="0.35">
      <c r="U2781">
        <v>134</v>
      </c>
      <c r="V2781">
        <v>0</v>
      </c>
    </row>
    <row r="2782" spans="21:22" x14ac:dyDescent="0.35">
      <c r="U2782">
        <v>420</v>
      </c>
      <c r="V2782">
        <v>102</v>
      </c>
    </row>
    <row r="2783" spans="21:22" x14ac:dyDescent="0.35">
      <c r="U2783">
        <v>10</v>
      </c>
      <c r="V2783">
        <v>0</v>
      </c>
    </row>
    <row r="2784" spans="21:22" x14ac:dyDescent="0.35">
      <c r="U2784" s="3">
        <v>1343</v>
      </c>
      <c r="V2784" s="3">
        <v>1095</v>
      </c>
    </row>
    <row r="2785" spans="21:22" x14ac:dyDescent="0.35">
      <c r="U2785">
        <v>4</v>
      </c>
      <c r="V2785">
        <v>4</v>
      </c>
    </row>
    <row r="2786" spans="21:22" x14ac:dyDescent="0.35">
      <c r="U2786">
        <v>236</v>
      </c>
      <c r="V2786" s="3">
        <v>1213</v>
      </c>
    </row>
    <row r="2787" spans="21:22" x14ac:dyDescent="0.35">
      <c r="U2787">
        <v>36</v>
      </c>
      <c r="V2787">
        <v>481</v>
      </c>
    </row>
    <row r="2788" spans="21:22" x14ac:dyDescent="0.35">
      <c r="U2788">
        <v>5</v>
      </c>
      <c r="V2788">
        <v>44</v>
      </c>
    </row>
    <row r="2789" spans="21:22" x14ac:dyDescent="0.35">
      <c r="U2789">
        <v>515</v>
      </c>
      <c r="V2789">
        <v>266</v>
      </c>
    </row>
    <row r="2790" spans="21:22" x14ac:dyDescent="0.35">
      <c r="U2790">
        <v>27</v>
      </c>
      <c r="V2790">
        <v>28</v>
      </c>
    </row>
    <row r="2791" spans="21:22" x14ac:dyDescent="0.35">
      <c r="U2791">
        <v>2</v>
      </c>
      <c r="V2791">
        <v>9</v>
      </c>
    </row>
    <row r="2792" spans="21:22" x14ac:dyDescent="0.35">
      <c r="U2792">
        <v>0</v>
      </c>
      <c r="V2792">
        <v>0</v>
      </c>
    </row>
    <row r="2793" spans="21:22" x14ac:dyDescent="0.35">
      <c r="U2793">
        <v>22</v>
      </c>
      <c r="V2793">
        <v>0</v>
      </c>
    </row>
    <row r="2794" spans="21:22" x14ac:dyDescent="0.35">
      <c r="U2794">
        <v>29</v>
      </c>
      <c r="V2794">
        <v>55</v>
      </c>
    </row>
    <row r="2795" spans="21:22" x14ac:dyDescent="0.35">
      <c r="U2795">
        <v>156</v>
      </c>
      <c r="V2795">
        <v>926</v>
      </c>
    </row>
    <row r="2796" spans="21:22" x14ac:dyDescent="0.35">
      <c r="U2796">
        <v>11</v>
      </c>
      <c r="V2796">
        <v>27</v>
      </c>
    </row>
    <row r="2797" spans="21:22" x14ac:dyDescent="0.35">
      <c r="U2797">
        <v>4</v>
      </c>
      <c r="V2797">
        <v>4</v>
      </c>
    </row>
    <row r="2798" spans="21:22" x14ac:dyDescent="0.35">
      <c r="U2798">
        <v>603</v>
      </c>
      <c r="V2798" s="3">
        <v>2492</v>
      </c>
    </row>
    <row r="2799" spans="21:22" x14ac:dyDescent="0.35">
      <c r="U2799">
        <v>9</v>
      </c>
      <c r="V2799">
        <v>8</v>
      </c>
    </row>
    <row r="2800" spans="21:22" x14ac:dyDescent="0.35">
      <c r="U2800">
        <v>3</v>
      </c>
      <c r="V2800">
        <v>0</v>
      </c>
    </row>
    <row r="2801" spans="21:22" x14ac:dyDescent="0.35">
      <c r="U2801">
        <v>13</v>
      </c>
      <c r="V2801">
        <v>1</v>
      </c>
    </row>
    <row r="2802" spans="21:22" x14ac:dyDescent="0.35">
      <c r="U2802">
        <v>181</v>
      </c>
      <c r="V2802">
        <v>55</v>
      </c>
    </row>
    <row r="2803" spans="21:22" x14ac:dyDescent="0.35">
      <c r="U2803">
        <v>316</v>
      </c>
      <c r="V2803">
        <v>88</v>
      </c>
    </row>
    <row r="2804" spans="21:22" x14ac:dyDescent="0.35">
      <c r="U2804">
        <v>3</v>
      </c>
      <c r="V2804">
        <v>0</v>
      </c>
    </row>
    <row r="2805" spans="21:22" x14ac:dyDescent="0.35">
      <c r="U2805">
        <v>2</v>
      </c>
      <c r="V2805">
        <v>0</v>
      </c>
    </row>
    <row r="2806" spans="21:22" x14ac:dyDescent="0.35">
      <c r="U2806">
        <v>927</v>
      </c>
      <c r="V2806">
        <v>68</v>
      </c>
    </row>
    <row r="2807" spans="21:22" x14ac:dyDescent="0.35">
      <c r="U2807">
        <v>51</v>
      </c>
      <c r="V2807">
        <v>2</v>
      </c>
    </row>
    <row r="2808" spans="21:22" x14ac:dyDescent="0.35">
      <c r="U2808">
        <v>55</v>
      </c>
      <c r="V2808">
        <v>25</v>
      </c>
    </row>
    <row r="2809" spans="21:22" x14ac:dyDescent="0.35">
      <c r="U2809">
        <v>7</v>
      </c>
      <c r="V2809">
        <v>5</v>
      </c>
    </row>
    <row r="2810" spans="21:22" x14ac:dyDescent="0.35">
      <c r="U2810">
        <v>88</v>
      </c>
      <c r="V2810">
        <v>850</v>
      </c>
    </row>
    <row r="2811" spans="21:22" x14ac:dyDescent="0.35">
      <c r="U2811">
        <v>139</v>
      </c>
      <c r="V2811">
        <v>40</v>
      </c>
    </row>
    <row r="2812" spans="21:22" x14ac:dyDescent="0.35">
      <c r="U2812">
        <v>162</v>
      </c>
      <c r="V2812">
        <v>879</v>
      </c>
    </row>
    <row r="2813" spans="21:22" x14ac:dyDescent="0.35">
      <c r="U2813">
        <v>5</v>
      </c>
      <c r="V2813">
        <v>0</v>
      </c>
    </row>
    <row r="2814" spans="21:22" x14ac:dyDescent="0.35">
      <c r="U2814">
        <v>213</v>
      </c>
      <c r="V2814">
        <v>59</v>
      </c>
    </row>
    <row r="2815" spans="21:22" x14ac:dyDescent="0.35">
      <c r="U2815">
        <v>5</v>
      </c>
      <c r="V2815">
        <v>1</v>
      </c>
    </row>
    <row r="2816" spans="21:22" x14ac:dyDescent="0.35">
      <c r="U2816">
        <v>1</v>
      </c>
      <c r="V2816">
        <v>0</v>
      </c>
    </row>
    <row r="2817" spans="21:22" x14ac:dyDescent="0.35">
      <c r="U2817">
        <v>130</v>
      </c>
      <c r="V2817">
        <v>32</v>
      </c>
    </row>
    <row r="2818" spans="21:22" x14ac:dyDescent="0.35">
      <c r="U2818">
        <v>131</v>
      </c>
      <c r="V2818">
        <v>849</v>
      </c>
    </row>
    <row r="2819" spans="21:22" x14ac:dyDescent="0.35">
      <c r="U2819">
        <v>116</v>
      </c>
      <c r="V2819">
        <v>368</v>
      </c>
    </row>
    <row r="2820" spans="21:22" x14ac:dyDescent="0.35">
      <c r="U2820">
        <v>103</v>
      </c>
      <c r="V2820">
        <v>0</v>
      </c>
    </row>
    <row r="2821" spans="21:22" x14ac:dyDescent="0.35">
      <c r="U2821">
        <v>245</v>
      </c>
      <c r="V2821">
        <v>53</v>
      </c>
    </row>
    <row r="2822" spans="21:22" x14ac:dyDescent="0.35">
      <c r="U2822">
        <v>1</v>
      </c>
      <c r="V2822">
        <v>0</v>
      </c>
    </row>
    <row r="2823" spans="21:22" x14ac:dyDescent="0.35">
      <c r="U2823">
        <v>14</v>
      </c>
      <c r="V2823">
        <v>41</v>
      </c>
    </row>
    <row r="2824" spans="21:22" x14ac:dyDescent="0.35">
      <c r="U2824">
        <v>19</v>
      </c>
      <c r="V2824">
        <v>3</v>
      </c>
    </row>
    <row r="2825" spans="21:22" x14ac:dyDescent="0.35">
      <c r="U2825">
        <v>7</v>
      </c>
      <c r="V2825">
        <v>0</v>
      </c>
    </row>
    <row r="2826" spans="21:22" x14ac:dyDescent="0.35">
      <c r="U2826">
        <v>8</v>
      </c>
      <c r="V2826">
        <v>1</v>
      </c>
    </row>
    <row r="2827" spans="21:22" x14ac:dyDescent="0.35">
      <c r="U2827">
        <v>10</v>
      </c>
      <c r="V2827">
        <v>21</v>
      </c>
    </row>
    <row r="2828" spans="21:22" x14ac:dyDescent="0.35">
      <c r="U2828">
        <v>218</v>
      </c>
      <c r="V2828">
        <v>438</v>
      </c>
    </row>
    <row r="2829" spans="21:22" x14ac:dyDescent="0.35">
      <c r="U2829">
        <v>255</v>
      </c>
      <c r="V2829">
        <v>95</v>
      </c>
    </row>
    <row r="2830" spans="21:22" x14ac:dyDescent="0.35">
      <c r="U2830">
        <v>479</v>
      </c>
      <c r="V2830">
        <v>0</v>
      </c>
    </row>
    <row r="2831" spans="21:22" x14ac:dyDescent="0.35">
      <c r="U2831" s="3">
        <v>1033</v>
      </c>
      <c r="V2831">
        <v>151</v>
      </c>
    </row>
    <row r="2832" spans="21:22" x14ac:dyDescent="0.35">
      <c r="U2832">
        <v>60</v>
      </c>
      <c r="V2832">
        <v>285</v>
      </c>
    </row>
    <row r="2833" spans="21:22" x14ac:dyDescent="0.35">
      <c r="U2833">
        <v>5</v>
      </c>
      <c r="V2833">
        <v>5</v>
      </c>
    </row>
    <row r="2834" spans="21:22" x14ac:dyDescent="0.35">
      <c r="U2834">
        <v>2</v>
      </c>
      <c r="V2834">
        <v>6</v>
      </c>
    </row>
    <row r="2835" spans="21:22" x14ac:dyDescent="0.35">
      <c r="U2835">
        <v>20</v>
      </c>
      <c r="V2835">
        <v>26</v>
      </c>
    </row>
    <row r="2836" spans="21:22" x14ac:dyDescent="0.35">
      <c r="U2836">
        <v>157</v>
      </c>
      <c r="V2836">
        <v>87</v>
      </c>
    </row>
    <row r="2837" spans="21:22" x14ac:dyDescent="0.35">
      <c r="U2837">
        <v>98</v>
      </c>
      <c r="V2837">
        <v>31</v>
      </c>
    </row>
    <row r="2838" spans="21:22" x14ac:dyDescent="0.35">
      <c r="U2838">
        <v>5</v>
      </c>
      <c r="V2838">
        <v>13</v>
      </c>
    </row>
    <row r="2839" spans="21:22" x14ac:dyDescent="0.35">
      <c r="U2839">
        <v>178</v>
      </c>
      <c r="V2839">
        <v>39</v>
      </c>
    </row>
    <row r="2840" spans="21:22" x14ac:dyDescent="0.35">
      <c r="U2840">
        <v>46</v>
      </c>
      <c r="V2840">
        <v>20</v>
      </c>
    </row>
    <row r="2841" spans="21:22" x14ac:dyDescent="0.35">
      <c r="U2841">
        <v>410</v>
      </c>
      <c r="V2841">
        <v>80</v>
      </c>
    </row>
    <row r="2842" spans="21:22" x14ac:dyDescent="0.35">
      <c r="U2842">
        <v>142</v>
      </c>
      <c r="V2842">
        <v>6</v>
      </c>
    </row>
    <row r="2843" spans="21:22" x14ac:dyDescent="0.35">
      <c r="U2843">
        <v>14</v>
      </c>
      <c r="V2843">
        <v>54</v>
      </c>
    </row>
    <row r="2844" spans="21:22" x14ac:dyDescent="0.35">
      <c r="U2844">
        <v>71</v>
      </c>
      <c r="V2844">
        <v>6</v>
      </c>
    </row>
    <row r="2845" spans="21:22" x14ac:dyDescent="0.35">
      <c r="U2845">
        <v>416</v>
      </c>
      <c r="V2845">
        <v>139</v>
      </c>
    </row>
    <row r="2846" spans="21:22" x14ac:dyDescent="0.35">
      <c r="U2846">
        <v>63</v>
      </c>
      <c r="V2846">
        <v>17</v>
      </c>
    </row>
    <row r="2847" spans="21:22" x14ac:dyDescent="0.35">
      <c r="U2847">
        <v>3</v>
      </c>
      <c r="V2847">
        <v>0</v>
      </c>
    </row>
    <row r="2848" spans="21:22" x14ac:dyDescent="0.35">
      <c r="U2848">
        <v>458</v>
      </c>
      <c r="V2848">
        <v>651</v>
      </c>
    </row>
    <row r="2849" spans="21:22" x14ac:dyDescent="0.35">
      <c r="U2849">
        <v>26</v>
      </c>
      <c r="V2849">
        <v>132</v>
      </c>
    </row>
    <row r="2850" spans="21:22" x14ac:dyDescent="0.35">
      <c r="U2850">
        <v>1</v>
      </c>
      <c r="V2850">
        <v>0</v>
      </c>
    </row>
    <row r="2851" spans="21:22" x14ac:dyDescent="0.35">
      <c r="U2851">
        <v>23</v>
      </c>
      <c r="V2851">
        <v>45</v>
      </c>
    </row>
    <row r="2852" spans="21:22" x14ac:dyDescent="0.35">
      <c r="U2852">
        <v>32</v>
      </c>
      <c r="V2852">
        <v>2</v>
      </c>
    </row>
    <row r="2853" spans="21:22" x14ac:dyDescent="0.35">
      <c r="U2853">
        <v>89</v>
      </c>
      <c r="V2853">
        <v>127</v>
      </c>
    </row>
    <row r="2854" spans="21:22" x14ac:dyDescent="0.35">
      <c r="U2854">
        <v>276</v>
      </c>
      <c r="V2854">
        <v>2</v>
      </c>
    </row>
    <row r="2855" spans="21:22" x14ac:dyDescent="0.35">
      <c r="U2855">
        <v>174</v>
      </c>
      <c r="V2855">
        <v>65</v>
      </c>
    </row>
    <row r="2856" spans="21:22" x14ac:dyDescent="0.35">
      <c r="U2856">
        <v>156</v>
      </c>
      <c r="V2856">
        <v>3</v>
      </c>
    </row>
    <row r="2857" spans="21:22" x14ac:dyDescent="0.35">
      <c r="U2857">
        <v>12</v>
      </c>
      <c r="V2857">
        <v>3</v>
      </c>
    </row>
    <row r="2858" spans="21:22" x14ac:dyDescent="0.35">
      <c r="U2858">
        <v>120</v>
      </c>
      <c r="V2858">
        <v>1</v>
      </c>
    </row>
    <row r="2859" spans="21:22" x14ac:dyDescent="0.35">
      <c r="U2859">
        <v>34</v>
      </c>
      <c r="V2859">
        <v>7</v>
      </c>
    </row>
    <row r="2860" spans="21:22" x14ac:dyDescent="0.35">
      <c r="U2860">
        <v>902</v>
      </c>
      <c r="V2860">
        <v>63</v>
      </c>
    </row>
    <row r="2861" spans="21:22" x14ac:dyDescent="0.35">
      <c r="U2861">
        <v>346</v>
      </c>
      <c r="V2861">
        <v>46</v>
      </c>
    </row>
    <row r="2862" spans="21:22" x14ac:dyDescent="0.35">
      <c r="U2862">
        <v>166</v>
      </c>
      <c r="V2862">
        <v>2</v>
      </c>
    </row>
    <row r="2863" spans="21:22" x14ac:dyDescent="0.35">
      <c r="U2863">
        <v>5</v>
      </c>
      <c r="V2863">
        <v>9</v>
      </c>
    </row>
    <row r="2864" spans="21:22" x14ac:dyDescent="0.35">
      <c r="U2864">
        <v>153</v>
      </c>
      <c r="V2864">
        <v>62</v>
      </c>
    </row>
    <row r="2865" spans="21:22" x14ac:dyDescent="0.35">
      <c r="U2865">
        <v>767</v>
      </c>
      <c r="V2865">
        <v>65</v>
      </c>
    </row>
    <row r="2866" spans="21:22" x14ac:dyDescent="0.35">
      <c r="U2866">
        <v>17</v>
      </c>
      <c r="V2866">
        <v>16</v>
      </c>
    </row>
    <row r="2867" spans="21:22" x14ac:dyDescent="0.35">
      <c r="U2867">
        <v>144</v>
      </c>
      <c r="V2867">
        <v>63</v>
      </c>
    </row>
    <row r="2868" spans="21:22" x14ac:dyDescent="0.35">
      <c r="U2868">
        <v>338</v>
      </c>
      <c r="V2868">
        <v>70</v>
      </c>
    </row>
    <row r="2869" spans="21:22" x14ac:dyDescent="0.35">
      <c r="U2869">
        <v>123</v>
      </c>
      <c r="V2869">
        <v>50</v>
      </c>
    </row>
    <row r="2870" spans="21:22" x14ac:dyDescent="0.35">
      <c r="U2870">
        <v>110</v>
      </c>
      <c r="V2870">
        <v>35</v>
      </c>
    </row>
    <row r="2871" spans="21:22" x14ac:dyDescent="0.35">
      <c r="U2871">
        <v>31</v>
      </c>
      <c r="V2871">
        <v>35</v>
      </c>
    </row>
    <row r="2872" spans="21:22" x14ac:dyDescent="0.35">
      <c r="U2872">
        <v>13</v>
      </c>
      <c r="V2872">
        <v>0</v>
      </c>
    </row>
    <row r="2873" spans="21:22" x14ac:dyDescent="0.35">
      <c r="U2873">
        <v>15</v>
      </c>
      <c r="V2873">
        <v>30</v>
      </c>
    </row>
    <row r="2874" spans="21:22" x14ac:dyDescent="0.35">
      <c r="U2874">
        <v>6</v>
      </c>
      <c r="V2874">
        <v>4</v>
      </c>
    </row>
    <row r="2875" spans="21:22" x14ac:dyDescent="0.35">
      <c r="U2875">
        <v>5</v>
      </c>
      <c r="V2875">
        <v>0</v>
      </c>
    </row>
    <row r="2876" spans="21:22" x14ac:dyDescent="0.35">
      <c r="U2876" s="3">
        <v>2077</v>
      </c>
      <c r="V2876" s="3">
        <v>1129</v>
      </c>
    </row>
    <row r="2877" spans="21:22" x14ac:dyDescent="0.35">
      <c r="U2877">
        <v>9</v>
      </c>
      <c r="V2877">
        <v>7</v>
      </c>
    </row>
    <row r="2878" spans="21:22" x14ac:dyDescent="0.35">
      <c r="U2878">
        <v>789</v>
      </c>
      <c r="V2878">
        <v>97</v>
      </c>
    </row>
    <row r="2879" spans="21:22" x14ac:dyDescent="0.35">
      <c r="U2879">
        <v>230</v>
      </c>
      <c r="V2879">
        <v>76</v>
      </c>
    </row>
    <row r="2880" spans="21:22" x14ac:dyDescent="0.35">
      <c r="U2880">
        <v>666</v>
      </c>
      <c r="V2880">
        <v>120</v>
      </c>
    </row>
    <row r="2881" spans="21:22" x14ac:dyDescent="0.35">
      <c r="U2881">
        <v>12</v>
      </c>
      <c r="V2881">
        <v>0</v>
      </c>
    </row>
    <row r="2882" spans="21:22" x14ac:dyDescent="0.35">
      <c r="U2882">
        <v>5</v>
      </c>
      <c r="V2882">
        <v>0</v>
      </c>
    </row>
    <row r="2883" spans="21:22" x14ac:dyDescent="0.35">
      <c r="U2883">
        <v>519</v>
      </c>
      <c r="V2883">
        <v>65</v>
      </c>
    </row>
    <row r="2884" spans="21:22" x14ac:dyDescent="0.35">
      <c r="U2884">
        <v>19</v>
      </c>
      <c r="V2884">
        <v>48</v>
      </c>
    </row>
    <row r="2885" spans="21:22" x14ac:dyDescent="0.35">
      <c r="U2885">
        <v>9</v>
      </c>
      <c r="V2885">
        <v>9</v>
      </c>
    </row>
    <row r="2886" spans="21:22" x14ac:dyDescent="0.35">
      <c r="U2886">
        <v>98</v>
      </c>
      <c r="V2886">
        <v>8</v>
      </c>
    </row>
    <row r="2887" spans="21:22" x14ac:dyDescent="0.35">
      <c r="U2887">
        <v>670</v>
      </c>
      <c r="V2887">
        <v>177</v>
      </c>
    </row>
    <row r="2888" spans="21:22" x14ac:dyDescent="0.35">
      <c r="U2888">
        <v>17</v>
      </c>
      <c r="V2888">
        <v>48</v>
      </c>
    </row>
    <row r="2889" spans="21:22" x14ac:dyDescent="0.35">
      <c r="U2889">
        <v>5</v>
      </c>
      <c r="V2889">
        <v>0</v>
      </c>
    </row>
    <row r="2890" spans="21:22" x14ac:dyDescent="0.35">
      <c r="U2890">
        <v>410</v>
      </c>
      <c r="V2890">
        <v>91</v>
      </c>
    </row>
    <row r="2891" spans="21:22" x14ac:dyDescent="0.35">
      <c r="U2891" s="3">
        <v>1718</v>
      </c>
      <c r="V2891">
        <v>128</v>
      </c>
    </row>
    <row r="2892" spans="21:22" x14ac:dyDescent="0.35">
      <c r="U2892">
        <v>117</v>
      </c>
      <c r="V2892">
        <v>39</v>
      </c>
    </row>
    <row r="2893" spans="21:22" x14ac:dyDescent="0.35">
      <c r="U2893">
        <v>407</v>
      </c>
      <c r="V2893">
        <v>421</v>
      </c>
    </row>
    <row r="2894" spans="21:22" x14ac:dyDescent="0.35">
      <c r="U2894">
        <v>1</v>
      </c>
      <c r="V2894">
        <v>0</v>
      </c>
    </row>
    <row r="2895" spans="21:22" x14ac:dyDescent="0.35">
      <c r="U2895">
        <v>196</v>
      </c>
      <c r="V2895">
        <v>34</v>
      </c>
    </row>
    <row r="2896" spans="21:22" x14ac:dyDescent="0.35">
      <c r="U2896">
        <v>811</v>
      </c>
      <c r="V2896">
        <v>66</v>
      </c>
    </row>
    <row r="2897" spans="21:22" x14ac:dyDescent="0.35">
      <c r="U2897">
        <v>855</v>
      </c>
      <c r="V2897">
        <v>85</v>
      </c>
    </row>
    <row r="2898" spans="21:22" x14ac:dyDescent="0.35">
      <c r="U2898">
        <v>6</v>
      </c>
      <c r="V2898">
        <v>0</v>
      </c>
    </row>
    <row r="2899" spans="21:22" x14ac:dyDescent="0.35">
      <c r="U2899">
        <v>616</v>
      </c>
      <c r="V2899" s="3">
        <v>2527</v>
      </c>
    </row>
    <row r="2900" spans="21:22" x14ac:dyDescent="0.35">
      <c r="U2900">
        <v>74</v>
      </c>
      <c r="V2900">
        <v>384</v>
      </c>
    </row>
    <row r="2901" spans="21:22" x14ac:dyDescent="0.35">
      <c r="U2901">
        <v>13</v>
      </c>
      <c r="V2901">
        <v>0</v>
      </c>
    </row>
    <row r="2902" spans="21:22" x14ac:dyDescent="0.35">
      <c r="U2902">
        <v>160</v>
      </c>
      <c r="V2902">
        <v>79</v>
      </c>
    </row>
    <row r="2903" spans="21:22" x14ac:dyDescent="0.35">
      <c r="U2903">
        <v>113</v>
      </c>
      <c r="V2903">
        <v>218</v>
      </c>
    </row>
    <row r="2904" spans="21:22" x14ac:dyDescent="0.35">
      <c r="U2904">
        <v>152</v>
      </c>
      <c r="V2904">
        <v>50</v>
      </c>
    </row>
    <row r="2905" spans="21:22" x14ac:dyDescent="0.35">
      <c r="U2905">
        <v>19</v>
      </c>
      <c r="V2905">
        <v>0</v>
      </c>
    </row>
    <row r="2906" spans="21:22" x14ac:dyDescent="0.35">
      <c r="U2906">
        <v>369</v>
      </c>
      <c r="V2906">
        <v>40</v>
      </c>
    </row>
    <row r="2907" spans="21:22" x14ac:dyDescent="0.35">
      <c r="U2907">
        <v>518</v>
      </c>
      <c r="V2907">
        <v>99</v>
      </c>
    </row>
    <row r="2908" spans="21:22" x14ac:dyDescent="0.35">
      <c r="U2908">
        <v>5</v>
      </c>
      <c r="V2908">
        <v>4</v>
      </c>
    </row>
    <row r="2909" spans="21:22" x14ac:dyDescent="0.35">
      <c r="U2909">
        <v>198</v>
      </c>
      <c r="V2909">
        <v>37</v>
      </c>
    </row>
    <row r="2910" spans="21:22" x14ac:dyDescent="0.35">
      <c r="U2910">
        <v>12</v>
      </c>
      <c r="V2910">
        <v>0</v>
      </c>
    </row>
    <row r="2911" spans="21:22" x14ac:dyDescent="0.35">
      <c r="U2911">
        <v>115</v>
      </c>
      <c r="V2911">
        <v>0</v>
      </c>
    </row>
    <row r="2912" spans="21:22" x14ac:dyDescent="0.35">
      <c r="U2912">
        <v>4</v>
      </c>
      <c r="V2912">
        <v>13</v>
      </c>
    </row>
    <row r="2913" spans="21:22" x14ac:dyDescent="0.35">
      <c r="U2913">
        <v>6</v>
      </c>
      <c r="V2913">
        <v>4</v>
      </c>
    </row>
    <row r="2914" spans="21:22" x14ac:dyDescent="0.35">
      <c r="U2914">
        <v>151</v>
      </c>
      <c r="V2914">
        <v>53</v>
      </c>
    </row>
    <row r="2915" spans="21:22" x14ac:dyDescent="0.35">
      <c r="U2915">
        <v>797</v>
      </c>
      <c r="V2915">
        <v>92</v>
      </c>
    </row>
    <row r="2916" spans="21:22" x14ac:dyDescent="0.35">
      <c r="U2916">
        <v>356</v>
      </c>
      <c r="V2916">
        <v>58</v>
      </c>
    </row>
    <row r="2917" spans="21:22" x14ac:dyDescent="0.35">
      <c r="U2917">
        <v>25</v>
      </c>
      <c r="V2917">
        <v>48</v>
      </c>
    </row>
    <row r="2918" spans="21:22" x14ac:dyDescent="0.35">
      <c r="U2918">
        <v>7</v>
      </c>
      <c r="V2918">
        <v>0</v>
      </c>
    </row>
    <row r="2919" spans="21:22" x14ac:dyDescent="0.35">
      <c r="U2919">
        <v>8</v>
      </c>
      <c r="V2919">
        <v>3</v>
      </c>
    </row>
    <row r="2920" spans="21:22" x14ac:dyDescent="0.35">
      <c r="U2920">
        <v>118</v>
      </c>
      <c r="V2920">
        <v>11</v>
      </c>
    </row>
    <row r="2921" spans="21:22" x14ac:dyDescent="0.35">
      <c r="U2921">
        <v>5</v>
      </c>
      <c r="V2921">
        <v>3</v>
      </c>
    </row>
    <row r="2922" spans="21:22" x14ac:dyDescent="0.35">
      <c r="U2922">
        <v>111</v>
      </c>
      <c r="V2922">
        <v>854</v>
      </c>
    </row>
    <row r="2923" spans="21:22" x14ac:dyDescent="0.35">
      <c r="U2923">
        <v>153</v>
      </c>
      <c r="V2923">
        <v>2</v>
      </c>
    </row>
    <row r="2924" spans="21:22" x14ac:dyDescent="0.35">
      <c r="U2924" s="3">
        <v>1118</v>
      </c>
      <c r="V2924">
        <v>269</v>
      </c>
    </row>
    <row r="2925" spans="21:22" x14ac:dyDescent="0.35">
      <c r="U2925">
        <v>5</v>
      </c>
      <c r="V2925">
        <v>0</v>
      </c>
    </row>
    <row r="2926" spans="21:22" x14ac:dyDescent="0.35">
      <c r="U2926">
        <v>10</v>
      </c>
      <c r="V2926">
        <v>0</v>
      </c>
    </row>
    <row r="2927" spans="21:22" x14ac:dyDescent="0.35">
      <c r="U2927">
        <v>92</v>
      </c>
      <c r="V2927" s="3">
        <v>1052</v>
      </c>
    </row>
    <row r="2928" spans="21:22" x14ac:dyDescent="0.35">
      <c r="U2928">
        <v>3</v>
      </c>
      <c r="V2928">
        <v>3</v>
      </c>
    </row>
    <row r="2929" spans="21:22" x14ac:dyDescent="0.35">
      <c r="U2929">
        <v>138</v>
      </c>
      <c r="V2929">
        <v>57</v>
      </c>
    </row>
    <row r="2930" spans="21:22" x14ac:dyDescent="0.35">
      <c r="U2930">
        <v>1</v>
      </c>
      <c r="V2930">
        <v>0</v>
      </c>
    </row>
    <row r="2931" spans="21:22" x14ac:dyDescent="0.35">
      <c r="U2931">
        <v>21</v>
      </c>
      <c r="V2931">
        <v>26</v>
      </c>
    </row>
    <row r="2932" spans="21:22" x14ac:dyDescent="0.35">
      <c r="U2932">
        <v>15</v>
      </c>
      <c r="V2932">
        <v>62</v>
      </c>
    </row>
    <row r="2933" spans="21:22" x14ac:dyDescent="0.35">
      <c r="U2933">
        <v>1</v>
      </c>
      <c r="V2933">
        <v>0</v>
      </c>
    </row>
    <row r="2934" spans="21:22" x14ac:dyDescent="0.35">
      <c r="U2934">
        <v>1</v>
      </c>
      <c r="V2934">
        <v>0</v>
      </c>
    </row>
    <row r="2935" spans="21:22" x14ac:dyDescent="0.35">
      <c r="U2935">
        <v>196</v>
      </c>
      <c r="V2935" s="3">
        <v>1019</v>
      </c>
    </row>
    <row r="2936" spans="21:22" x14ac:dyDescent="0.35">
      <c r="U2936">
        <v>1</v>
      </c>
      <c r="V2936">
        <v>0</v>
      </c>
    </row>
    <row r="2937" spans="21:22" x14ac:dyDescent="0.35">
      <c r="U2937">
        <v>9</v>
      </c>
      <c r="V2937">
        <v>0</v>
      </c>
    </row>
    <row r="2938" spans="21:22" x14ac:dyDescent="0.35">
      <c r="U2938">
        <v>39</v>
      </c>
      <c r="V2938">
        <v>2</v>
      </c>
    </row>
    <row r="2939" spans="21:22" x14ac:dyDescent="0.35">
      <c r="U2939">
        <v>119</v>
      </c>
      <c r="V2939">
        <v>42</v>
      </c>
    </row>
    <row r="2940" spans="21:22" x14ac:dyDescent="0.35">
      <c r="U2940">
        <v>1</v>
      </c>
      <c r="V2940">
        <v>0</v>
      </c>
    </row>
    <row r="2941" spans="21:22" x14ac:dyDescent="0.35">
      <c r="U2941">
        <v>105</v>
      </c>
      <c r="V2941">
        <v>35</v>
      </c>
    </row>
    <row r="2942" spans="21:22" x14ac:dyDescent="0.35">
      <c r="U2942">
        <v>22</v>
      </c>
      <c r="V2942">
        <v>27</v>
      </c>
    </row>
    <row r="2943" spans="21:22" x14ac:dyDescent="0.35">
      <c r="U2943">
        <v>300</v>
      </c>
      <c r="V2943">
        <v>132</v>
      </c>
    </row>
    <row r="2944" spans="21:22" x14ac:dyDescent="0.35">
      <c r="U2944">
        <v>483</v>
      </c>
      <c r="V2944">
        <v>538</v>
      </c>
    </row>
    <row r="2945" spans="21:22" x14ac:dyDescent="0.35">
      <c r="U2945">
        <v>1</v>
      </c>
      <c r="V2945">
        <v>0</v>
      </c>
    </row>
    <row r="2946" spans="21:22" x14ac:dyDescent="0.35">
      <c r="U2946">
        <v>108</v>
      </c>
      <c r="V2946">
        <v>10</v>
      </c>
    </row>
    <row r="2947" spans="21:22" x14ac:dyDescent="0.35">
      <c r="U2947">
        <v>425</v>
      </c>
      <c r="V2947">
        <v>54</v>
      </c>
    </row>
    <row r="2948" spans="21:22" x14ac:dyDescent="0.35">
      <c r="U2948">
        <v>1</v>
      </c>
      <c r="V2948">
        <v>1</v>
      </c>
    </row>
    <row r="2949" spans="21:22" x14ac:dyDescent="0.35">
      <c r="U2949">
        <v>1</v>
      </c>
      <c r="V2949">
        <v>0</v>
      </c>
    </row>
    <row r="2950" spans="21:22" x14ac:dyDescent="0.35">
      <c r="U2950">
        <v>197</v>
      </c>
      <c r="V2950">
        <v>2</v>
      </c>
    </row>
    <row r="2951" spans="21:22" x14ac:dyDescent="0.35">
      <c r="U2951">
        <v>541</v>
      </c>
      <c r="V2951">
        <v>84</v>
      </c>
    </row>
    <row r="2952" spans="21:22" x14ac:dyDescent="0.35">
      <c r="U2952">
        <v>8</v>
      </c>
      <c r="V2952">
        <v>8</v>
      </c>
    </row>
    <row r="2953" spans="21:22" x14ac:dyDescent="0.35">
      <c r="U2953">
        <v>9</v>
      </c>
      <c r="V2953">
        <v>0</v>
      </c>
    </row>
    <row r="2954" spans="21:22" x14ac:dyDescent="0.35">
      <c r="U2954">
        <v>268</v>
      </c>
      <c r="V2954">
        <v>59</v>
      </c>
    </row>
    <row r="2955" spans="21:22" x14ac:dyDescent="0.35">
      <c r="U2955">
        <v>22</v>
      </c>
      <c r="V2955">
        <v>0</v>
      </c>
    </row>
    <row r="2956" spans="21:22" x14ac:dyDescent="0.35">
      <c r="U2956">
        <v>41</v>
      </c>
      <c r="V2956">
        <v>11</v>
      </c>
    </row>
    <row r="2957" spans="21:22" x14ac:dyDescent="0.35">
      <c r="U2957">
        <v>56</v>
      </c>
      <c r="V2957">
        <v>17</v>
      </c>
    </row>
    <row r="2958" spans="21:22" x14ac:dyDescent="0.35">
      <c r="U2958">
        <v>13</v>
      </c>
      <c r="V2958">
        <v>0</v>
      </c>
    </row>
    <row r="2959" spans="21:22" x14ac:dyDescent="0.35">
      <c r="U2959">
        <v>397</v>
      </c>
      <c r="V2959">
        <v>44</v>
      </c>
    </row>
    <row r="2960" spans="21:22" x14ac:dyDescent="0.35">
      <c r="U2960">
        <v>367</v>
      </c>
      <c r="V2960">
        <v>0</v>
      </c>
    </row>
    <row r="2961" spans="21:22" x14ac:dyDescent="0.35">
      <c r="U2961">
        <v>440</v>
      </c>
      <c r="V2961">
        <v>93</v>
      </c>
    </row>
    <row r="2962" spans="21:22" x14ac:dyDescent="0.35">
      <c r="U2962">
        <v>127</v>
      </c>
      <c r="V2962">
        <v>3</v>
      </c>
    </row>
    <row r="2963" spans="21:22" x14ac:dyDescent="0.35">
      <c r="U2963">
        <v>137</v>
      </c>
      <c r="V2963">
        <v>176</v>
      </c>
    </row>
    <row r="2964" spans="21:22" x14ac:dyDescent="0.35">
      <c r="U2964">
        <v>27</v>
      </c>
      <c r="V2964">
        <v>0</v>
      </c>
    </row>
    <row r="2965" spans="21:22" x14ac:dyDescent="0.35">
      <c r="U2965">
        <v>87</v>
      </c>
      <c r="V2965">
        <v>39</v>
      </c>
    </row>
    <row r="2966" spans="21:22" x14ac:dyDescent="0.35">
      <c r="U2966">
        <v>5</v>
      </c>
      <c r="V2966">
        <v>0</v>
      </c>
    </row>
    <row r="2967" spans="21:22" x14ac:dyDescent="0.35">
      <c r="U2967">
        <v>17</v>
      </c>
      <c r="V2967">
        <v>0</v>
      </c>
    </row>
    <row r="2968" spans="21:22" x14ac:dyDescent="0.35">
      <c r="U2968">
        <v>100</v>
      </c>
      <c r="V2968">
        <v>56</v>
      </c>
    </row>
    <row r="2969" spans="21:22" x14ac:dyDescent="0.35">
      <c r="U2969">
        <v>128</v>
      </c>
      <c r="V2969">
        <v>986</v>
      </c>
    </row>
    <row r="2970" spans="21:22" x14ac:dyDescent="0.35">
      <c r="U2970">
        <v>150</v>
      </c>
      <c r="V2970">
        <v>58</v>
      </c>
    </row>
    <row r="2971" spans="21:22" x14ac:dyDescent="0.35">
      <c r="U2971">
        <v>0</v>
      </c>
      <c r="V2971">
        <v>0</v>
      </c>
    </row>
    <row r="2972" spans="21:22" x14ac:dyDescent="0.35">
      <c r="U2972">
        <v>161</v>
      </c>
      <c r="V2972">
        <v>753</v>
      </c>
    </row>
    <row r="2973" spans="21:22" x14ac:dyDescent="0.35">
      <c r="U2973">
        <v>297</v>
      </c>
      <c r="V2973">
        <v>76</v>
      </c>
    </row>
    <row r="2974" spans="21:22" x14ac:dyDescent="0.35">
      <c r="U2974">
        <v>150</v>
      </c>
      <c r="V2974">
        <v>900</v>
      </c>
    </row>
    <row r="2975" spans="21:22" x14ac:dyDescent="0.35">
      <c r="U2975">
        <v>35</v>
      </c>
      <c r="V2975">
        <v>39</v>
      </c>
    </row>
    <row r="2976" spans="21:22" x14ac:dyDescent="0.35">
      <c r="U2976">
        <v>178</v>
      </c>
      <c r="V2976">
        <v>23</v>
      </c>
    </row>
    <row r="2977" spans="21:22" x14ac:dyDescent="0.35">
      <c r="U2977">
        <v>240</v>
      </c>
      <c r="V2977">
        <v>41</v>
      </c>
    </row>
    <row r="2978" spans="21:22" x14ac:dyDescent="0.35">
      <c r="U2978">
        <v>368</v>
      </c>
      <c r="V2978">
        <v>45</v>
      </c>
    </row>
    <row r="2979" spans="21:22" x14ac:dyDescent="0.35">
      <c r="U2979">
        <v>15</v>
      </c>
      <c r="V2979">
        <v>0</v>
      </c>
    </row>
    <row r="2980" spans="21:22" x14ac:dyDescent="0.35">
      <c r="U2980">
        <v>397</v>
      </c>
      <c r="V2980">
        <v>54</v>
      </c>
    </row>
    <row r="2981" spans="21:22" x14ac:dyDescent="0.35">
      <c r="U2981">
        <v>200</v>
      </c>
      <c r="V2981">
        <v>14</v>
      </c>
    </row>
    <row r="2982" spans="21:22" x14ac:dyDescent="0.35">
      <c r="U2982">
        <v>2</v>
      </c>
      <c r="V2982">
        <v>0</v>
      </c>
    </row>
    <row r="2983" spans="21:22" x14ac:dyDescent="0.35">
      <c r="U2983">
        <v>44</v>
      </c>
      <c r="V2983">
        <v>24</v>
      </c>
    </row>
    <row r="2984" spans="21:22" x14ac:dyDescent="0.35">
      <c r="U2984">
        <v>4</v>
      </c>
      <c r="V2984">
        <v>3</v>
      </c>
    </row>
    <row r="2985" spans="21:22" x14ac:dyDescent="0.35">
      <c r="U2985">
        <v>7</v>
      </c>
      <c r="V2985">
        <v>17</v>
      </c>
    </row>
    <row r="2986" spans="21:22" x14ac:dyDescent="0.35">
      <c r="U2986">
        <v>5</v>
      </c>
      <c r="V2986">
        <v>3</v>
      </c>
    </row>
    <row r="2987" spans="21:22" x14ac:dyDescent="0.35">
      <c r="U2987">
        <v>176</v>
      </c>
      <c r="V2987">
        <v>6</v>
      </c>
    </row>
    <row r="2988" spans="21:22" x14ac:dyDescent="0.35">
      <c r="U2988">
        <v>17</v>
      </c>
      <c r="V2988">
        <v>18</v>
      </c>
    </row>
    <row r="2989" spans="21:22" x14ac:dyDescent="0.35">
      <c r="U2989">
        <v>3</v>
      </c>
      <c r="V2989">
        <v>3</v>
      </c>
    </row>
    <row r="2990" spans="21:22" x14ac:dyDescent="0.35">
      <c r="U2990">
        <v>4</v>
      </c>
      <c r="V2990">
        <v>3</v>
      </c>
    </row>
    <row r="2991" spans="21:22" x14ac:dyDescent="0.35">
      <c r="U2991">
        <v>2</v>
      </c>
      <c r="V2991">
        <v>0</v>
      </c>
    </row>
    <row r="2992" spans="21:22" x14ac:dyDescent="0.35">
      <c r="U2992">
        <v>2</v>
      </c>
      <c r="V2992">
        <v>0</v>
      </c>
    </row>
    <row r="2993" spans="21:22" x14ac:dyDescent="0.35">
      <c r="U2993">
        <v>660</v>
      </c>
      <c r="V2993">
        <v>472</v>
      </c>
    </row>
    <row r="2994" spans="21:22" x14ac:dyDescent="0.35">
      <c r="U2994">
        <v>3</v>
      </c>
      <c r="V2994">
        <v>0</v>
      </c>
    </row>
    <row r="2995" spans="21:22" x14ac:dyDescent="0.35">
      <c r="U2995">
        <v>8</v>
      </c>
      <c r="V2995">
        <v>0</v>
      </c>
    </row>
    <row r="2996" spans="21:22" x14ac:dyDescent="0.35">
      <c r="U2996">
        <v>819</v>
      </c>
      <c r="V2996">
        <v>58</v>
      </c>
    </row>
    <row r="2997" spans="21:22" x14ac:dyDescent="0.35">
      <c r="U2997">
        <v>23</v>
      </c>
      <c r="V2997">
        <v>19</v>
      </c>
    </row>
    <row r="2998" spans="21:22" x14ac:dyDescent="0.35">
      <c r="U2998">
        <v>32</v>
      </c>
      <c r="V2998">
        <v>11</v>
      </c>
    </row>
    <row r="2999" spans="21:22" x14ac:dyDescent="0.35">
      <c r="U2999">
        <v>2</v>
      </c>
      <c r="V2999">
        <v>3</v>
      </c>
    </row>
    <row r="3000" spans="21:22" x14ac:dyDescent="0.35">
      <c r="U3000">
        <v>8</v>
      </c>
      <c r="V3000">
        <v>0</v>
      </c>
    </row>
    <row r="3001" spans="21:22" x14ac:dyDescent="0.35">
      <c r="U3001">
        <v>339</v>
      </c>
      <c r="V3001">
        <v>64</v>
      </c>
    </row>
    <row r="3002" spans="21:22" x14ac:dyDescent="0.35">
      <c r="U3002">
        <v>129</v>
      </c>
      <c r="V3002" s="3">
        <v>18926</v>
      </c>
    </row>
    <row r="3003" spans="21:22" x14ac:dyDescent="0.35">
      <c r="U3003">
        <v>147</v>
      </c>
      <c r="V3003">
        <v>51</v>
      </c>
    </row>
    <row r="3004" spans="21:22" x14ac:dyDescent="0.35">
      <c r="U3004">
        <v>1</v>
      </c>
      <c r="V3004">
        <v>1</v>
      </c>
    </row>
    <row r="3005" spans="21:22" x14ac:dyDescent="0.35">
      <c r="U3005">
        <v>744</v>
      </c>
      <c r="V3005" s="3">
        <v>4031</v>
      </c>
    </row>
    <row r="3006" spans="21:22" x14ac:dyDescent="0.35">
      <c r="U3006">
        <v>737</v>
      </c>
      <c r="V3006">
        <v>937</v>
      </c>
    </row>
    <row r="3007" spans="21:22" x14ac:dyDescent="0.35">
      <c r="U3007">
        <v>74</v>
      </c>
      <c r="V3007">
        <v>4</v>
      </c>
    </row>
    <row r="3008" spans="21:22" x14ac:dyDescent="0.35">
      <c r="U3008">
        <v>1</v>
      </c>
      <c r="V3008">
        <v>0</v>
      </c>
    </row>
    <row r="3009" spans="21:22" x14ac:dyDescent="0.35">
      <c r="U3009">
        <v>3</v>
      </c>
      <c r="V3009">
        <v>2</v>
      </c>
    </row>
    <row r="3010" spans="21:22" x14ac:dyDescent="0.35">
      <c r="U3010">
        <v>95</v>
      </c>
      <c r="V3010">
        <v>1</v>
      </c>
    </row>
    <row r="3011" spans="21:22" x14ac:dyDescent="0.35">
      <c r="U3011">
        <v>393</v>
      </c>
      <c r="V3011">
        <v>77</v>
      </c>
    </row>
    <row r="3012" spans="21:22" x14ac:dyDescent="0.35">
      <c r="U3012">
        <v>331</v>
      </c>
      <c r="V3012">
        <v>90</v>
      </c>
    </row>
    <row r="3013" spans="21:22" x14ac:dyDescent="0.35">
      <c r="U3013">
        <v>1</v>
      </c>
      <c r="V3013">
        <v>0</v>
      </c>
    </row>
    <row r="3014" spans="21:22" x14ac:dyDescent="0.35">
      <c r="U3014">
        <v>53</v>
      </c>
      <c r="V3014">
        <v>7</v>
      </c>
    </row>
    <row r="3015" spans="21:22" x14ac:dyDescent="0.35">
      <c r="U3015">
        <v>185</v>
      </c>
      <c r="V3015">
        <v>35</v>
      </c>
    </row>
    <row r="3016" spans="21:22" x14ac:dyDescent="0.35">
      <c r="U3016">
        <v>22</v>
      </c>
      <c r="V3016">
        <v>0</v>
      </c>
    </row>
    <row r="3017" spans="21:22" x14ac:dyDescent="0.35">
      <c r="U3017">
        <v>117</v>
      </c>
      <c r="V3017">
        <v>766</v>
      </c>
    </row>
    <row r="3018" spans="21:22" x14ac:dyDescent="0.35">
      <c r="U3018">
        <v>182</v>
      </c>
      <c r="V3018">
        <v>6</v>
      </c>
    </row>
    <row r="3019" spans="21:22" x14ac:dyDescent="0.35">
      <c r="U3019">
        <v>9</v>
      </c>
      <c r="V3019">
        <v>0</v>
      </c>
    </row>
    <row r="3020" spans="21:22" x14ac:dyDescent="0.35">
      <c r="U3020">
        <v>28</v>
      </c>
      <c r="V3020">
        <v>1</v>
      </c>
    </row>
    <row r="3021" spans="21:22" x14ac:dyDescent="0.35">
      <c r="U3021">
        <v>5</v>
      </c>
      <c r="V3021">
        <v>3</v>
      </c>
    </row>
    <row r="3022" spans="21:22" x14ac:dyDescent="0.35">
      <c r="U3022">
        <v>3</v>
      </c>
      <c r="V3022">
        <v>0</v>
      </c>
    </row>
    <row r="3023" spans="21:22" x14ac:dyDescent="0.35">
      <c r="U3023">
        <v>6</v>
      </c>
      <c r="V3023">
        <v>4</v>
      </c>
    </row>
    <row r="3024" spans="21:22" x14ac:dyDescent="0.35">
      <c r="U3024">
        <v>1</v>
      </c>
      <c r="V3024">
        <v>0</v>
      </c>
    </row>
    <row r="3025" spans="21:22" x14ac:dyDescent="0.35">
      <c r="U3025">
        <v>10</v>
      </c>
      <c r="V3025">
        <v>2</v>
      </c>
    </row>
    <row r="3026" spans="21:22" x14ac:dyDescent="0.35">
      <c r="U3026">
        <v>137</v>
      </c>
      <c r="V3026">
        <v>48</v>
      </c>
    </row>
    <row r="3027" spans="21:22" x14ac:dyDescent="0.35">
      <c r="U3027">
        <v>313</v>
      </c>
      <c r="V3027">
        <v>58</v>
      </c>
    </row>
    <row r="3028" spans="21:22" x14ac:dyDescent="0.35">
      <c r="U3028">
        <v>2</v>
      </c>
      <c r="V3028">
        <v>1</v>
      </c>
    </row>
    <row r="3029" spans="21:22" x14ac:dyDescent="0.35">
      <c r="U3029">
        <v>168</v>
      </c>
      <c r="V3029">
        <v>60</v>
      </c>
    </row>
    <row r="3030" spans="21:22" x14ac:dyDescent="0.35">
      <c r="U3030">
        <v>21</v>
      </c>
      <c r="V3030">
        <v>0</v>
      </c>
    </row>
    <row r="3031" spans="21:22" x14ac:dyDescent="0.35">
      <c r="U3031">
        <v>9</v>
      </c>
      <c r="V3031">
        <v>12</v>
      </c>
    </row>
    <row r="3032" spans="21:22" x14ac:dyDescent="0.35">
      <c r="U3032">
        <v>141</v>
      </c>
      <c r="V3032">
        <v>36</v>
      </c>
    </row>
    <row r="3033" spans="21:22" x14ac:dyDescent="0.35">
      <c r="U3033">
        <v>0</v>
      </c>
      <c r="V3033">
        <v>0</v>
      </c>
    </row>
    <row r="3034" spans="21:22" x14ac:dyDescent="0.35">
      <c r="U3034">
        <v>346</v>
      </c>
      <c r="V3034">
        <v>100</v>
      </c>
    </row>
    <row r="3035" spans="21:22" x14ac:dyDescent="0.35">
      <c r="U3035">
        <v>228</v>
      </c>
      <c r="V3035">
        <v>748</v>
      </c>
    </row>
    <row r="3036" spans="21:22" x14ac:dyDescent="0.35">
      <c r="U3036">
        <v>388</v>
      </c>
      <c r="V3036">
        <v>46</v>
      </c>
    </row>
    <row r="3037" spans="21:22" x14ac:dyDescent="0.35">
      <c r="U3037">
        <v>837</v>
      </c>
      <c r="V3037">
        <v>117</v>
      </c>
    </row>
    <row r="3038" spans="21:22" x14ac:dyDescent="0.35">
      <c r="U3038">
        <v>718</v>
      </c>
      <c r="V3038">
        <v>1</v>
      </c>
    </row>
    <row r="3039" spans="21:22" x14ac:dyDescent="0.35">
      <c r="U3039">
        <v>297</v>
      </c>
      <c r="V3039">
        <v>68</v>
      </c>
    </row>
    <row r="3040" spans="21:22" x14ac:dyDescent="0.35">
      <c r="U3040">
        <v>260</v>
      </c>
      <c r="V3040">
        <v>823</v>
      </c>
    </row>
    <row r="3041" spans="21:22" x14ac:dyDescent="0.35">
      <c r="U3041">
        <v>71</v>
      </c>
      <c r="V3041">
        <v>20</v>
      </c>
    </row>
    <row r="3042" spans="21:22" x14ac:dyDescent="0.35">
      <c r="U3042">
        <v>198</v>
      </c>
      <c r="V3042">
        <v>76</v>
      </c>
    </row>
    <row r="3043" spans="21:22" x14ac:dyDescent="0.35">
      <c r="U3043">
        <v>98</v>
      </c>
      <c r="V3043">
        <v>843</v>
      </c>
    </row>
    <row r="3044" spans="21:22" x14ac:dyDescent="0.35">
      <c r="U3044">
        <v>13</v>
      </c>
      <c r="V3044">
        <v>43</v>
      </c>
    </row>
    <row r="3045" spans="21:22" x14ac:dyDescent="0.35">
      <c r="U3045">
        <v>2</v>
      </c>
      <c r="V3045">
        <v>0</v>
      </c>
    </row>
    <row r="3046" spans="21:22" x14ac:dyDescent="0.35">
      <c r="U3046">
        <v>64</v>
      </c>
      <c r="V3046">
        <v>340</v>
      </c>
    </row>
    <row r="3047" spans="21:22" x14ac:dyDescent="0.35">
      <c r="U3047" s="3">
        <v>1558</v>
      </c>
      <c r="V3047" s="3">
        <v>1712</v>
      </c>
    </row>
    <row r="3048" spans="21:22" x14ac:dyDescent="0.35">
      <c r="U3048">
        <v>154</v>
      </c>
      <c r="V3048">
        <v>952</v>
      </c>
    </row>
    <row r="3049" spans="21:22" x14ac:dyDescent="0.35">
      <c r="U3049">
        <v>143</v>
      </c>
      <c r="V3049">
        <v>79</v>
      </c>
    </row>
    <row r="3050" spans="21:22" x14ac:dyDescent="0.35">
      <c r="U3050">
        <v>6</v>
      </c>
      <c r="V3050">
        <v>0</v>
      </c>
    </row>
    <row r="3051" spans="21:22" x14ac:dyDescent="0.35">
      <c r="U3051">
        <v>38</v>
      </c>
      <c r="V3051">
        <v>0</v>
      </c>
    </row>
    <row r="3052" spans="21:22" x14ac:dyDescent="0.35">
      <c r="U3052">
        <v>25</v>
      </c>
      <c r="V3052">
        <v>4</v>
      </c>
    </row>
    <row r="3053" spans="21:22" x14ac:dyDescent="0.35">
      <c r="U3053">
        <v>286</v>
      </c>
      <c r="V3053">
        <v>55</v>
      </c>
    </row>
    <row r="3054" spans="21:22" x14ac:dyDescent="0.35">
      <c r="U3054">
        <v>851</v>
      </c>
      <c r="V3054">
        <v>67</v>
      </c>
    </row>
    <row r="3055" spans="21:22" x14ac:dyDescent="0.35">
      <c r="U3055">
        <v>1</v>
      </c>
      <c r="V3055">
        <v>0</v>
      </c>
    </row>
    <row r="3056" spans="21:22" x14ac:dyDescent="0.35">
      <c r="U3056">
        <v>19</v>
      </c>
      <c r="V3056">
        <v>14</v>
      </c>
    </row>
    <row r="3057" spans="21:22" x14ac:dyDescent="0.35">
      <c r="U3057">
        <v>130</v>
      </c>
      <c r="V3057">
        <v>71</v>
      </c>
    </row>
    <row r="3058" spans="21:22" x14ac:dyDescent="0.35">
      <c r="U3058">
        <v>147</v>
      </c>
      <c r="V3058">
        <v>56</v>
      </c>
    </row>
    <row r="3059" spans="21:22" x14ac:dyDescent="0.35">
      <c r="U3059">
        <v>285</v>
      </c>
      <c r="V3059">
        <v>277</v>
      </c>
    </row>
    <row r="3060" spans="21:22" x14ac:dyDescent="0.35">
      <c r="U3060">
        <v>8</v>
      </c>
      <c r="V3060">
        <v>5</v>
      </c>
    </row>
    <row r="3061" spans="21:22" x14ac:dyDescent="0.35">
      <c r="U3061">
        <v>11</v>
      </c>
      <c r="V3061">
        <v>47</v>
      </c>
    </row>
    <row r="3062" spans="21:22" x14ac:dyDescent="0.35">
      <c r="U3062">
        <v>8</v>
      </c>
      <c r="V3062">
        <v>0</v>
      </c>
    </row>
    <row r="3063" spans="21:22" x14ac:dyDescent="0.35">
      <c r="U3063">
        <v>103</v>
      </c>
      <c r="V3063">
        <v>30</v>
      </c>
    </row>
    <row r="3064" spans="21:22" x14ac:dyDescent="0.35">
      <c r="U3064">
        <v>537</v>
      </c>
      <c r="V3064">
        <v>77</v>
      </c>
    </row>
    <row r="3065" spans="21:22" x14ac:dyDescent="0.35">
      <c r="U3065" s="3">
        <v>1448</v>
      </c>
      <c r="V3065" s="3">
        <v>5870</v>
      </c>
    </row>
    <row r="3066" spans="21:22" x14ac:dyDescent="0.35">
      <c r="U3066">
        <v>121</v>
      </c>
      <c r="V3066">
        <v>41</v>
      </c>
    </row>
    <row r="3067" spans="21:22" x14ac:dyDescent="0.35">
      <c r="U3067">
        <v>127</v>
      </c>
      <c r="V3067">
        <v>43</v>
      </c>
    </row>
    <row r="3068" spans="21:22" x14ac:dyDescent="0.35">
      <c r="U3068">
        <v>194</v>
      </c>
      <c r="V3068">
        <v>726</v>
      </c>
    </row>
    <row r="3069" spans="21:22" x14ac:dyDescent="0.35">
      <c r="U3069">
        <v>10</v>
      </c>
      <c r="V3069">
        <v>2</v>
      </c>
    </row>
    <row r="3070" spans="21:22" x14ac:dyDescent="0.35">
      <c r="U3070">
        <v>23</v>
      </c>
      <c r="V3070">
        <v>295</v>
      </c>
    </row>
    <row r="3071" spans="21:22" x14ac:dyDescent="0.35">
      <c r="U3071">
        <v>12</v>
      </c>
      <c r="V3071">
        <v>5</v>
      </c>
    </row>
    <row r="3072" spans="21:22" x14ac:dyDescent="0.35">
      <c r="U3072">
        <v>18</v>
      </c>
      <c r="V3072">
        <v>4</v>
      </c>
    </row>
    <row r="3073" spans="21:22" x14ac:dyDescent="0.35">
      <c r="U3073">
        <v>57</v>
      </c>
      <c r="V3073">
        <v>2</v>
      </c>
    </row>
    <row r="3074" spans="21:22" x14ac:dyDescent="0.35">
      <c r="U3074">
        <v>153</v>
      </c>
      <c r="V3074">
        <v>398</v>
      </c>
    </row>
    <row r="3075" spans="21:22" x14ac:dyDescent="0.35">
      <c r="U3075">
        <v>360</v>
      </c>
      <c r="V3075">
        <v>169</v>
      </c>
    </row>
    <row r="3076" spans="21:22" x14ac:dyDescent="0.35">
      <c r="U3076">
        <v>210</v>
      </c>
      <c r="V3076">
        <v>374</v>
      </c>
    </row>
    <row r="3077" spans="21:22" x14ac:dyDescent="0.35">
      <c r="U3077">
        <v>99</v>
      </c>
      <c r="V3077">
        <v>6</v>
      </c>
    </row>
    <row r="3078" spans="21:22" x14ac:dyDescent="0.35">
      <c r="U3078" s="3">
        <v>19527</v>
      </c>
      <c r="V3078" s="3">
        <v>1552</v>
      </c>
    </row>
    <row r="3079" spans="21:22" x14ac:dyDescent="0.35">
      <c r="U3079">
        <v>1</v>
      </c>
      <c r="V3079">
        <v>0</v>
      </c>
    </row>
    <row r="3080" spans="21:22" x14ac:dyDescent="0.35">
      <c r="U3080">
        <v>335</v>
      </c>
      <c r="V3080">
        <v>65</v>
      </c>
    </row>
    <row r="3081" spans="21:22" x14ac:dyDescent="0.35">
      <c r="U3081">
        <v>106</v>
      </c>
      <c r="V3081">
        <v>200</v>
      </c>
    </row>
    <row r="3082" spans="21:22" x14ac:dyDescent="0.35">
      <c r="U3082">
        <v>119</v>
      </c>
      <c r="V3082">
        <v>1</v>
      </c>
    </row>
    <row r="3083" spans="21:22" x14ac:dyDescent="0.35">
      <c r="U3083">
        <v>125</v>
      </c>
      <c r="V3083">
        <v>1</v>
      </c>
    </row>
    <row r="3084" spans="21:22" x14ac:dyDescent="0.35">
      <c r="U3084">
        <v>17</v>
      </c>
      <c r="V3084">
        <v>79</v>
      </c>
    </row>
    <row r="3085" spans="21:22" x14ac:dyDescent="0.35">
      <c r="U3085">
        <v>75</v>
      </c>
      <c r="V3085">
        <v>26</v>
      </c>
    </row>
    <row r="3086" spans="21:22" x14ac:dyDescent="0.35">
      <c r="U3086">
        <v>707</v>
      </c>
      <c r="V3086">
        <v>0</v>
      </c>
    </row>
    <row r="3087" spans="21:22" x14ac:dyDescent="0.35">
      <c r="U3087">
        <v>827</v>
      </c>
      <c r="V3087">
        <v>69</v>
      </c>
    </row>
    <row r="3088" spans="21:22" x14ac:dyDescent="0.35">
      <c r="U3088">
        <v>2</v>
      </c>
      <c r="V3088">
        <v>0</v>
      </c>
    </row>
    <row r="3089" spans="21:22" x14ac:dyDescent="0.35">
      <c r="U3089">
        <v>10</v>
      </c>
      <c r="V3089">
        <v>3</v>
      </c>
    </row>
    <row r="3090" spans="21:22" x14ac:dyDescent="0.35">
      <c r="U3090">
        <v>124</v>
      </c>
      <c r="V3090">
        <v>936</v>
      </c>
    </row>
    <row r="3091" spans="21:22" x14ac:dyDescent="0.35">
      <c r="U3091">
        <v>6</v>
      </c>
      <c r="V3091">
        <v>3</v>
      </c>
    </row>
    <row r="3092" spans="21:22" x14ac:dyDescent="0.35">
      <c r="U3092">
        <v>380</v>
      </c>
      <c r="V3092">
        <v>6</v>
      </c>
    </row>
    <row r="3093" spans="21:22" x14ac:dyDescent="0.35">
      <c r="U3093">
        <v>5</v>
      </c>
      <c r="V3093">
        <v>1</v>
      </c>
    </row>
    <row r="3094" spans="21:22" x14ac:dyDescent="0.35">
      <c r="U3094">
        <v>1</v>
      </c>
      <c r="V3094">
        <v>0</v>
      </c>
    </row>
    <row r="3095" spans="21:22" x14ac:dyDescent="0.35">
      <c r="U3095">
        <v>16</v>
      </c>
      <c r="V3095">
        <v>10</v>
      </c>
    </row>
    <row r="3096" spans="21:22" x14ac:dyDescent="0.35">
      <c r="U3096">
        <v>1</v>
      </c>
      <c r="V3096">
        <v>0</v>
      </c>
    </row>
    <row r="3097" spans="21:22" x14ac:dyDescent="0.35">
      <c r="U3097">
        <v>134</v>
      </c>
      <c r="V3097">
        <v>23</v>
      </c>
    </row>
    <row r="3098" spans="21:22" x14ac:dyDescent="0.35">
      <c r="U3098">
        <v>1</v>
      </c>
      <c r="V3098">
        <v>0</v>
      </c>
    </row>
    <row r="3099" spans="21:22" x14ac:dyDescent="0.35">
      <c r="U3099">
        <v>85</v>
      </c>
      <c r="V3099">
        <v>4</v>
      </c>
    </row>
    <row r="3100" spans="21:22" x14ac:dyDescent="0.35">
      <c r="U3100">
        <v>701</v>
      </c>
      <c r="V3100">
        <v>72</v>
      </c>
    </row>
    <row r="3101" spans="21:22" x14ac:dyDescent="0.35">
      <c r="U3101">
        <v>3</v>
      </c>
      <c r="V3101">
        <v>0</v>
      </c>
    </row>
    <row r="3102" spans="21:22" x14ac:dyDescent="0.35">
      <c r="U3102">
        <v>11</v>
      </c>
      <c r="V3102">
        <v>0</v>
      </c>
    </row>
    <row r="3103" spans="21:22" x14ac:dyDescent="0.35">
      <c r="U3103">
        <v>1</v>
      </c>
      <c r="V3103">
        <v>0</v>
      </c>
    </row>
    <row r="3104" spans="21:22" x14ac:dyDescent="0.35">
      <c r="U3104">
        <v>7</v>
      </c>
      <c r="V3104">
        <v>8</v>
      </c>
    </row>
    <row r="3105" spans="21:22" x14ac:dyDescent="0.35">
      <c r="U3105">
        <v>256</v>
      </c>
      <c r="V3105">
        <v>959</v>
      </c>
    </row>
    <row r="3106" spans="21:22" x14ac:dyDescent="0.35">
      <c r="U3106">
        <v>2</v>
      </c>
      <c r="V3106">
        <v>1</v>
      </c>
    </row>
    <row r="3107" spans="21:22" x14ac:dyDescent="0.35">
      <c r="U3107">
        <v>1</v>
      </c>
      <c r="V3107">
        <v>0</v>
      </c>
    </row>
    <row r="3108" spans="21:22" x14ac:dyDescent="0.35">
      <c r="U3108">
        <v>34</v>
      </c>
      <c r="V3108">
        <v>467</v>
      </c>
    </row>
    <row r="3109" spans="21:22" x14ac:dyDescent="0.35">
      <c r="U3109">
        <v>264</v>
      </c>
      <c r="V3109">
        <v>44</v>
      </c>
    </row>
    <row r="3110" spans="21:22" x14ac:dyDescent="0.35">
      <c r="U3110">
        <v>169</v>
      </c>
      <c r="V3110">
        <v>6</v>
      </c>
    </row>
    <row r="3111" spans="21:22" x14ac:dyDescent="0.35">
      <c r="U3111">
        <v>18</v>
      </c>
      <c r="V3111">
        <v>13</v>
      </c>
    </row>
    <row r="3112" spans="21:22" x14ac:dyDescent="0.35">
      <c r="U3112">
        <v>1</v>
      </c>
      <c r="V3112">
        <v>0</v>
      </c>
    </row>
    <row r="3113" spans="21:22" x14ac:dyDescent="0.35">
      <c r="U3113">
        <v>215</v>
      </c>
      <c r="V3113">
        <v>12</v>
      </c>
    </row>
    <row r="3114" spans="21:22" x14ac:dyDescent="0.35">
      <c r="U3114">
        <v>2</v>
      </c>
      <c r="V3114">
        <v>3</v>
      </c>
    </row>
    <row r="3115" spans="21:22" x14ac:dyDescent="0.35">
      <c r="U3115">
        <v>148</v>
      </c>
      <c r="V3115">
        <v>30</v>
      </c>
    </row>
    <row r="3116" spans="21:22" x14ac:dyDescent="0.35">
      <c r="U3116">
        <v>187</v>
      </c>
      <c r="V3116">
        <v>35</v>
      </c>
    </row>
    <row r="3117" spans="21:22" x14ac:dyDescent="0.35">
      <c r="U3117">
        <v>11</v>
      </c>
      <c r="V3117">
        <v>50</v>
      </c>
    </row>
    <row r="3118" spans="21:22" x14ac:dyDescent="0.35">
      <c r="U3118">
        <v>166</v>
      </c>
      <c r="V3118">
        <v>58</v>
      </c>
    </row>
    <row r="3119" spans="21:22" x14ac:dyDescent="0.35">
      <c r="U3119">
        <v>404</v>
      </c>
      <c r="V3119">
        <v>44</v>
      </c>
    </row>
    <row r="3120" spans="21:22" x14ac:dyDescent="0.35">
      <c r="U3120">
        <v>1</v>
      </c>
      <c r="V3120">
        <v>0</v>
      </c>
    </row>
    <row r="3121" spans="21:22" x14ac:dyDescent="0.35">
      <c r="U3121">
        <v>807</v>
      </c>
      <c r="V3121">
        <v>63</v>
      </c>
    </row>
    <row r="3122" spans="21:22" x14ac:dyDescent="0.35">
      <c r="U3122">
        <v>6</v>
      </c>
      <c r="V3122">
        <v>0</v>
      </c>
    </row>
    <row r="3123" spans="21:22" x14ac:dyDescent="0.35">
      <c r="U3123">
        <v>272</v>
      </c>
      <c r="V3123">
        <v>41</v>
      </c>
    </row>
    <row r="3124" spans="21:22" x14ac:dyDescent="0.35">
      <c r="U3124">
        <v>62</v>
      </c>
      <c r="V3124">
        <v>130</v>
      </c>
    </row>
    <row r="3125" spans="21:22" x14ac:dyDescent="0.35">
      <c r="U3125">
        <v>229</v>
      </c>
      <c r="V3125">
        <v>60</v>
      </c>
    </row>
    <row r="3126" spans="21:22" x14ac:dyDescent="0.35">
      <c r="U3126">
        <v>16</v>
      </c>
      <c r="V3126">
        <v>4</v>
      </c>
    </row>
    <row r="3127" spans="21:22" x14ac:dyDescent="0.35">
      <c r="U3127">
        <v>913</v>
      </c>
      <c r="V3127">
        <v>67</v>
      </c>
    </row>
    <row r="3128" spans="21:22" x14ac:dyDescent="0.35">
      <c r="U3128" s="3">
        <v>2427</v>
      </c>
      <c r="V3128">
        <v>21</v>
      </c>
    </row>
    <row r="3129" spans="21:22" x14ac:dyDescent="0.35">
      <c r="U3129">
        <v>38</v>
      </c>
      <c r="V3129">
        <v>375</v>
      </c>
    </row>
    <row r="3130" spans="21:22" x14ac:dyDescent="0.35">
      <c r="U3130">
        <v>419</v>
      </c>
      <c r="V3130">
        <v>182</v>
      </c>
    </row>
    <row r="3131" spans="21:22" x14ac:dyDescent="0.35">
      <c r="U3131">
        <v>215</v>
      </c>
      <c r="V3131">
        <v>80</v>
      </c>
    </row>
    <row r="3132" spans="21:22" x14ac:dyDescent="0.35">
      <c r="U3132">
        <v>18</v>
      </c>
      <c r="V3132">
        <v>21</v>
      </c>
    </row>
    <row r="3133" spans="21:22" x14ac:dyDescent="0.35">
      <c r="U3133" s="3">
        <v>121493</v>
      </c>
      <c r="V3133" s="3">
        <v>1964</v>
      </c>
    </row>
    <row r="3134" spans="21:22" x14ac:dyDescent="0.35">
      <c r="U3134">
        <v>525</v>
      </c>
      <c r="V3134">
        <v>711</v>
      </c>
    </row>
    <row r="3135" spans="21:22" x14ac:dyDescent="0.35">
      <c r="U3135">
        <v>13</v>
      </c>
      <c r="V3135">
        <v>0</v>
      </c>
    </row>
    <row r="3136" spans="21:22" x14ac:dyDescent="0.35">
      <c r="U3136">
        <v>13</v>
      </c>
      <c r="V3136">
        <v>1</v>
      </c>
    </row>
    <row r="3137" spans="21:22" x14ac:dyDescent="0.35">
      <c r="U3137">
        <v>2</v>
      </c>
      <c r="V3137">
        <v>1</v>
      </c>
    </row>
    <row r="3138" spans="21:22" x14ac:dyDescent="0.35">
      <c r="U3138" s="3">
        <v>1003</v>
      </c>
      <c r="V3138">
        <v>103</v>
      </c>
    </row>
    <row r="3139" spans="21:22" x14ac:dyDescent="0.35">
      <c r="U3139">
        <v>453</v>
      </c>
      <c r="V3139">
        <v>48</v>
      </c>
    </row>
    <row r="3140" spans="21:22" x14ac:dyDescent="0.35">
      <c r="U3140">
        <v>1</v>
      </c>
      <c r="V3140">
        <v>0</v>
      </c>
    </row>
    <row r="3141" spans="21:22" x14ac:dyDescent="0.35">
      <c r="U3141">
        <v>479</v>
      </c>
      <c r="V3141">
        <v>89</v>
      </c>
    </row>
    <row r="3142" spans="21:22" x14ac:dyDescent="0.35">
      <c r="U3142">
        <v>13</v>
      </c>
      <c r="V3142">
        <v>0</v>
      </c>
    </row>
    <row r="3143" spans="21:22" x14ac:dyDescent="0.35">
      <c r="U3143">
        <v>12</v>
      </c>
      <c r="V3143">
        <v>4</v>
      </c>
    </row>
    <row r="3144" spans="21:22" x14ac:dyDescent="0.35">
      <c r="U3144">
        <v>11</v>
      </c>
      <c r="V3144">
        <v>1</v>
      </c>
    </row>
    <row r="3145" spans="21:22" x14ac:dyDescent="0.35">
      <c r="U3145">
        <v>15</v>
      </c>
      <c r="V3145">
        <v>33</v>
      </c>
    </row>
    <row r="3146" spans="21:22" x14ac:dyDescent="0.35">
      <c r="U3146">
        <v>783</v>
      </c>
      <c r="V3146">
        <v>62</v>
      </c>
    </row>
    <row r="3147" spans="21:22" x14ac:dyDescent="0.35">
      <c r="U3147">
        <v>1</v>
      </c>
      <c r="V3147">
        <v>0</v>
      </c>
    </row>
    <row r="3148" spans="21:22" x14ac:dyDescent="0.35">
      <c r="U3148">
        <v>18</v>
      </c>
      <c r="V3148">
        <v>0</v>
      </c>
    </row>
    <row r="3149" spans="21:22" x14ac:dyDescent="0.35">
      <c r="U3149">
        <v>716</v>
      </c>
      <c r="V3149">
        <v>67</v>
      </c>
    </row>
    <row r="3150" spans="21:22" x14ac:dyDescent="0.35">
      <c r="U3150">
        <v>19</v>
      </c>
      <c r="V3150">
        <v>0</v>
      </c>
    </row>
    <row r="3151" spans="21:22" x14ac:dyDescent="0.35">
      <c r="U3151">
        <v>13</v>
      </c>
      <c r="V3151">
        <v>26</v>
      </c>
    </row>
    <row r="3152" spans="21:22" x14ac:dyDescent="0.35">
      <c r="U3152">
        <v>378</v>
      </c>
      <c r="V3152">
        <v>60</v>
      </c>
    </row>
    <row r="3153" spans="21:22" x14ac:dyDescent="0.35">
      <c r="U3153">
        <v>28</v>
      </c>
      <c r="V3153">
        <v>33</v>
      </c>
    </row>
    <row r="3154" spans="21:22" x14ac:dyDescent="0.35">
      <c r="U3154">
        <v>18</v>
      </c>
      <c r="V3154">
        <v>57</v>
      </c>
    </row>
    <row r="3155" spans="21:22" x14ac:dyDescent="0.35">
      <c r="U3155">
        <v>3</v>
      </c>
      <c r="V3155">
        <v>2</v>
      </c>
    </row>
    <row r="3156" spans="21:22" x14ac:dyDescent="0.35">
      <c r="U3156">
        <v>10</v>
      </c>
      <c r="V3156">
        <v>0</v>
      </c>
    </row>
    <row r="3157" spans="21:22" x14ac:dyDescent="0.35">
      <c r="U3157">
        <v>1</v>
      </c>
      <c r="V3157">
        <v>0</v>
      </c>
    </row>
    <row r="3158" spans="21:22" x14ac:dyDescent="0.35">
      <c r="U3158">
        <v>20</v>
      </c>
      <c r="V3158">
        <v>18</v>
      </c>
    </row>
    <row r="3159" spans="21:22" x14ac:dyDescent="0.35">
      <c r="U3159">
        <v>15</v>
      </c>
      <c r="V3159">
        <v>13</v>
      </c>
    </row>
    <row r="3160" spans="21:22" x14ac:dyDescent="0.35">
      <c r="U3160">
        <v>771</v>
      </c>
      <c r="V3160">
        <v>147</v>
      </c>
    </row>
    <row r="3161" spans="21:22" x14ac:dyDescent="0.35">
      <c r="U3161">
        <v>121</v>
      </c>
      <c r="V3161" s="3">
        <v>1021</v>
      </c>
    </row>
    <row r="3162" spans="21:22" x14ac:dyDescent="0.35">
      <c r="U3162">
        <v>217</v>
      </c>
      <c r="V3162">
        <v>62</v>
      </c>
    </row>
    <row r="3163" spans="21:22" x14ac:dyDescent="0.35">
      <c r="U3163">
        <v>24</v>
      </c>
      <c r="V3163">
        <v>29</v>
      </c>
    </row>
    <row r="3164" spans="21:22" x14ac:dyDescent="0.35">
      <c r="U3164">
        <v>3</v>
      </c>
      <c r="V3164">
        <v>0</v>
      </c>
    </row>
    <row r="3165" spans="21:22" x14ac:dyDescent="0.35">
      <c r="U3165">
        <v>18</v>
      </c>
      <c r="V3165">
        <v>46</v>
      </c>
    </row>
    <row r="3166" spans="21:22" x14ac:dyDescent="0.35">
      <c r="U3166">
        <v>793</v>
      </c>
      <c r="V3166">
        <v>57</v>
      </c>
    </row>
    <row r="3167" spans="21:22" x14ac:dyDescent="0.35">
      <c r="U3167" s="3">
        <v>1681</v>
      </c>
      <c r="V3167" s="3">
        <v>1324</v>
      </c>
    </row>
    <row r="3168" spans="21:22" x14ac:dyDescent="0.35">
      <c r="U3168">
        <v>5</v>
      </c>
      <c r="V3168">
        <v>2</v>
      </c>
    </row>
    <row r="3169" spans="21:22" x14ac:dyDescent="0.35">
      <c r="U3169">
        <v>756</v>
      </c>
      <c r="V3169" s="3">
        <v>1321</v>
      </c>
    </row>
    <row r="3170" spans="21:22" x14ac:dyDescent="0.35">
      <c r="U3170">
        <v>587</v>
      </c>
      <c r="V3170">
        <v>104</v>
      </c>
    </row>
    <row r="3171" spans="21:22" x14ac:dyDescent="0.35">
      <c r="U3171">
        <v>23</v>
      </c>
      <c r="V3171">
        <v>4</v>
      </c>
    </row>
    <row r="3172" spans="21:22" x14ac:dyDescent="0.35">
      <c r="U3172">
        <v>16</v>
      </c>
      <c r="V3172">
        <v>24</v>
      </c>
    </row>
    <row r="3173" spans="21:22" x14ac:dyDescent="0.35">
      <c r="U3173">
        <v>413</v>
      </c>
      <c r="V3173">
        <v>46</v>
      </c>
    </row>
    <row r="3174" spans="21:22" x14ac:dyDescent="0.35">
      <c r="U3174">
        <v>8</v>
      </c>
      <c r="V3174">
        <v>1</v>
      </c>
    </row>
    <row r="3175" spans="21:22" x14ac:dyDescent="0.35">
      <c r="U3175">
        <v>122</v>
      </c>
      <c r="V3175">
        <v>481</v>
      </c>
    </row>
    <row r="3176" spans="21:22" x14ac:dyDescent="0.35">
      <c r="U3176">
        <v>21</v>
      </c>
      <c r="V3176">
        <v>15</v>
      </c>
    </row>
    <row r="3177" spans="21:22" x14ac:dyDescent="0.35">
      <c r="U3177">
        <v>158</v>
      </c>
      <c r="V3177">
        <v>9</v>
      </c>
    </row>
    <row r="3178" spans="21:22" x14ac:dyDescent="0.35">
      <c r="U3178">
        <v>102</v>
      </c>
      <c r="V3178">
        <v>73</v>
      </c>
    </row>
    <row r="3179" spans="21:22" x14ac:dyDescent="0.35">
      <c r="U3179">
        <v>14</v>
      </c>
      <c r="V3179">
        <v>41</v>
      </c>
    </row>
    <row r="3180" spans="21:22" x14ac:dyDescent="0.35">
      <c r="U3180">
        <v>1</v>
      </c>
      <c r="V3180">
        <v>0</v>
      </c>
    </row>
    <row r="3181" spans="21:22" x14ac:dyDescent="0.35">
      <c r="U3181">
        <v>243</v>
      </c>
      <c r="V3181">
        <v>60</v>
      </c>
    </row>
    <row r="3182" spans="21:22" x14ac:dyDescent="0.35">
      <c r="U3182">
        <v>49</v>
      </c>
      <c r="V3182">
        <v>28</v>
      </c>
    </row>
    <row r="3183" spans="21:22" x14ac:dyDescent="0.35">
      <c r="U3183">
        <v>32</v>
      </c>
      <c r="V3183">
        <v>76</v>
      </c>
    </row>
    <row r="3184" spans="21:22" x14ac:dyDescent="0.35">
      <c r="U3184">
        <v>1</v>
      </c>
      <c r="V3184">
        <v>2</v>
      </c>
    </row>
    <row r="3185" spans="21:22" x14ac:dyDescent="0.35">
      <c r="U3185">
        <v>1</v>
      </c>
      <c r="V3185">
        <v>0</v>
      </c>
    </row>
    <row r="3186" spans="21:22" x14ac:dyDescent="0.35">
      <c r="U3186">
        <v>312</v>
      </c>
      <c r="V3186">
        <v>39</v>
      </c>
    </row>
    <row r="3187" spans="21:22" x14ac:dyDescent="0.35">
      <c r="U3187">
        <v>11</v>
      </c>
      <c r="V3187">
        <v>10</v>
      </c>
    </row>
    <row r="3188" spans="21:22" x14ac:dyDescent="0.35">
      <c r="U3188">
        <v>1</v>
      </c>
      <c r="V3188">
        <v>0</v>
      </c>
    </row>
    <row r="3189" spans="21:22" x14ac:dyDescent="0.35">
      <c r="U3189">
        <v>1</v>
      </c>
      <c r="V3189">
        <v>0</v>
      </c>
    </row>
    <row r="3190" spans="21:22" x14ac:dyDescent="0.35">
      <c r="U3190">
        <v>18</v>
      </c>
      <c r="V3190">
        <v>41</v>
      </c>
    </row>
    <row r="3191" spans="21:22" x14ac:dyDescent="0.35">
      <c r="U3191">
        <v>42</v>
      </c>
      <c r="V3191">
        <v>29</v>
      </c>
    </row>
    <row r="3192" spans="21:22" x14ac:dyDescent="0.35">
      <c r="U3192">
        <v>23</v>
      </c>
      <c r="V3192">
        <v>0</v>
      </c>
    </row>
    <row r="3193" spans="21:22" x14ac:dyDescent="0.35">
      <c r="U3193">
        <v>837</v>
      </c>
      <c r="V3193">
        <v>109</v>
      </c>
    </row>
    <row r="3194" spans="21:22" x14ac:dyDescent="0.35">
      <c r="U3194">
        <v>168</v>
      </c>
      <c r="V3194">
        <v>51</v>
      </c>
    </row>
    <row r="3195" spans="21:22" x14ac:dyDescent="0.35">
      <c r="U3195">
        <v>2</v>
      </c>
      <c r="V3195">
        <v>0</v>
      </c>
    </row>
    <row r="3196" spans="21:22" x14ac:dyDescent="0.35">
      <c r="U3196">
        <v>129</v>
      </c>
      <c r="V3196">
        <v>53</v>
      </c>
    </row>
    <row r="3197" spans="21:22" x14ac:dyDescent="0.35">
      <c r="U3197">
        <v>17</v>
      </c>
      <c r="V3197">
        <v>37</v>
      </c>
    </row>
    <row r="3198" spans="21:22" x14ac:dyDescent="0.35">
      <c r="U3198">
        <v>129</v>
      </c>
      <c r="V3198">
        <v>7</v>
      </c>
    </row>
    <row r="3199" spans="21:22" x14ac:dyDescent="0.35">
      <c r="U3199">
        <v>323</v>
      </c>
      <c r="V3199">
        <v>73</v>
      </c>
    </row>
    <row r="3200" spans="21:22" x14ac:dyDescent="0.35">
      <c r="U3200">
        <v>346</v>
      </c>
      <c r="V3200">
        <v>67</v>
      </c>
    </row>
    <row r="3201" spans="21:22" x14ac:dyDescent="0.35">
      <c r="U3201">
        <v>11</v>
      </c>
      <c r="V3201">
        <v>0</v>
      </c>
    </row>
    <row r="3202" spans="21:22" x14ac:dyDescent="0.35">
      <c r="U3202">
        <v>4</v>
      </c>
      <c r="V3202">
        <v>1</v>
      </c>
    </row>
    <row r="3203" spans="21:22" x14ac:dyDescent="0.35">
      <c r="U3203">
        <v>635</v>
      </c>
      <c r="V3203">
        <v>50</v>
      </c>
    </row>
    <row r="3204" spans="21:22" x14ac:dyDescent="0.35">
      <c r="U3204">
        <v>10</v>
      </c>
      <c r="V3204">
        <v>0</v>
      </c>
    </row>
    <row r="3205" spans="21:22" x14ac:dyDescent="0.35">
      <c r="U3205">
        <v>200</v>
      </c>
      <c r="V3205">
        <v>81</v>
      </c>
    </row>
    <row r="3206" spans="21:22" x14ac:dyDescent="0.35">
      <c r="U3206">
        <v>1</v>
      </c>
      <c r="V3206">
        <v>0</v>
      </c>
    </row>
    <row r="3207" spans="21:22" x14ac:dyDescent="0.35">
      <c r="U3207">
        <v>4</v>
      </c>
      <c r="V3207">
        <v>0</v>
      </c>
    </row>
    <row r="3208" spans="21:22" x14ac:dyDescent="0.35">
      <c r="U3208">
        <v>668</v>
      </c>
      <c r="V3208">
        <v>981</v>
      </c>
    </row>
    <row r="3209" spans="21:22" x14ac:dyDescent="0.35">
      <c r="U3209">
        <v>2</v>
      </c>
      <c r="V3209">
        <v>0</v>
      </c>
    </row>
    <row r="3210" spans="21:22" x14ac:dyDescent="0.35">
      <c r="U3210">
        <v>15</v>
      </c>
      <c r="V3210">
        <v>0</v>
      </c>
    </row>
    <row r="3211" spans="21:22" x14ac:dyDescent="0.35">
      <c r="U3211">
        <v>27</v>
      </c>
      <c r="V3211">
        <v>30</v>
      </c>
    </row>
    <row r="3212" spans="21:22" x14ac:dyDescent="0.35">
      <c r="U3212">
        <v>2</v>
      </c>
      <c r="V3212">
        <v>0</v>
      </c>
    </row>
    <row r="3213" spans="21:22" x14ac:dyDescent="0.35">
      <c r="U3213">
        <v>1</v>
      </c>
      <c r="V3213">
        <v>0</v>
      </c>
    </row>
    <row r="3214" spans="21:22" x14ac:dyDescent="0.35">
      <c r="U3214">
        <v>16</v>
      </c>
      <c r="V3214">
        <v>10</v>
      </c>
    </row>
    <row r="3215" spans="21:22" x14ac:dyDescent="0.35">
      <c r="U3215" s="3">
        <v>2741</v>
      </c>
      <c r="V3215" s="3">
        <v>1620</v>
      </c>
    </row>
    <row r="3216" spans="21:22" x14ac:dyDescent="0.35">
      <c r="U3216">
        <v>165</v>
      </c>
      <c r="V3216">
        <v>242</v>
      </c>
    </row>
    <row r="3217" spans="21:22" x14ac:dyDescent="0.35">
      <c r="U3217">
        <v>11</v>
      </c>
      <c r="V3217">
        <v>10</v>
      </c>
    </row>
    <row r="3218" spans="21:22" x14ac:dyDescent="0.35">
      <c r="U3218">
        <v>802</v>
      </c>
      <c r="V3218">
        <v>50</v>
      </c>
    </row>
    <row r="3219" spans="21:22" x14ac:dyDescent="0.35">
      <c r="U3219">
        <v>817</v>
      </c>
      <c r="V3219">
        <v>67</v>
      </c>
    </row>
    <row r="3220" spans="21:22" x14ac:dyDescent="0.35">
      <c r="U3220">
        <v>267</v>
      </c>
      <c r="V3220" s="3">
        <v>1019</v>
      </c>
    </row>
    <row r="3221" spans="21:22" x14ac:dyDescent="0.35">
      <c r="U3221">
        <v>4</v>
      </c>
      <c r="V3221">
        <v>3</v>
      </c>
    </row>
    <row r="3222" spans="21:22" x14ac:dyDescent="0.35">
      <c r="U3222">
        <v>210</v>
      </c>
      <c r="V3222">
        <v>54</v>
      </c>
    </row>
    <row r="3223" spans="21:22" x14ac:dyDescent="0.35">
      <c r="U3223">
        <v>115</v>
      </c>
      <c r="V3223">
        <v>29</v>
      </c>
    </row>
    <row r="3224" spans="21:22" x14ac:dyDescent="0.35">
      <c r="U3224">
        <v>108</v>
      </c>
      <c r="V3224">
        <v>16</v>
      </c>
    </row>
    <row r="3225" spans="21:22" x14ac:dyDescent="0.35">
      <c r="U3225" s="3">
        <v>1081</v>
      </c>
      <c r="V3225">
        <v>74</v>
      </c>
    </row>
    <row r="3226" spans="21:22" x14ac:dyDescent="0.35">
      <c r="U3226">
        <v>136</v>
      </c>
      <c r="V3226">
        <v>780</v>
      </c>
    </row>
    <row r="3227" spans="21:22" x14ac:dyDescent="0.35">
      <c r="U3227">
        <v>7</v>
      </c>
      <c r="V3227">
        <v>1</v>
      </c>
    </row>
    <row r="3228" spans="21:22" x14ac:dyDescent="0.35">
      <c r="U3228">
        <v>3</v>
      </c>
      <c r="V3228">
        <v>1</v>
      </c>
    </row>
    <row r="3229" spans="21:22" x14ac:dyDescent="0.35">
      <c r="U3229">
        <v>5</v>
      </c>
      <c r="V3229">
        <v>0</v>
      </c>
    </row>
    <row r="3230" spans="21:22" x14ac:dyDescent="0.35">
      <c r="U3230">
        <v>110</v>
      </c>
      <c r="V3230">
        <v>13</v>
      </c>
    </row>
    <row r="3231" spans="21:22" x14ac:dyDescent="0.35">
      <c r="U3231">
        <v>2</v>
      </c>
      <c r="V3231">
        <v>0</v>
      </c>
    </row>
    <row r="3232" spans="21:22" x14ac:dyDescent="0.35">
      <c r="U3232">
        <v>294</v>
      </c>
      <c r="V3232">
        <v>44</v>
      </c>
    </row>
    <row r="3233" spans="21:22" x14ac:dyDescent="0.35">
      <c r="U3233">
        <v>283</v>
      </c>
      <c r="V3233">
        <v>63</v>
      </c>
    </row>
    <row r="3234" spans="21:22" x14ac:dyDescent="0.35">
      <c r="U3234">
        <v>461</v>
      </c>
      <c r="V3234">
        <v>77</v>
      </c>
    </row>
    <row r="3235" spans="21:22" x14ac:dyDescent="0.35">
      <c r="U3235">
        <v>19</v>
      </c>
      <c r="V3235">
        <v>1</v>
      </c>
    </row>
    <row r="3236" spans="21:22" x14ac:dyDescent="0.35">
      <c r="U3236">
        <v>25</v>
      </c>
      <c r="V3236">
        <v>0</v>
      </c>
    </row>
    <row r="3237" spans="21:22" x14ac:dyDescent="0.35">
      <c r="U3237">
        <v>9</v>
      </c>
      <c r="V3237">
        <v>0</v>
      </c>
    </row>
    <row r="3238" spans="21:22" x14ac:dyDescent="0.35">
      <c r="U3238">
        <v>2</v>
      </c>
      <c r="V3238">
        <v>6</v>
      </c>
    </row>
    <row r="3239" spans="21:22" x14ac:dyDescent="0.35">
      <c r="U3239">
        <v>12</v>
      </c>
      <c r="V3239">
        <v>0</v>
      </c>
    </row>
    <row r="3240" spans="21:22" x14ac:dyDescent="0.35">
      <c r="U3240">
        <v>249</v>
      </c>
      <c r="V3240">
        <v>60</v>
      </c>
    </row>
    <row r="3241" spans="21:22" x14ac:dyDescent="0.35">
      <c r="U3241">
        <v>15</v>
      </c>
      <c r="V3241">
        <v>43</v>
      </c>
    </row>
    <row r="3242" spans="21:22" x14ac:dyDescent="0.35">
      <c r="U3242">
        <v>134</v>
      </c>
      <c r="V3242">
        <v>570</v>
      </c>
    </row>
    <row r="3243" spans="21:22" x14ac:dyDescent="0.35">
      <c r="U3243">
        <v>29</v>
      </c>
      <c r="V3243">
        <v>81</v>
      </c>
    </row>
    <row r="3244" spans="21:22" x14ac:dyDescent="0.35">
      <c r="U3244">
        <v>59</v>
      </c>
      <c r="V3244">
        <v>47</v>
      </c>
    </row>
    <row r="3245" spans="21:22" x14ac:dyDescent="0.35">
      <c r="U3245">
        <v>5</v>
      </c>
      <c r="V3245">
        <v>0</v>
      </c>
    </row>
    <row r="3246" spans="21:22" x14ac:dyDescent="0.35">
      <c r="U3246">
        <v>3</v>
      </c>
      <c r="V3246">
        <v>0</v>
      </c>
    </row>
    <row r="3247" spans="21:22" x14ac:dyDescent="0.35">
      <c r="U3247">
        <v>46</v>
      </c>
      <c r="V3247">
        <v>63</v>
      </c>
    </row>
    <row r="3248" spans="21:22" x14ac:dyDescent="0.35">
      <c r="U3248">
        <v>190</v>
      </c>
      <c r="V3248">
        <v>947</v>
      </c>
    </row>
    <row r="3249" spans="21:22" x14ac:dyDescent="0.35">
      <c r="U3249">
        <v>28</v>
      </c>
      <c r="V3249">
        <v>32</v>
      </c>
    </row>
    <row r="3250" spans="21:22" x14ac:dyDescent="0.35">
      <c r="U3250">
        <v>50</v>
      </c>
      <c r="V3250">
        <v>2</v>
      </c>
    </row>
    <row r="3251" spans="21:22" x14ac:dyDescent="0.35">
      <c r="U3251">
        <v>2</v>
      </c>
      <c r="V3251">
        <v>0</v>
      </c>
    </row>
    <row r="3252" spans="21:22" x14ac:dyDescent="0.35">
      <c r="U3252">
        <v>3</v>
      </c>
      <c r="V3252">
        <v>5</v>
      </c>
    </row>
    <row r="3253" spans="21:22" x14ac:dyDescent="0.35">
      <c r="U3253">
        <v>276</v>
      </c>
      <c r="V3253">
        <v>0</v>
      </c>
    </row>
    <row r="3254" spans="21:22" x14ac:dyDescent="0.35">
      <c r="U3254">
        <v>1</v>
      </c>
      <c r="V3254">
        <v>0</v>
      </c>
    </row>
    <row r="3255" spans="21:22" x14ac:dyDescent="0.35">
      <c r="U3255">
        <v>121</v>
      </c>
      <c r="V3255">
        <v>38</v>
      </c>
    </row>
    <row r="3256" spans="21:22" x14ac:dyDescent="0.35">
      <c r="U3256">
        <v>731</v>
      </c>
      <c r="V3256">
        <v>398</v>
      </c>
    </row>
    <row r="3257" spans="21:22" x14ac:dyDescent="0.35">
      <c r="U3257">
        <v>34</v>
      </c>
      <c r="V3257">
        <v>0</v>
      </c>
    </row>
    <row r="3258" spans="21:22" x14ac:dyDescent="0.35">
      <c r="U3258">
        <v>74</v>
      </c>
      <c r="V3258">
        <v>30</v>
      </c>
    </row>
    <row r="3259" spans="21:22" x14ac:dyDescent="0.35">
      <c r="U3259">
        <v>38</v>
      </c>
      <c r="V3259">
        <v>33</v>
      </c>
    </row>
    <row r="3260" spans="21:22" x14ac:dyDescent="0.35">
      <c r="U3260">
        <v>105</v>
      </c>
      <c r="V3260">
        <v>824</v>
      </c>
    </row>
    <row r="3261" spans="21:22" x14ac:dyDescent="0.35">
      <c r="U3261">
        <v>3</v>
      </c>
      <c r="V3261">
        <v>1</v>
      </c>
    </row>
    <row r="3262" spans="21:22" x14ac:dyDescent="0.35">
      <c r="U3262">
        <v>26</v>
      </c>
      <c r="V3262">
        <v>0</v>
      </c>
    </row>
    <row r="3263" spans="21:22" x14ac:dyDescent="0.35">
      <c r="U3263">
        <v>102</v>
      </c>
      <c r="V3263">
        <v>37</v>
      </c>
    </row>
    <row r="3264" spans="21:22" x14ac:dyDescent="0.35">
      <c r="U3264">
        <v>193</v>
      </c>
      <c r="V3264">
        <v>37</v>
      </c>
    </row>
    <row r="3265" spans="21:22" x14ac:dyDescent="0.35">
      <c r="U3265">
        <v>3</v>
      </c>
      <c r="V3265">
        <v>6</v>
      </c>
    </row>
    <row r="3266" spans="21:22" x14ac:dyDescent="0.35">
      <c r="U3266">
        <v>13</v>
      </c>
      <c r="V3266">
        <v>1</v>
      </c>
    </row>
    <row r="3267" spans="21:22" x14ac:dyDescent="0.35">
      <c r="U3267">
        <v>6</v>
      </c>
      <c r="V3267">
        <v>20</v>
      </c>
    </row>
    <row r="3268" spans="21:22" x14ac:dyDescent="0.35">
      <c r="U3268">
        <v>60</v>
      </c>
      <c r="V3268">
        <v>382</v>
      </c>
    </row>
    <row r="3269" spans="21:22" x14ac:dyDescent="0.35">
      <c r="U3269">
        <v>18</v>
      </c>
      <c r="V3269">
        <v>39</v>
      </c>
    </row>
    <row r="3270" spans="21:22" x14ac:dyDescent="0.35">
      <c r="U3270">
        <v>8</v>
      </c>
      <c r="V3270">
        <v>15</v>
      </c>
    </row>
    <row r="3271" spans="21:22" x14ac:dyDescent="0.35">
      <c r="U3271">
        <v>416</v>
      </c>
      <c r="V3271">
        <v>55</v>
      </c>
    </row>
    <row r="3272" spans="21:22" x14ac:dyDescent="0.35">
      <c r="U3272">
        <v>56</v>
      </c>
      <c r="V3272">
        <v>40</v>
      </c>
    </row>
    <row r="3273" spans="21:22" x14ac:dyDescent="0.35">
      <c r="U3273">
        <v>6</v>
      </c>
      <c r="V3273">
        <v>4</v>
      </c>
    </row>
    <row r="3274" spans="21:22" x14ac:dyDescent="0.35">
      <c r="U3274">
        <v>4</v>
      </c>
      <c r="V3274">
        <v>5</v>
      </c>
    </row>
    <row r="3275" spans="21:22" x14ac:dyDescent="0.35">
      <c r="U3275" s="3">
        <v>10506</v>
      </c>
      <c r="V3275">
        <v>102</v>
      </c>
    </row>
    <row r="3276" spans="21:22" x14ac:dyDescent="0.35">
      <c r="U3276">
        <v>9</v>
      </c>
      <c r="V3276">
        <v>6</v>
      </c>
    </row>
    <row r="3277" spans="21:22" x14ac:dyDescent="0.35">
      <c r="U3277">
        <v>5</v>
      </c>
      <c r="V3277">
        <v>3</v>
      </c>
    </row>
    <row r="3278" spans="21:22" x14ac:dyDescent="0.35">
      <c r="U3278">
        <v>408</v>
      </c>
      <c r="V3278">
        <v>236</v>
      </c>
    </row>
    <row r="3279" spans="21:22" x14ac:dyDescent="0.35">
      <c r="U3279">
        <v>2</v>
      </c>
      <c r="V3279">
        <v>0</v>
      </c>
    </row>
    <row r="3280" spans="21:22" x14ac:dyDescent="0.35">
      <c r="U3280">
        <v>1</v>
      </c>
      <c r="V3280">
        <v>1</v>
      </c>
    </row>
    <row r="3281" spans="21:22" x14ac:dyDescent="0.35">
      <c r="U3281">
        <v>10</v>
      </c>
      <c r="V3281">
        <v>4</v>
      </c>
    </row>
    <row r="3282" spans="21:22" x14ac:dyDescent="0.35">
      <c r="U3282">
        <v>11</v>
      </c>
      <c r="V3282">
        <v>19</v>
      </c>
    </row>
    <row r="3283" spans="21:22" x14ac:dyDescent="0.35">
      <c r="U3283">
        <v>7</v>
      </c>
      <c r="V3283">
        <v>0</v>
      </c>
    </row>
    <row r="3284" spans="21:22" x14ac:dyDescent="0.35">
      <c r="U3284">
        <v>11</v>
      </c>
      <c r="V3284">
        <v>0</v>
      </c>
    </row>
    <row r="3285" spans="21:22" x14ac:dyDescent="0.35">
      <c r="U3285">
        <v>1</v>
      </c>
      <c r="V3285">
        <v>0</v>
      </c>
    </row>
    <row r="3286" spans="21:22" x14ac:dyDescent="0.35">
      <c r="U3286">
        <v>5</v>
      </c>
      <c r="V3286">
        <v>0</v>
      </c>
    </row>
    <row r="3287" spans="21:22" x14ac:dyDescent="0.35">
      <c r="U3287">
        <v>351</v>
      </c>
      <c r="V3287">
        <v>49</v>
      </c>
    </row>
    <row r="3288" spans="21:22" x14ac:dyDescent="0.35">
      <c r="U3288">
        <v>101</v>
      </c>
      <c r="V3288">
        <v>563</v>
      </c>
    </row>
    <row r="3289" spans="21:22" x14ac:dyDescent="0.35">
      <c r="U3289">
        <v>14</v>
      </c>
      <c r="V3289">
        <v>10</v>
      </c>
    </row>
    <row r="3290" spans="21:22" x14ac:dyDescent="0.35">
      <c r="U3290">
        <v>3</v>
      </c>
      <c r="V3290">
        <v>0</v>
      </c>
    </row>
    <row r="3291" spans="21:22" x14ac:dyDescent="0.35">
      <c r="U3291">
        <v>71</v>
      </c>
      <c r="V3291">
        <v>40</v>
      </c>
    </row>
    <row r="3292" spans="21:22" x14ac:dyDescent="0.35">
      <c r="U3292">
        <v>8</v>
      </c>
      <c r="V3292">
        <v>4</v>
      </c>
    </row>
    <row r="3293" spans="21:22" x14ac:dyDescent="0.35">
      <c r="U3293">
        <v>137</v>
      </c>
      <c r="V3293">
        <v>54</v>
      </c>
    </row>
    <row r="3294" spans="21:22" x14ac:dyDescent="0.35">
      <c r="U3294">
        <v>213</v>
      </c>
      <c r="V3294">
        <v>71</v>
      </c>
    </row>
    <row r="3295" spans="21:22" x14ac:dyDescent="0.35">
      <c r="U3295">
        <v>7</v>
      </c>
      <c r="V3295">
        <v>2</v>
      </c>
    </row>
    <row r="3296" spans="21:22" x14ac:dyDescent="0.35">
      <c r="U3296">
        <v>49</v>
      </c>
      <c r="V3296">
        <v>22</v>
      </c>
    </row>
    <row r="3297" spans="21:22" x14ac:dyDescent="0.35">
      <c r="U3297">
        <v>230</v>
      </c>
      <c r="V3297">
        <v>68</v>
      </c>
    </row>
    <row r="3298" spans="21:22" x14ac:dyDescent="0.35">
      <c r="U3298">
        <v>4</v>
      </c>
      <c r="V3298">
        <v>2</v>
      </c>
    </row>
    <row r="3299" spans="21:22" x14ac:dyDescent="0.35">
      <c r="U3299">
        <v>622</v>
      </c>
      <c r="V3299">
        <v>91</v>
      </c>
    </row>
    <row r="3300" spans="21:22" x14ac:dyDescent="0.35">
      <c r="U3300">
        <v>235</v>
      </c>
      <c r="V3300">
        <v>15</v>
      </c>
    </row>
    <row r="3301" spans="21:22" x14ac:dyDescent="0.35">
      <c r="U3301">
        <v>62</v>
      </c>
      <c r="V3301">
        <v>24</v>
      </c>
    </row>
    <row r="3302" spans="21:22" x14ac:dyDescent="0.35">
      <c r="U3302">
        <v>89</v>
      </c>
      <c r="V3302">
        <v>22</v>
      </c>
    </row>
    <row r="3303" spans="21:22" x14ac:dyDescent="0.35">
      <c r="U3303">
        <v>133</v>
      </c>
      <c r="V3303">
        <v>58</v>
      </c>
    </row>
    <row r="3304" spans="21:22" x14ac:dyDescent="0.35">
      <c r="U3304">
        <v>197</v>
      </c>
      <c r="V3304">
        <v>94</v>
      </c>
    </row>
    <row r="3305" spans="21:22" x14ac:dyDescent="0.35">
      <c r="U3305">
        <v>2</v>
      </c>
      <c r="V3305">
        <v>0</v>
      </c>
    </row>
    <row r="3306" spans="21:22" x14ac:dyDescent="0.35">
      <c r="U3306">
        <v>200</v>
      </c>
      <c r="V3306">
        <v>12</v>
      </c>
    </row>
    <row r="3307" spans="21:22" x14ac:dyDescent="0.35">
      <c r="U3307">
        <v>4</v>
      </c>
      <c r="V3307">
        <v>2</v>
      </c>
    </row>
    <row r="3308" spans="21:22" x14ac:dyDescent="0.35">
      <c r="U3308">
        <v>1</v>
      </c>
      <c r="V3308">
        <v>0</v>
      </c>
    </row>
    <row r="3309" spans="21:22" x14ac:dyDescent="0.35">
      <c r="U3309">
        <v>3</v>
      </c>
      <c r="V3309">
        <v>0</v>
      </c>
    </row>
    <row r="3310" spans="21:22" x14ac:dyDescent="0.35">
      <c r="U3310">
        <v>14</v>
      </c>
      <c r="V3310">
        <v>24</v>
      </c>
    </row>
    <row r="3311" spans="21:22" x14ac:dyDescent="0.35">
      <c r="U3311" s="3">
        <v>2877</v>
      </c>
      <c r="V3311" s="3">
        <v>11628</v>
      </c>
    </row>
    <row r="3312" spans="21:22" x14ac:dyDescent="0.35">
      <c r="U3312">
        <v>7</v>
      </c>
      <c r="V3312">
        <v>8</v>
      </c>
    </row>
    <row r="3313" spans="21:22" x14ac:dyDescent="0.35">
      <c r="U3313">
        <v>9</v>
      </c>
      <c r="V3313">
        <v>35</v>
      </c>
    </row>
    <row r="3314" spans="21:22" x14ac:dyDescent="0.35">
      <c r="U3314">
        <v>4</v>
      </c>
      <c r="V3314">
        <v>0</v>
      </c>
    </row>
    <row r="3315" spans="21:22" x14ac:dyDescent="0.35">
      <c r="U3315">
        <v>3</v>
      </c>
      <c r="V3315">
        <v>0</v>
      </c>
    </row>
    <row r="3316" spans="21:22" x14ac:dyDescent="0.35">
      <c r="U3316">
        <v>53</v>
      </c>
      <c r="V3316">
        <v>23</v>
      </c>
    </row>
    <row r="3317" spans="21:22" x14ac:dyDescent="0.35">
      <c r="U3317">
        <v>4</v>
      </c>
      <c r="V3317">
        <v>0</v>
      </c>
    </row>
    <row r="3318" spans="21:22" x14ac:dyDescent="0.35">
      <c r="U3318">
        <v>236</v>
      </c>
      <c r="V3318">
        <v>0</v>
      </c>
    </row>
    <row r="3319" spans="21:22" x14ac:dyDescent="0.35">
      <c r="U3319">
        <v>68</v>
      </c>
      <c r="V3319" s="3">
        <v>5130</v>
      </c>
    </row>
    <row r="3320" spans="21:22" x14ac:dyDescent="0.35">
      <c r="U3320">
        <v>150</v>
      </c>
      <c r="V3320">
        <v>35</v>
      </c>
    </row>
    <row r="3321" spans="21:22" x14ac:dyDescent="0.35">
      <c r="U3321">
        <v>24</v>
      </c>
      <c r="V3321">
        <v>4</v>
      </c>
    </row>
    <row r="3322" spans="21:22" x14ac:dyDescent="0.35">
      <c r="U3322">
        <v>30</v>
      </c>
      <c r="V3322">
        <v>6</v>
      </c>
    </row>
    <row r="3323" spans="21:22" x14ac:dyDescent="0.35">
      <c r="U3323">
        <v>22</v>
      </c>
      <c r="V3323">
        <v>26</v>
      </c>
    </row>
    <row r="3324" spans="21:22" x14ac:dyDescent="0.35">
      <c r="U3324">
        <v>2</v>
      </c>
      <c r="V3324">
        <v>1</v>
      </c>
    </row>
    <row r="3325" spans="21:22" x14ac:dyDescent="0.35">
      <c r="U3325">
        <v>14</v>
      </c>
      <c r="V3325">
        <v>11</v>
      </c>
    </row>
    <row r="3326" spans="21:22" x14ac:dyDescent="0.35">
      <c r="U3326">
        <v>2</v>
      </c>
      <c r="V3326">
        <v>2</v>
      </c>
    </row>
    <row r="3327" spans="21:22" x14ac:dyDescent="0.35">
      <c r="U3327">
        <v>371</v>
      </c>
      <c r="V3327">
        <v>47</v>
      </c>
    </row>
    <row r="3328" spans="21:22" x14ac:dyDescent="0.35">
      <c r="U3328">
        <v>150</v>
      </c>
      <c r="V3328">
        <v>507</v>
      </c>
    </row>
    <row r="3329" spans="21:22" x14ac:dyDescent="0.35">
      <c r="U3329">
        <v>12</v>
      </c>
      <c r="V3329">
        <v>57</v>
      </c>
    </row>
    <row r="3330" spans="21:22" x14ac:dyDescent="0.35">
      <c r="U3330">
        <v>354</v>
      </c>
      <c r="V3330">
        <v>68</v>
      </c>
    </row>
    <row r="3331" spans="21:22" x14ac:dyDescent="0.35">
      <c r="U3331">
        <v>72</v>
      </c>
      <c r="V3331">
        <v>20</v>
      </c>
    </row>
    <row r="3332" spans="21:22" x14ac:dyDescent="0.35">
      <c r="U3332">
        <v>90</v>
      </c>
      <c r="V3332">
        <v>2</v>
      </c>
    </row>
    <row r="3333" spans="21:22" x14ac:dyDescent="0.35">
      <c r="U3333">
        <v>15</v>
      </c>
      <c r="V3333">
        <v>38</v>
      </c>
    </row>
    <row r="3334" spans="21:22" x14ac:dyDescent="0.35">
      <c r="U3334">
        <v>38</v>
      </c>
      <c r="V3334">
        <v>28</v>
      </c>
    </row>
    <row r="3335" spans="21:22" x14ac:dyDescent="0.35">
      <c r="U3335">
        <v>94</v>
      </c>
      <c r="V3335">
        <v>21</v>
      </c>
    </row>
    <row r="3336" spans="21:22" x14ac:dyDescent="0.35">
      <c r="U3336" s="3">
        <v>1620</v>
      </c>
      <c r="V3336">
        <v>111</v>
      </c>
    </row>
    <row r="3337" spans="21:22" x14ac:dyDescent="0.35">
      <c r="U3337">
        <v>370</v>
      </c>
      <c r="V3337">
        <v>85</v>
      </c>
    </row>
    <row r="3338" spans="21:22" x14ac:dyDescent="0.35">
      <c r="U3338">
        <v>375</v>
      </c>
      <c r="V3338">
        <v>40</v>
      </c>
    </row>
    <row r="3339" spans="21:22" x14ac:dyDescent="0.35">
      <c r="U3339">
        <v>19</v>
      </c>
      <c r="V3339">
        <v>36</v>
      </c>
    </row>
    <row r="3340" spans="21:22" x14ac:dyDescent="0.35">
      <c r="U3340">
        <v>216</v>
      </c>
      <c r="V3340">
        <v>21</v>
      </c>
    </row>
    <row r="3341" spans="21:22" x14ac:dyDescent="0.35">
      <c r="U3341">
        <v>47</v>
      </c>
      <c r="V3341">
        <v>33</v>
      </c>
    </row>
    <row r="3342" spans="21:22" x14ac:dyDescent="0.35">
      <c r="U3342">
        <v>21</v>
      </c>
      <c r="V3342">
        <v>0</v>
      </c>
    </row>
    <row r="3343" spans="21:22" x14ac:dyDescent="0.35">
      <c r="U3343">
        <v>474</v>
      </c>
      <c r="V3343">
        <v>86</v>
      </c>
    </row>
    <row r="3344" spans="21:22" x14ac:dyDescent="0.35">
      <c r="U3344">
        <v>21</v>
      </c>
      <c r="V3344">
        <v>2</v>
      </c>
    </row>
    <row r="3345" spans="21:22" x14ac:dyDescent="0.35">
      <c r="U3345">
        <v>11</v>
      </c>
      <c r="V3345">
        <v>17</v>
      </c>
    </row>
    <row r="3346" spans="21:22" x14ac:dyDescent="0.35">
      <c r="U3346">
        <v>19</v>
      </c>
      <c r="V3346">
        <v>45</v>
      </c>
    </row>
    <row r="3347" spans="21:22" x14ac:dyDescent="0.35">
      <c r="U3347" s="3">
        <v>1058</v>
      </c>
      <c r="V3347">
        <v>92</v>
      </c>
    </row>
    <row r="3348" spans="21:22" x14ac:dyDescent="0.35">
      <c r="U3348">
        <v>2</v>
      </c>
      <c r="V3348">
        <v>3</v>
      </c>
    </row>
    <row r="3349" spans="21:22" x14ac:dyDescent="0.35">
      <c r="U3349">
        <v>2</v>
      </c>
      <c r="V3349">
        <v>0</v>
      </c>
    </row>
    <row r="3350" spans="21:22" x14ac:dyDescent="0.35">
      <c r="U3350">
        <v>32</v>
      </c>
      <c r="V3350">
        <v>29</v>
      </c>
    </row>
    <row r="3351" spans="21:22" x14ac:dyDescent="0.35">
      <c r="U3351">
        <v>205</v>
      </c>
      <c r="V3351">
        <v>3</v>
      </c>
    </row>
    <row r="3352" spans="21:22" x14ac:dyDescent="0.35">
      <c r="U3352">
        <v>130</v>
      </c>
      <c r="V3352" s="3">
        <v>1873</v>
      </c>
    </row>
    <row r="3353" spans="21:22" x14ac:dyDescent="0.35">
      <c r="U3353">
        <v>0</v>
      </c>
      <c r="V3353">
        <v>0</v>
      </c>
    </row>
    <row r="3354" spans="21:22" x14ac:dyDescent="0.35">
      <c r="U3354">
        <v>11</v>
      </c>
      <c r="V3354">
        <v>0</v>
      </c>
    </row>
    <row r="3355" spans="21:22" x14ac:dyDescent="0.35">
      <c r="U3355" s="3">
        <v>2009</v>
      </c>
      <c r="V3355" s="3">
        <v>1674</v>
      </c>
    </row>
    <row r="3356" spans="21:22" x14ac:dyDescent="0.35">
      <c r="U3356">
        <v>10</v>
      </c>
      <c r="V3356">
        <v>9</v>
      </c>
    </row>
    <row r="3357" spans="21:22" x14ac:dyDescent="0.35">
      <c r="U3357">
        <v>9</v>
      </c>
      <c r="V3357">
        <v>41</v>
      </c>
    </row>
    <row r="3358" spans="21:22" x14ac:dyDescent="0.35">
      <c r="U3358">
        <v>432</v>
      </c>
      <c r="V3358">
        <v>41</v>
      </c>
    </row>
    <row r="3359" spans="21:22" x14ac:dyDescent="0.35">
      <c r="U3359">
        <v>8</v>
      </c>
      <c r="V3359">
        <v>3</v>
      </c>
    </row>
    <row r="3360" spans="21:22" x14ac:dyDescent="0.35">
      <c r="U3360">
        <v>11</v>
      </c>
      <c r="V3360">
        <v>0</v>
      </c>
    </row>
    <row r="3361" spans="21:22" x14ac:dyDescent="0.35">
      <c r="U3361">
        <v>17</v>
      </c>
      <c r="V3361">
        <v>5</v>
      </c>
    </row>
    <row r="3362" spans="21:22" x14ac:dyDescent="0.35">
      <c r="U3362">
        <v>827</v>
      </c>
      <c r="V3362">
        <v>174</v>
      </c>
    </row>
    <row r="3363" spans="21:22" x14ac:dyDescent="0.35">
      <c r="U3363">
        <v>45</v>
      </c>
      <c r="V3363">
        <v>16</v>
      </c>
    </row>
    <row r="3364" spans="21:22" x14ac:dyDescent="0.35">
      <c r="U3364">
        <v>163</v>
      </c>
      <c r="V3364">
        <v>32</v>
      </c>
    </row>
    <row r="3365" spans="21:22" x14ac:dyDescent="0.35">
      <c r="U3365" s="3">
        <v>7471</v>
      </c>
      <c r="V3365">
        <v>207</v>
      </c>
    </row>
    <row r="3366" spans="21:22" x14ac:dyDescent="0.35">
      <c r="U3366">
        <v>47</v>
      </c>
      <c r="V3366">
        <v>1</v>
      </c>
    </row>
    <row r="3367" spans="21:22" x14ac:dyDescent="0.35">
      <c r="U3367">
        <v>154</v>
      </c>
      <c r="V3367">
        <v>38</v>
      </c>
    </row>
    <row r="3368" spans="21:22" x14ac:dyDescent="0.35">
      <c r="U3368">
        <v>3</v>
      </c>
      <c r="V3368">
        <v>1</v>
      </c>
    </row>
    <row r="3369" spans="21:22" x14ac:dyDescent="0.35">
      <c r="U3369" s="3">
        <v>1449</v>
      </c>
      <c r="V3369">
        <v>57</v>
      </c>
    </row>
    <row r="3370" spans="21:22" x14ac:dyDescent="0.35">
      <c r="U3370">
        <v>25</v>
      </c>
      <c r="V3370">
        <v>51</v>
      </c>
    </row>
    <row r="3371" spans="21:22" x14ac:dyDescent="0.35">
      <c r="U3371">
        <v>8</v>
      </c>
      <c r="V3371">
        <v>0</v>
      </c>
    </row>
    <row r="3372" spans="21:22" x14ac:dyDescent="0.35">
      <c r="U3372">
        <v>725</v>
      </c>
      <c r="V3372">
        <v>88</v>
      </c>
    </row>
    <row r="3373" spans="21:22" x14ac:dyDescent="0.35">
      <c r="U3373">
        <v>60</v>
      </c>
      <c r="V3373">
        <v>0</v>
      </c>
    </row>
    <row r="3374" spans="21:22" x14ac:dyDescent="0.35">
      <c r="U3374">
        <v>185</v>
      </c>
      <c r="V3374">
        <v>226</v>
      </c>
    </row>
    <row r="3375" spans="21:22" x14ac:dyDescent="0.35">
      <c r="U3375" s="3">
        <v>2387</v>
      </c>
      <c r="V3375">
        <v>13</v>
      </c>
    </row>
    <row r="3376" spans="21:22" x14ac:dyDescent="0.35">
      <c r="U3376">
        <v>16</v>
      </c>
      <c r="V3376">
        <v>15</v>
      </c>
    </row>
    <row r="3377" spans="21:22" x14ac:dyDescent="0.35">
      <c r="U3377">
        <v>6</v>
      </c>
      <c r="V3377">
        <v>0</v>
      </c>
    </row>
    <row r="3378" spans="21:22" x14ac:dyDescent="0.35">
      <c r="U3378">
        <v>169</v>
      </c>
      <c r="V3378" s="3">
        <v>1172</v>
      </c>
    </row>
    <row r="3379" spans="21:22" x14ac:dyDescent="0.35">
      <c r="U3379">
        <v>4</v>
      </c>
      <c r="V3379">
        <v>0</v>
      </c>
    </row>
    <row r="3380" spans="21:22" x14ac:dyDescent="0.35">
      <c r="U3380">
        <v>6</v>
      </c>
      <c r="V3380">
        <v>4</v>
      </c>
    </row>
    <row r="3381" spans="21:22" x14ac:dyDescent="0.35">
      <c r="U3381">
        <v>810</v>
      </c>
      <c r="V3381">
        <v>89</v>
      </c>
    </row>
    <row r="3382" spans="21:22" x14ac:dyDescent="0.35">
      <c r="U3382">
        <v>111</v>
      </c>
      <c r="V3382">
        <v>42</v>
      </c>
    </row>
    <row r="3383" spans="21:22" x14ac:dyDescent="0.35">
      <c r="U3383">
        <v>558</v>
      </c>
      <c r="V3383">
        <v>878</v>
      </c>
    </row>
    <row r="3384" spans="21:22" x14ac:dyDescent="0.35">
      <c r="U3384">
        <v>14</v>
      </c>
      <c r="V3384">
        <v>12</v>
      </c>
    </row>
    <row r="3385" spans="21:22" x14ac:dyDescent="0.35">
      <c r="U3385">
        <v>1</v>
      </c>
      <c r="V3385">
        <v>0</v>
      </c>
    </row>
    <row r="3386" spans="21:22" x14ac:dyDescent="0.35">
      <c r="U3386">
        <v>399</v>
      </c>
      <c r="V3386">
        <v>48</v>
      </c>
    </row>
    <row r="3387" spans="21:22" x14ac:dyDescent="0.35">
      <c r="U3387">
        <v>174</v>
      </c>
      <c r="V3387">
        <v>16</v>
      </c>
    </row>
    <row r="3388" spans="21:22" x14ac:dyDescent="0.35">
      <c r="U3388">
        <v>26</v>
      </c>
      <c r="V3388">
        <v>0</v>
      </c>
    </row>
    <row r="3389" spans="21:22" x14ac:dyDescent="0.35">
      <c r="U3389">
        <v>10</v>
      </c>
      <c r="V3389">
        <v>1</v>
      </c>
    </row>
    <row r="3390" spans="21:22" x14ac:dyDescent="0.35">
      <c r="U3390">
        <v>176</v>
      </c>
      <c r="V3390">
        <v>52</v>
      </c>
    </row>
    <row r="3391" spans="21:22" x14ac:dyDescent="0.35">
      <c r="U3391">
        <v>39</v>
      </c>
      <c r="V3391">
        <v>0</v>
      </c>
    </row>
    <row r="3392" spans="21:22" x14ac:dyDescent="0.35">
      <c r="U3392">
        <v>371</v>
      </c>
      <c r="V3392">
        <v>131</v>
      </c>
    </row>
    <row r="3393" spans="21:22" x14ac:dyDescent="0.35">
      <c r="U3393">
        <v>89</v>
      </c>
      <c r="V3393">
        <v>968</v>
      </c>
    </row>
    <row r="3394" spans="21:22" x14ac:dyDescent="0.35">
      <c r="U3394">
        <v>242</v>
      </c>
      <c r="V3394">
        <v>44</v>
      </c>
    </row>
    <row r="3395" spans="21:22" x14ac:dyDescent="0.35">
      <c r="U3395">
        <v>5</v>
      </c>
      <c r="V3395">
        <v>4</v>
      </c>
    </row>
    <row r="3396" spans="21:22" x14ac:dyDescent="0.35">
      <c r="U3396">
        <v>39</v>
      </c>
      <c r="V3396">
        <v>30</v>
      </c>
    </row>
    <row r="3397" spans="21:22" x14ac:dyDescent="0.35">
      <c r="U3397">
        <v>408</v>
      </c>
      <c r="V3397">
        <v>59</v>
      </c>
    </row>
    <row r="3398" spans="21:22" x14ac:dyDescent="0.35">
      <c r="U3398">
        <v>2</v>
      </c>
      <c r="V3398">
        <v>3</v>
      </c>
    </row>
    <row r="3399" spans="21:22" x14ac:dyDescent="0.35">
      <c r="U3399">
        <v>504</v>
      </c>
      <c r="V3399">
        <v>98</v>
      </c>
    </row>
    <row r="3400" spans="21:22" x14ac:dyDescent="0.35">
      <c r="U3400">
        <v>11</v>
      </c>
      <c r="V3400">
        <v>0</v>
      </c>
    </row>
    <row r="3401" spans="21:22" x14ac:dyDescent="0.35">
      <c r="U3401">
        <v>87</v>
      </c>
      <c r="V3401">
        <v>31</v>
      </c>
    </row>
    <row r="3402" spans="21:22" x14ac:dyDescent="0.35">
      <c r="U3402">
        <v>7</v>
      </c>
      <c r="V3402">
        <v>0</v>
      </c>
    </row>
    <row r="3403" spans="21:22" x14ac:dyDescent="0.35">
      <c r="U3403">
        <v>848</v>
      </c>
      <c r="V3403">
        <v>81</v>
      </c>
    </row>
    <row r="3404" spans="21:22" x14ac:dyDescent="0.35">
      <c r="U3404">
        <v>143</v>
      </c>
      <c r="V3404">
        <v>54</v>
      </c>
    </row>
    <row r="3405" spans="21:22" x14ac:dyDescent="0.35">
      <c r="U3405">
        <v>548</v>
      </c>
      <c r="V3405" s="3">
        <v>1215</v>
      </c>
    </row>
    <row r="3406" spans="21:22" x14ac:dyDescent="0.35">
      <c r="U3406">
        <v>3</v>
      </c>
      <c r="V3406">
        <v>3</v>
      </c>
    </row>
    <row r="3407" spans="21:22" x14ac:dyDescent="0.35">
      <c r="U3407">
        <v>126</v>
      </c>
      <c r="V3407">
        <v>36</v>
      </c>
    </row>
    <row r="3408" spans="21:22" x14ac:dyDescent="0.35">
      <c r="U3408">
        <v>20</v>
      </c>
      <c r="V3408">
        <v>9</v>
      </c>
    </row>
    <row r="3409" spans="21:22" x14ac:dyDescent="0.35">
      <c r="U3409">
        <v>2</v>
      </c>
      <c r="V3409">
        <v>4</v>
      </c>
    </row>
    <row r="3410" spans="21:22" x14ac:dyDescent="0.35">
      <c r="U3410">
        <v>11</v>
      </c>
      <c r="V3410">
        <v>11</v>
      </c>
    </row>
    <row r="3411" spans="21:22" x14ac:dyDescent="0.35">
      <c r="U3411">
        <v>158</v>
      </c>
      <c r="V3411">
        <v>794</v>
      </c>
    </row>
    <row r="3412" spans="21:22" x14ac:dyDescent="0.35">
      <c r="U3412">
        <v>11</v>
      </c>
      <c r="V3412">
        <v>75</v>
      </c>
    </row>
    <row r="3413" spans="21:22" x14ac:dyDescent="0.35">
      <c r="U3413">
        <v>3</v>
      </c>
      <c r="V3413">
        <v>0</v>
      </c>
    </row>
    <row r="3414" spans="21:22" x14ac:dyDescent="0.35">
      <c r="U3414">
        <v>141</v>
      </c>
      <c r="V3414">
        <v>74</v>
      </c>
    </row>
    <row r="3415" spans="21:22" x14ac:dyDescent="0.35">
      <c r="U3415">
        <v>11</v>
      </c>
      <c r="V3415">
        <v>38</v>
      </c>
    </row>
    <row r="3416" spans="21:22" x14ac:dyDescent="0.35">
      <c r="U3416">
        <v>103</v>
      </c>
      <c r="V3416">
        <v>960</v>
      </c>
    </row>
    <row r="3417" spans="21:22" x14ac:dyDescent="0.35">
      <c r="U3417">
        <v>4</v>
      </c>
      <c r="V3417">
        <v>7</v>
      </c>
    </row>
    <row r="3418" spans="21:22" x14ac:dyDescent="0.35">
      <c r="U3418">
        <v>787</v>
      </c>
      <c r="V3418">
        <v>54</v>
      </c>
    </row>
    <row r="3419" spans="21:22" x14ac:dyDescent="0.35">
      <c r="U3419">
        <v>9</v>
      </c>
      <c r="V3419">
        <v>10</v>
      </c>
    </row>
    <row r="3420" spans="21:22" x14ac:dyDescent="0.35">
      <c r="U3420">
        <v>110</v>
      </c>
      <c r="V3420">
        <v>33</v>
      </c>
    </row>
    <row r="3421" spans="21:22" x14ac:dyDescent="0.35">
      <c r="U3421">
        <v>403</v>
      </c>
      <c r="V3421" s="3">
        <v>1311</v>
      </c>
    </row>
    <row r="3422" spans="21:22" x14ac:dyDescent="0.35">
      <c r="U3422">
        <v>246</v>
      </c>
      <c r="V3422">
        <v>84</v>
      </c>
    </row>
    <row r="3423" spans="21:22" x14ac:dyDescent="0.35">
      <c r="U3423">
        <v>14</v>
      </c>
      <c r="V3423">
        <v>5</v>
      </c>
    </row>
    <row r="3424" spans="21:22" x14ac:dyDescent="0.35">
      <c r="U3424" s="3">
        <v>158168</v>
      </c>
      <c r="V3424" s="3">
        <v>1120</v>
      </c>
    </row>
    <row r="3425" spans="21:22" x14ac:dyDescent="0.35">
      <c r="U3425">
        <v>12</v>
      </c>
      <c r="V3425">
        <v>0</v>
      </c>
    </row>
    <row r="3426" spans="21:22" x14ac:dyDescent="0.35">
      <c r="U3426">
        <v>0</v>
      </c>
      <c r="V3426">
        <v>0</v>
      </c>
    </row>
    <row r="3427" spans="21:22" x14ac:dyDescent="0.35">
      <c r="U3427">
        <v>66</v>
      </c>
      <c r="V3427">
        <v>24</v>
      </c>
    </row>
    <row r="3428" spans="21:22" x14ac:dyDescent="0.35">
      <c r="U3428" s="3">
        <v>1166</v>
      </c>
      <c r="V3428">
        <v>840</v>
      </c>
    </row>
    <row r="3429" spans="21:22" x14ac:dyDescent="0.35">
      <c r="U3429">
        <v>36</v>
      </c>
      <c r="V3429">
        <v>48</v>
      </c>
    </row>
    <row r="3430" spans="21:22" x14ac:dyDescent="0.35">
      <c r="U3430">
        <v>23</v>
      </c>
      <c r="V3430">
        <v>2</v>
      </c>
    </row>
    <row r="3431" spans="21:22" x14ac:dyDescent="0.35">
      <c r="U3431">
        <v>3</v>
      </c>
      <c r="V3431">
        <v>1</v>
      </c>
    </row>
    <row r="3432" spans="21:22" x14ac:dyDescent="0.35">
      <c r="U3432">
        <v>12</v>
      </c>
      <c r="V3432">
        <v>5</v>
      </c>
    </row>
    <row r="3433" spans="21:22" x14ac:dyDescent="0.35">
      <c r="U3433">
        <v>23</v>
      </c>
      <c r="V3433">
        <v>28</v>
      </c>
    </row>
    <row r="3434" spans="21:22" x14ac:dyDescent="0.35">
      <c r="U3434">
        <v>6</v>
      </c>
      <c r="V3434">
        <v>0</v>
      </c>
    </row>
    <row r="3435" spans="21:22" x14ac:dyDescent="0.35">
      <c r="U3435">
        <v>300</v>
      </c>
      <c r="V3435">
        <v>75</v>
      </c>
    </row>
    <row r="3436" spans="21:22" x14ac:dyDescent="0.35">
      <c r="U3436">
        <v>56</v>
      </c>
      <c r="V3436">
        <v>3</v>
      </c>
    </row>
    <row r="3437" spans="21:22" x14ac:dyDescent="0.35">
      <c r="U3437">
        <v>61</v>
      </c>
      <c r="V3437">
        <v>0</v>
      </c>
    </row>
    <row r="3438" spans="21:22" x14ac:dyDescent="0.35">
      <c r="U3438">
        <v>195</v>
      </c>
      <c r="V3438">
        <v>40</v>
      </c>
    </row>
    <row r="3439" spans="21:22" x14ac:dyDescent="0.35">
      <c r="U3439">
        <v>39</v>
      </c>
      <c r="V3439">
        <v>43</v>
      </c>
    </row>
    <row r="3440" spans="21:22" x14ac:dyDescent="0.35">
      <c r="U3440">
        <v>4</v>
      </c>
      <c r="V3440">
        <v>10</v>
      </c>
    </row>
    <row r="3441" spans="21:22" x14ac:dyDescent="0.35">
      <c r="U3441">
        <v>4</v>
      </c>
      <c r="V3441">
        <v>5</v>
      </c>
    </row>
    <row r="3442" spans="21:22" x14ac:dyDescent="0.35">
      <c r="U3442">
        <v>993</v>
      </c>
      <c r="V3442">
        <v>188</v>
      </c>
    </row>
    <row r="3443" spans="21:22" x14ac:dyDescent="0.35">
      <c r="U3443">
        <v>6</v>
      </c>
      <c r="V3443">
        <v>0</v>
      </c>
    </row>
    <row r="3444" spans="21:22" x14ac:dyDescent="0.35">
      <c r="U3444">
        <v>1</v>
      </c>
      <c r="V3444">
        <v>0</v>
      </c>
    </row>
    <row r="3445" spans="21:22" x14ac:dyDescent="0.35">
      <c r="U3445">
        <v>216</v>
      </c>
      <c r="V3445">
        <v>66</v>
      </c>
    </row>
    <row r="3446" spans="21:22" x14ac:dyDescent="0.35">
      <c r="U3446">
        <v>251</v>
      </c>
      <c r="V3446">
        <v>73</v>
      </c>
    </row>
    <row r="3447" spans="21:22" x14ac:dyDescent="0.35">
      <c r="U3447">
        <v>174</v>
      </c>
      <c r="V3447">
        <v>42</v>
      </c>
    </row>
    <row r="3448" spans="21:22" x14ac:dyDescent="0.35">
      <c r="U3448">
        <v>390</v>
      </c>
      <c r="V3448">
        <v>855</v>
      </c>
    </row>
    <row r="3449" spans="21:22" x14ac:dyDescent="0.35">
      <c r="U3449">
        <v>2</v>
      </c>
      <c r="V3449">
        <v>2</v>
      </c>
    </row>
    <row r="3450" spans="21:22" x14ac:dyDescent="0.35">
      <c r="U3450">
        <v>311</v>
      </c>
      <c r="V3450">
        <v>137</v>
      </c>
    </row>
    <row r="3451" spans="21:22" x14ac:dyDescent="0.35">
      <c r="U3451">
        <v>662</v>
      </c>
      <c r="V3451">
        <v>65</v>
      </c>
    </row>
    <row r="3452" spans="21:22" x14ac:dyDescent="0.35">
      <c r="U3452">
        <v>359</v>
      </c>
      <c r="V3452">
        <v>37</v>
      </c>
    </row>
    <row r="3453" spans="21:22" x14ac:dyDescent="0.35">
      <c r="U3453">
        <v>1</v>
      </c>
      <c r="V3453">
        <v>1</v>
      </c>
    </row>
    <row r="3454" spans="21:22" x14ac:dyDescent="0.35">
      <c r="U3454">
        <v>533</v>
      </c>
      <c r="V3454">
        <v>51</v>
      </c>
    </row>
    <row r="3455" spans="21:22" x14ac:dyDescent="0.35">
      <c r="U3455">
        <v>850</v>
      </c>
      <c r="V3455">
        <v>67</v>
      </c>
    </row>
    <row r="3456" spans="21:22" x14ac:dyDescent="0.35">
      <c r="U3456">
        <v>14</v>
      </c>
      <c r="V3456">
        <v>3</v>
      </c>
    </row>
    <row r="3457" spans="21:22" x14ac:dyDescent="0.35">
      <c r="U3457">
        <v>6</v>
      </c>
      <c r="V3457">
        <v>0</v>
      </c>
    </row>
    <row r="3458" spans="21:22" x14ac:dyDescent="0.35">
      <c r="U3458">
        <v>1</v>
      </c>
      <c r="V3458">
        <v>1</v>
      </c>
    </row>
    <row r="3459" spans="21:22" x14ac:dyDescent="0.35">
      <c r="U3459">
        <v>6</v>
      </c>
      <c r="V3459">
        <v>5</v>
      </c>
    </row>
    <row r="3460" spans="21:22" x14ac:dyDescent="0.35">
      <c r="U3460">
        <v>15</v>
      </c>
      <c r="V3460">
        <v>50</v>
      </c>
    </row>
    <row r="3461" spans="21:22" x14ac:dyDescent="0.35">
      <c r="U3461">
        <v>308</v>
      </c>
      <c r="V3461">
        <v>61</v>
      </c>
    </row>
    <row r="3462" spans="21:22" x14ac:dyDescent="0.35">
      <c r="U3462">
        <v>7</v>
      </c>
      <c r="V3462">
        <v>18</v>
      </c>
    </row>
    <row r="3463" spans="21:22" x14ac:dyDescent="0.35">
      <c r="U3463">
        <v>2</v>
      </c>
      <c r="V3463">
        <v>1</v>
      </c>
    </row>
    <row r="3464" spans="21:22" x14ac:dyDescent="0.35">
      <c r="U3464">
        <v>7</v>
      </c>
      <c r="V3464">
        <v>9</v>
      </c>
    </row>
    <row r="3465" spans="21:22" x14ac:dyDescent="0.35">
      <c r="U3465" s="3">
        <v>1111</v>
      </c>
      <c r="V3465" s="3">
        <v>1473</v>
      </c>
    </row>
    <row r="3466" spans="21:22" x14ac:dyDescent="0.35">
      <c r="U3466">
        <v>3</v>
      </c>
      <c r="V3466">
        <v>14</v>
      </c>
    </row>
    <row r="3467" spans="21:22" x14ac:dyDescent="0.35">
      <c r="U3467">
        <v>4</v>
      </c>
      <c r="V3467">
        <v>0</v>
      </c>
    </row>
    <row r="3468" spans="21:22" x14ac:dyDescent="0.35">
      <c r="U3468">
        <v>100</v>
      </c>
      <c r="V3468">
        <v>981</v>
      </c>
    </row>
    <row r="3469" spans="21:22" x14ac:dyDescent="0.35">
      <c r="U3469">
        <v>403</v>
      </c>
      <c r="V3469">
        <v>713</v>
      </c>
    </row>
    <row r="3470" spans="21:22" x14ac:dyDescent="0.35">
      <c r="U3470">
        <v>14</v>
      </c>
      <c r="V3470">
        <v>98</v>
      </c>
    </row>
    <row r="3471" spans="21:22" x14ac:dyDescent="0.35">
      <c r="U3471">
        <v>887</v>
      </c>
      <c r="V3471">
        <v>72</v>
      </c>
    </row>
    <row r="3472" spans="21:22" x14ac:dyDescent="0.35">
      <c r="U3472">
        <v>155</v>
      </c>
      <c r="V3472">
        <v>761</v>
      </c>
    </row>
    <row r="3473" spans="21:22" x14ac:dyDescent="0.35">
      <c r="U3473">
        <v>381</v>
      </c>
      <c r="V3473">
        <v>1</v>
      </c>
    </row>
    <row r="3474" spans="21:22" x14ac:dyDescent="0.35">
      <c r="U3474">
        <v>805</v>
      </c>
      <c r="V3474">
        <v>52</v>
      </c>
    </row>
    <row r="3475" spans="21:22" x14ac:dyDescent="0.35">
      <c r="U3475">
        <v>7</v>
      </c>
      <c r="V3475">
        <v>0</v>
      </c>
    </row>
    <row r="3476" spans="21:22" x14ac:dyDescent="0.35">
      <c r="U3476">
        <v>312</v>
      </c>
      <c r="V3476">
        <v>51</v>
      </c>
    </row>
    <row r="3477" spans="21:22" x14ac:dyDescent="0.35">
      <c r="U3477">
        <v>7</v>
      </c>
      <c r="V3477">
        <v>0</v>
      </c>
    </row>
    <row r="3478" spans="21:22" x14ac:dyDescent="0.35">
      <c r="U3478">
        <v>69</v>
      </c>
      <c r="V3478">
        <v>40</v>
      </c>
    </row>
    <row r="3479" spans="21:22" x14ac:dyDescent="0.35">
      <c r="U3479">
        <v>372</v>
      </c>
      <c r="V3479">
        <v>51</v>
      </c>
    </row>
    <row r="3480" spans="21:22" x14ac:dyDescent="0.35">
      <c r="U3480">
        <v>111</v>
      </c>
      <c r="V3480">
        <v>681</v>
      </c>
    </row>
    <row r="3481" spans="21:22" x14ac:dyDescent="0.35">
      <c r="U3481">
        <v>173</v>
      </c>
      <c r="V3481">
        <v>7</v>
      </c>
    </row>
    <row r="3482" spans="21:22" x14ac:dyDescent="0.35">
      <c r="U3482">
        <v>17</v>
      </c>
      <c r="V3482">
        <v>12</v>
      </c>
    </row>
    <row r="3483" spans="21:22" x14ac:dyDescent="0.35">
      <c r="U3483">
        <v>550</v>
      </c>
      <c r="V3483" s="3">
        <v>1596</v>
      </c>
    </row>
    <row r="3484" spans="21:22" x14ac:dyDescent="0.35">
      <c r="U3484">
        <v>1</v>
      </c>
      <c r="V3484">
        <v>0</v>
      </c>
    </row>
    <row r="3485" spans="21:22" x14ac:dyDescent="0.35">
      <c r="U3485">
        <v>8</v>
      </c>
      <c r="V3485">
        <v>0</v>
      </c>
    </row>
    <row r="3486" spans="21:22" x14ac:dyDescent="0.35">
      <c r="U3486">
        <v>21</v>
      </c>
      <c r="V3486">
        <v>1</v>
      </c>
    </row>
    <row r="3487" spans="21:22" x14ac:dyDescent="0.35">
      <c r="U3487">
        <v>1</v>
      </c>
      <c r="V3487">
        <v>0</v>
      </c>
    </row>
    <row r="3488" spans="21:22" x14ac:dyDescent="0.35">
      <c r="U3488">
        <v>8</v>
      </c>
      <c r="V3488">
        <v>0</v>
      </c>
    </row>
    <row r="3489" spans="21:22" x14ac:dyDescent="0.35">
      <c r="U3489">
        <v>789</v>
      </c>
      <c r="V3489">
        <v>95</v>
      </c>
    </row>
    <row r="3490" spans="21:22" x14ac:dyDescent="0.35">
      <c r="U3490">
        <v>28</v>
      </c>
      <c r="V3490">
        <v>0</v>
      </c>
    </row>
    <row r="3491" spans="21:22" x14ac:dyDescent="0.35">
      <c r="U3491">
        <v>3</v>
      </c>
      <c r="V3491">
        <v>0</v>
      </c>
    </row>
    <row r="3492" spans="21:22" x14ac:dyDescent="0.35">
      <c r="U3492">
        <v>43</v>
      </c>
      <c r="V3492">
        <v>25</v>
      </c>
    </row>
    <row r="3493" spans="21:22" x14ac:dyDescent="0.35">
      <c r="U3493">
        <v>332</v>
      </c>
      <c r="V3493">
        <v>71</v>
      </c>
    </row>
    <row r="3494" spans="21:22" x14ac:dyDescent="0.35">
      <c r="U3494">
        <v>16</v>
      </c>
      <c r="V3494">
        <v>4</v>
      </c>
    </row>
    <row r="3495" spans="21:22" x14ac:dyDescent="0.35">
      <c r="U3495">
        <v>513</v>
      </c>
      <c r="V3495" s="3">
        <v>1453</v>
      </c>
    </row>
    <row r="3496" spans="21:22" x14ac:dyDescent="0.35">
      <c r="U3496">
        <v>60</v>
      </c>
      <c r="V3496">
        <v>56</v>
      </c>
    </row>
    <row r="3497" spans="21:22" x14ac:dyDescent="0.35">
      <c r="U3497">
        <v>91</v>
      </c>
      <c r="V3497">
        <v>0</v>
      </c>
    </row>
    <row r="3498" spans="21:22" x14ac:dyDescent="0.35">
      <c r="U3498">
        <v>13</v>
      </c>
      <c r="V3498">
        <v>5</v>
      </c>
    </row>
    <row r="3499" spans="21:22" x14ac:dyDescent="0.35">
      <c r="U3499">
        <v>143</v>
      </c>
      <c r="V3499">
        <v>49</v>
      </c>
    </row>
    <row r="3500" spans="21:22" x14ac:dyDescent="0.35">
      <c r="U3500">
        <v>304</v>
      </c>
      <c r="V3500">
        <v>761</v>
      </c>
    </row>
    <row r="3501" spans="21:22" x14ac:dyDescent="0.35">
      <c r="U3501">
        <v>27</v>
      </c>
      <c r="V3501">
        <v>509</v>
      </c>
    </row>
    <row r="3502" spans="21:22" x14ac:dyDescent="0.35">
      <c r="U3502">
        <v>253</v>
      </c>
      <c r="V3502">
        <v>57</v>
      </c>
    </row>
    <row r="3503" spans="21:22" x14ac:dyDescent="0.35">
      <c r="U3503">
        <v>148</v>
      </c>
      <c r="V3503">
        <v>66</v>
      </c>
    </row>
    <row r="3504" spans="21:22" x14ac:dyDescent="0.35">
      <c r="U3504">
        <v>491</v>
      </c>
      <c r="V3504">
        <v>62</v>
      </c>
    </row>
    <row r="3505" spans="21:22" x14ac:dyDescent="0.35">
      <c r="U3505">
        <v>867</v>
      </c>
      <c r="V3505">
        <v>53</v>
      </c>
    </row>
    <row r="3506" spans="21:22" x14ac:dyDescent="0.35">
      <c r="U3506">
        <v>10</v>
      </c>
      <c r="V3506">
        <v>0</v>
      </c>
    </row>
    <row r="3507" spans="21:22" x14ac:dyDescent="0.35">
      <c r="U3507">
        <v>496</v>
      </c>
      <c r="V3507">
        <v>0</v>
      </c>
    </row>
    <row r="3508" spans="21:22" x14ac:dyDescent="0.35">
      <c r="U3508" s="3">
        <v>1275</v>
      </c>
      <c r="V3508" s="3">
        <v>3276</v>
      </c>
    </row>
    <row r="3509" spans="21:22" x14ac:dyDescent="0.35">
      <c r="U3509">
        <v>678</v>
      </c>
      <c r="V3509">
        <v>0</v>
      </c>
    </row>
    <row r="3510" spans="21:22" x14ac:dyDescent="0.35">
      <c r="U3510">
        <v>1</v>
      </c>
      <c r="V3510">
        <v>0</v>
      </c>
    </row>
    <row r="3511" spans="21:22" x14ac:dyDescent="0.35">
      <c r="U3511">
        <v>118</v>
      </c>
      <c r="V3511">
        <v>51</v>
      </c>
    </row>
    <row r="3512" spans="21:22" x14ac:dyDescent="0.35">
      <c r="U3512">
        <v>6</v>
      </c>
      <c r="V3512">
        <v>0</v>
      </c>
    </row>
    <row r="3513" spans="21:22" x14ac:dyDescent="0.35">
      <c r="U3513">
        <v>182</v>
      </c>
      <c r="V3513">
        <v>65</v>
      </c>
    </row>
    <row r="3514" spans="21:22" x14ac:dyDescent="0.35">
      <c r="U3514">
        <v>376</v>
      </c>
      <c r="V3514">
        <v>66</v>
      </c>
    </row>
    <row r="3515" spans="21:22" x14ac:dyDescent="0.35">
      <c r="U3515">
        <v>1</v>
      </c>
      <c r="V3515">
        <v>0</v>
      </c>
    </row>
    <row r="3516" spans="21:22" x14ac:dyDescent="0.35">
      <c r="U3516">
        <v>23</v>
      </c>
      <c r="V3516">
        <v>44</v>
      </c>
    </row>
    <row r="3517" spans="21:22" x14ac:dyDescent="0.35">
      <c r="U3517">
        <v>398</v>
      </c>
      <c r="V3517">
        <v>39</v>
      </c>
    </row>
    <row r="3518" spans="21:22" x14ac:dyDescent="0.35">
      <c r="U3518">
        <v>193</v>
      </c>
      <c r="V3518">
        <v>65</v>
      </c>
    </row>
    <row r="3519" spans="21:22" x14ac:dyDescent="0.35">
      <c r="U3519">
        <v>17</v>
      </c>
      <c r="V3519">
        <v>74</v>
      </c>
    </row>
    <row r="3520" spans="21:22" x14ac:dyDescent="0.35">
      <c r="U3520">
        <v>192</v>
      </c>
      <c r="V3520">
        <v>62</v>
      </c>
    </row>
    <row r="3521" spans="21:22" x14ac:dyDescent="0.35">
      <c r="U3521">
        <v>23</v>
      </c>
      <c r="V3521">
        <v>40</v>
      </c>
    </row>
    <row r="3522" spans="21:22" x14ac:dyDescent="0.35">
      <c r="U3522">
        <v>11</v>
      </c>
      <c r="V3522">
        <v>1</v>
      </c>
    </row>
    <row r="3523" spans="21:22" x14ac:dyDescent="0.35">
      <c r="U3523">
        <v>3</v>
      </c>
      <c r="V3523">
        <v>0</v>
      </c>
    </row>
    <row r="3524" spans="21:22" x14ac:dyDescent="0.35">
      <c r="U3524">
        <v>153</v>
      </c>
      <c r="V3524">
        <v>4</v>
      </c>
    </row>
    <row r="3525" spans="21:22" x14ac:dyDescent="0.35">
      <c r="U3525">
        <v>30</v>
      </c>
      <c r="V3525">
        <v>0</v>
      </c>
    </row>
    <row r="3526" spans="21:22" x14ac:dyDescent="0.35">
      <c r="U3526">
        <v>354</v>
      </c>
      <c r="V3526">
        <v>61</v>
      </c>
    </row>
    <row r="3527" spans="21:22" x14ac:dyDescent="0.35">
      <c r="U3527">
        <v>337</v>
      </c>
      <c r="V3527">
        <v>50</v>
      </c>
    </row>
    <row r="3528" spans="21:22" x14ac:dyDescent="0.35">
      <c r="U3528">
        <v>98</v>
      </c>
      <c r="V3528">
        <v>53</v>
      </c>
    </row>
    <row r="3529" spans="21:22" x14ac:dyDescent="0.35">
      <c r="U3529">
        <v>4</v>
      </c>
      <c r="V3529">
        <v>0</v>
      </c>
    </row>
    <row r="3530" spans="21:22" x14ac:dyDescent="0.35">
      <c r="U3530">
        <v>681</v>
      </c>
      <c r="V3530">
        <v>126</v>
      </c>
    </row>
    <row r="3531" spans="21:22" x14ac:dyDescent="0.35">
      <c r="U3531">
        <v>357</v>
      </c>
      <c r="V3531">
        <v>34</v>
      </c>
    </row>
    <row r="3532" spans="21:22" x14ac:dyDescent="0.35">
      <c r="U3532">
        <v>96</v>
      </c>
      <c r="V3532">
        <v>66</v>
      </c>
    </row>
    <row r="3533" spans="21:22" x14ac:dyDescent="0.35">
      <c r="U3533">
        <v>96</v>
      </c>
      <c r="V3533">
        <v>2</v>
      </c>
    </row>
    <row r="3534" spans="21:22" x14ac:dyDescent="0.35">
      <c r="U3534">
        <v>5</v>
      </c>
      <c r="V3534">
        <v>10</v>
      </c>
    </row>
    <row r="3535" spans="21:22" x14ac:dyDescent="0.35">
      <c r="U3535">
        <v>99</v>
      </c>
      <c r="V3535">
        <v>0</v>
      </c>
    </row>
    <row r="3536" spans="21:22" x14ac:dyDescent="0.35">
      <c r="U3536">
        <v>13</v>
      </c>
      <c r="V3536">
        <v>0</v>
      </c>
    </row>
    <row r="3537" spans="21:22" x14ac:dyDescent="0.35">
      <c r="U3537">
        <v>199</v>
      </c>
      <c r="V3537">
        <v>38</v>
      </c>
    </row>
    <row r="3538" spans="21:22" x14ac:dyDescent="0.35">
      <c r="U3538">
        <v>160</v>
      </c>
      <c r="V3538">
        <v>34</v>
      </c>
    </row>
    <row r="3539" spans="21:22" x14ac:dyDescent="0.35">
      <c r="U3539" s="3">
        <v>3524</v>
      </c>
      <c r="V3539">
        <v>0</v>
      </c>
    </row>
    <row r="3540" spans="21:22" x14ac:dyDescent="0.35">
      <c r="U3540">
        <v>13</v>
      </c>
      <c r="V3540">
        <v>19</v>
      </c>
    </row>
    <row r="3541" spans="21:22" x14ac:dyDescent="0.35">
      <c r="U3541">
        <v>4</v>
      </c>
      <c r="V3541">
        <v>0</v>
      </c>
    </row>
    <row r="3542" spans="21:22" x14ac:dyDescent="0.35">
      <c r="U3542">
        <v>43</v>
      </c>
      <c r="V3542">
        <v>58</v>
      </c>
    </row>
    <row r="3543" spans="21:22" x14ac:dyDescent="0.35">
      <c r="U3543">
        <v>7</v>
      </c>
      <c r="V3543">
        <v>25</v>
      </c>
    </row>
    <row r="3544" spans="21:22" x14ac:dyDescent="0.35">
      <c r="U3544">
        <v>38</v>
      </c>
      <c r="V3544">
        <v>27</v>
      </c>
    </row>
    <row r="3545" spans="21:22" x14ac:dyDescent="0.35">
      <c r="U3545">
        <v>159</v>
      </c>
      <c r="V3545">
        <v>2</v>
      </c>
    </row>
    <row r="3546" spans="21:22" x14ac:dyDescent="0.35">
      <c r="U3546">
        <v>97</v>
      </c>
      <c r="V3546">
        <v>182</v>
      </c>
    </row>
    <row r="3547" spans="21:22" x14ac:dyDescent="0.35">
      <c r="U3547">
        <v>175</v>
      </c>
      <c r="V3547">
        <v>40</v>
      </c>
    </row>
    <row r="3548" spans="21:22" x14ac:dyDescent="0.35">
      <c r="U3548">
        <v>27</v>
      </c>
      <c r="V3548">
        <v>83</v>
      </c>
    </row>
    <row r="3549" spans="21:22" x14ac:dyDescent="0.35">
      <c r="U3549">
        <v>7</v>
      </c>
      <c r="V3549">
        <v>2</v>
      </c>
    </row>
    <row r="3550" spans="21:22" x14ac:dyDescent="0.35">
      <c r="U3550">
        <v>25</v>
      </c>
      <c r="V3550">
        <v>74</v>
      </c>
    </row>
    <row r="3551" spans="21:22" x14ac:dyDescent="0.35">
      <c r="U3551" s="3">
        <v>1836</v>
      </c>
      <c r="V3551">
        <v>573</v>
      </c>
    </row>
    <row r="3552" spans="21:22" x14ac:dyDescent="0.35">
      <c r="U3552">
        <v>923</v>
      </c>
      <c r="V3552">
        <v>182</v>
      </c>
    </row>
    <row r="3553" spans="21:22" x14ac:dyDescent="0.35">
      <c r="U3553">
        <v>397</v>
      </c>
      <c r="V3553">
        <v>45</v>
      </c>
    </row>
    <row r="3554" spans="21:22" x14ac:dyDescent="0.35">
      <c r="U3554">
        <v>2</v>
      </c>
      <c r="V3554">
        <v>0</v>
      </c>
    </row>
    <row r="3555" spans="21:22" x14ac:dyDescent="0.35">
      <c r="U3555">
        <v>33</v>
      </c>
      <c r="V3555">
        <v>60</v>
      </c>
    </row>
    <row r="3556" spans="21:22" x14ac:dyDescent="0.35">
      <c r="U3556">
        <v>17</v>
      </c>
      <c r="V3556">
        <v>23</v>
      </c>
    </row>
    <row r="3557" spans="21:22" x14ac:dyDescent="0.35">
      <c r="U3557">
        <v>134</v>
      </c>
      <c r="V3557">
        <v>643</v>
      </c>
    </row>
    <row r="3558" spans="21:22" x14ac:dyDescent="0.35">
      <c r="U3558">
        <v>177</v>
      </c>
      <c r="V3558">
        <v>5</v>
      </c>
    </row>
    <row r="3559" spans="21:22" x14ac:dyDescent="0.35">
      <c r="U3559">
        <v>769</v>
      </c>
      <c r="V3559" s="3">
        <v>1164</v>
      </c>
    </row>
    <row r="3560" spans="21:22" x14ac:dyDescent="0.35">
      <c r="U3560">
        <v>2</v>
      </c>
      <c r="V3560">
        <v>3</v>
      </c>
    </row>
    <row r="3561" spans="21:22" x14ac:dyDescent="0.35">
      <c r="U3561" s="3">
        <v>215903</v>
      </c>
      <c r="V3561">
        <v>99</v>
      </c>
    </row>
    <row r="3562" spans="21:22" x14ac:dyDescent="0.35">
      <c r="U3562">
        <v>32</v>
      </c>
      <c r="V3562">
        <v>2</v>
      </c>
    </row>
    <row r="3563" spans="21:22" x14ac:dyDescent="0.35">
      <c r="U3563">
        <v>73</v>
      </c>
      <c r="V3563">
        <v>0</v>
      </c>
    </row>
    <row r="3564" spans="21:22" x14ac:dyDescent="0.35">
      <c r="U3564">
        <v>30</v>
      </c>
      <c r="V3564">
        <v>41</v>
      </c>
    </row>
    <row r="3565" spans="21:22" x14ac:dyDescent="0.35">
      <c r="U3565">
        <v>564</v>
      </c>
      <c r="V3565">
        <v>641</v>
      </c>
    </row>
    <row r="3566" spans="21:22" x14ac:dyDescent="0.35">
      <c r="U3566">
        <v>23</v>
      </c>
      <c r="V3566">
        <v>48</v>
      </c>
    </row>
    <row r="3567" spans="21:22" x14ac:dyDescent="0.35">
      <c r="U3567">
        <v>6</v>
      </c>
      <c r="V3567">
        <v>7</v>
      </c>
    </row>
    <row r="3568" spans="21:22" x14ac:dyDescent="0.35">
      <c r="U3568">
        <v>112</v>
      </c>
      <c r="V3568" s="3">
        <v>1072</v>
      </c>
    </row>
    <row r="3569" spans="21:22" x14ac:dyDescent="0.35">
      <c r="U3569">
        <v>392</v>
      </c>
      <c r="V3569">
        <v>93</v>
      </c>
    </row>
    <row r="3570" spans="21:22" x14ac:dyDescent="0.35">
      <c r="U3570">
        <v>16</v>
      </c>
      <c r="V3570">
        <v>0</v>
      </c>
    </row>
    <row r="3571" spans="21:22" x14ac:dyDescent="0.35">
      <c r="U3571">
        <v>4</v>
      </c>
      <c r="V3571">
        <v>0</v>
      </c>
    </row>
    <row r="3572" spans="21:22" x14ac:dyDescent="0.35">
      <c r="U3572">
        <v>167</v>
      </c>
      <c r="V3572">
        <v>67</v>
      </c>
    </row>
    <row r="3573" spans="21:22" x14ac:dyDescent="0.35">
      <c r="U3573">
        <v>89</v>
      </c>
      <c r="V3573" s="3">
        <v>1500</v>
      </c>
    </row>
    <row r="3574" spans="21:22" x14ac:dyDescent="0.35">
      <c r="U3574">
        <v>6</v>
      </c>
      <c r="V3574">
        <v>27</v>
      </c>
    </row>
    <row r="3575" spans="21:22" x14ac:dyDescent="0.35">
      <c r="U3575">
        <v>164</v>
      </c>
      <c r="V3575">
        <v>49</v>
      </c>
    </row>
    <row r="3576" spans="21:22" x14ac:dyDescent="0.35">
      <c r="U3576">
        <v>210</v>
      </c>
      <c r="V3576">
        <v>882</v>
      </c>
    </row>
    <row r="3577" spans="21:22" x14ac:dyDescent="0.35">
      <c r="U3577">
        <v>129</v>
      </c>
      <c r="V3577" s="3">
        <v>1177</v>
      </c>
    </row>
    <row r="3578" spans="21:22" x14ac:dyDescent="0.35">
      <c r="U3578">
        <v>5</v>
      </c>
      <c r="V3578">
        <v>1</v>
      </c>
    </row>
    <row r="3579" spans="21:22" x14ac:dyDescent="0.35">
      <c r="U3579">
        <v>82</v>
      </c>
      <c r="V3579">
        <v>25</v>
      </c>
    </row>
    <row r="3580" spans="21:22" x14ac:dyDescent="0.35">
      <c r="U3580">
        <v>12</v>
      </c>
      <c r="V3580">
        <v>0</v>
      </c>
    </row>
    <row r="3581" spans="21:22" x14ac:dyDescent="0.35">
      <c r="U3581">
        <v>654</v>
      </c>
      <c r="V3581">
        <v>109</v>
      </c>
    </row>
    <row r="3582" spans="21:22" x14ac:dyDescent="0.35">
      <c r="U3582">
        <v>3</v>
      </c>
      <c r="V3582">
        <v>2</v>
      </c>
    </row>
    <row r="3583" spans="21:22" x14ac:dyDescent="0.35">
      <c r="U3583">
        <v>392</v>
      </c>
      <c r="V3583">
        <v>54</v>
      </c>
    </row>
    <row r="3584" spans="21:22" x14ac:dyDescent="0.35">
      <c r="U3584">
        <v>5</v>
      </c>
      <c r="V3584">
        <v>12</v>
      </c>
    </row>
    <row r="3585" spans="21:22" x14ac:dyDescent="0.35">
      <c r="U3585">
        <v>1</v>
      </c>
      <c r="V3585">
        <v>1</v>
      </c>
    </row>
    <row r="3586" spans="21:22" x14ac:dyDescent="0.35">
      <c r="U3586">
        <v>2</v>
      </c>
      <c r="V3586">
        <v>0</v>
      </c>
    </row>
    <row r="3587" spans="21:22" x14ac:dyDescent="0.35">
      <c r="U3587">
        <v>41</v>
      </c>
      <c r="V3587">
        <v>0</v>
      </c>
    </row>
    <row r="3588" spans="21:22" x14ac:dyDescent="0.35">
      <c r="U3588">
        <v>1</v>
      </c>
      <c r="V3588">
        <v>0</v>
      </c>
    </row>
    <row r="3589" spans="21:22" x14ac:dyDescent="0.35">
      <c r="U3589">
        <v>2</v>
      </c>
      <c r="V3589">
        <v>0</v>
      </c>
    </row>
    <row r="3590" spans="21:22" x14ac:dyDescent="0.35">
      <c r="U3590">
        <v>176</v>
      </c>
      <c r="V3590">
        <v>547</v>
      </c>
    </row>
    <row r="3591" spans="21:22" x14ac:dyDescent="0.35">
      <c r="U3591">
        <v>67</v>
      </c>
      <c r="V3591">
        <v>2</v>
      </c>
    </row>
    <row r="3592" spans="21:22" x14ac:dyDescent="0.35">
      <c r="U3592">
        <v>5</v>
      </c>
      <c r="V3592">
        <v>8</v>
      </c>
    </row>
    <row r="3593" spans="21:22" x14ac:dyDescent="0.35">
      <c r="U3593">
        <v>2</v>
      </c>
      <c r="V3593">
        <v>0</v>
      </c>
    </row>
    <row r="3594" spans="21:22" x14ac:dyDescent="0.35">
      <c r="U3594">
        <v>12</v>
      </c>
      <c r="V3594">
        <v>22</v>
      </c>
    </row>
    <row r="3595" spans="21:22" x14ac:dyDescent="0.35">
      <c r="U3595">
        <v>1</v>
      </c>
      <c r="V3595">
        <v>0</v>
      </c>
    </row>
    <row r="3596" spans="21:22" x14ac:dyDescent="0.35">
      <c r="U3596">
        <v>15</v>
      </c>
      <c r="V3596">
        <v>27</v>
      </c>
    </row>
    <row r="3597" spans="21:22" x14ac:dyDescent="0.35">
      <c r="U3597">
        <v>2</v>
      </c>
      <c r="V3597">
        <v>0</v>
      </c>
    </row>
    <row r="3598" spans="21:22" x14ac:dyDescent="0.35">
      <c r="U3598">
        <v>1</v>
      </c>
      <c r="V3598">
        <v>3</v>
      </c>
    </row>
    <row r="3599" spans="21:22" x14ac:dyDescent="0.35">
      <c r="U3599">
        <v>208</v>
      </c>
      <c r="V3599">
        <v>55</v>
      </c>
    </row>
    <row r="3600" spans="21:22" x14ac:dyDescent="0.35">
      <c r="U3600">
        <v>7</v>
      </c>
      <c r="V3600">
        <v>0</v>
      </c>
    </row>
    <row r="3601" spans="21:22" x14ac:dyDescent="0.35">
      <c r="U3601" s="3">
        <v>1078</v>
      </c>
      <c r="V3601" s="3">
        <v>4634</v>
      </c>
    </row>
    <row r="3602" spans="21:22" x14ac:dyDescent="0.35">
      <c r="U3602">
        <v>338</v>
      </c>
      <c r="V3602">
        <v>42</v>
      </c>
    </row>
    <row r="3603" spans="21:22" x14ac:dyDescent="0.35">
      <c r="U3603">
        <v>9</v>
      </c>
      <c r="V3603">
        <v>46</v>
      </c>
    </row>
    <row r="3604" spans="21:22" x14ac:dyDescent="0.35">
      <c r="U3604">
        <v>455</v>
      </c>
      <c r="V3604">
        <v>112</v>
      </c>
    </row>
    <row r="3605" spans="21:22" x14ac:dyDescent="0.35">
      <c r="U3605" s="3">
        <v>11402</v>
      </c>
      <c r="V3605">
        <v>292</v>
      </c>
    </row>
    <row r="3606" spans="21:22" x14ac:dyDescent="0.35">
      <c r="U3606">
        <v>1</v>
      </c>
      <c r="V3606">
        <v>0</v>
      </c>
    </row>
    <row r="3607" spans="21:22" x14ac:dyDescent="0.35">
      <c r="U3607">
        <v>20</v>
      </c>
      <c r="V3607">
        <v>6</v>
      </c>
    </row>
    <row r="3608" spans="21:22" x14ac:dyDescent="0.35">
      <c r="U3608">
        <v>16</v>
      </c>
      <c r="V3608">
        <v>0</v>
      </c>
    </row>
    <row r="3609" spans="21:22" x14ac:dyDescent="0.35">
      <c r="U3609">
        <v>15</v>
      </c>
      <c r="V3609">
        <v>9</v>
      </c>
    </row>
    <row r="3610" spans="21:22" x14ac:dyDescent="0.35">
      <c r="U3610">
        <v>82</v>
      </c>
      <c r="V3610">
        <v>24</v>
      </c>
    </row>
    <row r="3611" spans="21:22" x14ac:dyDescent="0.35">
      <c r="U3611">
        <v>10</v>
      </c>
      <c r="V3611">
        <v>0</v>
      </c>
    </row>
    <row r="3612" spans="21:22" x14ac:dyDescent="0.35">
      <c r="U3612">
        <v>251</v>
      </c>
      <c r="V3612">
        <v>440</v>
      </c>
    </row>
    <row r="3613" spans="21:22" x14ac:dyDescent="0.35">
      <c r="U3613">
        <v>239</v>
      </c>
      <c r="V3613">
        <v>52</v>
      </c>
    </row>
    <row r="3614" spans="21:22" x14ac:dyDescent="0.35">
      <c r="U3614">
        <v>8</v>
      </c>
      <c r="V3614">
        <v>0</v>
      </c>
    </row>
    <row r="3615" spans="21:22" x14ac:dyDescent="0.35">
      <c r="U3615">
        <v>110</v>
      </c>
      <c r="V3615">
        <v>910</v>
      </c>
    </row>
    <row r="3616" spans="21:22" x14ac:dyDescent="0.35">
      <c r="U3616">
        <v>719</v>
      </c>
      <c r="V3616">
        <v>72</v>
      </c>
    </row>
    <row r="3617" spans="21:22" x14ac:dyDescent="0.35">
      <c r="U3617">
        <v>144</v>
      </c>
      <c r="V3617">
        <v>16</v>
      </c>
    </row>
    <row r="3618" spans="21:22" x14ac:dyDescent="0.35">
      <c r="U3618">
        <v>1</v>
      </c>
      <c r="V3618">
        <v>1</v>
      </c>
    </row>
    <row r="3619" spans="21:22" x14ac:dyDescent="0.35">
      <c r="U3619">
        <v>496</v>
      </c>
      <c r="V3619">
        <v>917</v>
      </c>
    </row>
    <row r="3620" spans="21:22" x14ac:dyDescent="0.35">
      <c r="U3620">
        <v>783</v>
      </c>
      <c r="V3620">
        <v>59</v>
      </c>
    </row>
    <row r="3621" spans="21:22" x14ac:dyDescent="0.35">
      <c r="U3621">
        <v>7</v>
      </c>
      <c r="V3621">
        <v>0</v>
      </c>
    </row>
    <row r="3622" spans="21:22" x14ac:dyDescent="0.35">
      <c r="U3622">
        <v>675</v>
      </c>
      <c r="V3622">
        <v>75</v>
      </c>
    </row>
    <row r="3623" spans="21:22" x14ac:dyDescent="0.35">
      <c r="U3623">
        <v>7</v>
      </c>
      <c r="V3623">
        <v>15</v>
      </c>
    </row>
    <row r="3624" spans="21:22" x14ac:dyDescent="0.35">
      <c r="U3624">
        <v>212</v>
      </c>
      <c r="V3624">
        <v>62</v>
      </c>
    </row>
    <row r="3625" spans="21:22" x14ac:dyDescent="0.35">
      <c r="U3625">
        <v>7</v>
      </c>
      <c r="V3625">
        <v>0</v>
      </c>
    </row>
    <row r="3626" spans="21:22" x14ac:dyDescent="0.35">
      <c r="U3626">
        <v>15</v>
      </c>
      <c r="V3626">
        <v>3</v>
      </c>
    </row>
    <row r="3627" spans="21:22" x14ac:dyDescent="0.35">
      <c r="U3627" s="3">
        <v>1150</v>
      </c>
      <c r="V3627" s="3">
        <v>2233</v>
      </c>
    </row>
    <row r="3628" spans="21:22" x14ac:dyDescent="0.35">
      <c r="U3628">
        <v>1</v>
      </c>
      <c r="V3628">
        <v>1</v>
      </c>
    </row>
    <row r="3629" spans="21:22" x14ac:dyDescent="0.35">
      <c r="U3629">
        <v>3</v>
      </c>
      <c r="V3629">
        <v>0</v>
      </c>
    </row>
    <row r="3630" spans="21:22" x14ac:dyDescent="0.35">
      <c r="U3630">
        <v>43</v>
      </c>
      <c r="V3630">
        <v>510</v>
      </c>
    </row>
    <row r="3631" spans="21:22" x14ac:dyDescent="0.35">
      <c r="U3631">
        <v>343</v>
      </c>
      <c r="V3631">
        <v>65</v>
      </c>
    </row>
    <row r="3632" spans="21:22" x14ac:dyDescent="0.35">
      <c r="U3632">
        <v>11</v>
      </c>
      <c r="V3632">
        <v>23</v>
      </c>
    </row>
    <row r="3633" spans="21:22" x14ac:dyDescent="0.35">
      <c r="U3633">
        <v>2</v>
      </c>
      <c r="V3633">
        <v>1</v>
      </c>
    </row>
    <row r="3634" spans="21:22" x14ac:dyDescent="0.35">
      <c r="U3634">
        <v>25</v>
      </c>
      <c r="V3634">
        <v>55</v>
      </c>
    </row>
    <row r="3635" spans="21:22" x14ac:dyDescent="0.35">
      <c r="U3635">
        <v>339</v>
      </c>
      <c r="V3635">
        <v>63</v>
      </c>
    </row>
    <row r="3636" spans="21:22" x14ac:dyDescent="0.35">
      <c r="U3636">
        <v>66</v>
      </c>
      <c r="V3636">
        <v>4</v>
      </c>
    </row>
    <row r="3637" spans="21:22" x14ac:dyDescent="0.35">
      <c r="U3637">
        <v>316</v>
      </c>
      <c r="V3637">
        <v>45</v>
      </c>
    </row>
    <row r="3638" spans="21:22" x14ac:dyDescent="0.35">
      <c r="U3638">
        <v>9</v>
      </c>
      <c r="V3638">
        <v>12</v>
      </c>
    </row>
    <row r="3639" spans="21:22" x14ac:dyDescent="0.35">
      <c r="U3639">
        <v>21</v>
      </c>
      <c r="V3639">
        <v>0</v>
      </c>
    </row>
    <row r="3640" spans="21:22" x14ac:dyDescent="0.35">
      <c r="U3640">
        <v>7</v>
      </c>
      <c r="V3640">
        <v>0</v>
      </c>
    </row>
    <row r="3641" spans="21:22" x14ac:dyDescent="0.35">
      <c r="U3641">
        <v>3</v>
      </c>
      <c r="V3641">
        <v>0</v>
      </c>
    </row>
    <row r="3642" spans="21:22" x14ac:dyDescent="0.35">
      <c r="U3642">
        <v>3</v>
      </c>
      <c r="V3642">
        <v>4</v>
      </c>
    </row>
    <row r="3643" spans="21:22" x14ac:dyDescent="0.35">
      <c r="U3643">
        <v>480</v>
      </c>
      <c r="V3643">
        <v>65</v>
      </c>
    </row>
    <row r="3644" spans="21:22" x14ac:dyDescent="0.35">
      <c r="U3644">
        <v>6</v>
      </c>
      <c r="V3644">
        <v>8</v>
      </c>
    </row>
    <row r="3645" spans="21:22" x14ac:dyDescent="0.35">
      <c r="U3645">
        <v>38</v>
      </c>
      <c r="V3645">
        <v>25</v>
      </c>
    </row>
    <row r="3646" spans="21:22" x14ac:dyDescent="0.35">
      <c r="U3646">
        <v>316</v>
      </c>
      <c r="V3646">
        <v>746</v>
      </c>
    </row>
    <row r="3647" spans="21:22" x14ac:dyDescent="0.35">
      <c r="U3647">
        <v>657</v>
      </c>
      <c r="V3647">
        <v>53</v>
      </c>
    </row>
    <row r="3648" spans="21:22" x14ac:dyDescent="0.35">
      <c r="U3648">
        <v>12</v>
      </c>
      <c r="V3648">
        <v>22</v>
      </c>
    </row>
    <row r="3649" spans="21:22" x14ac:dyDescent="0.35">
      <c r="U3649">
        <v>114</v>
      </c>
      <c r="V3649">
        <v>408</v>
      </c>
    </row>
    <row r="3650" spans="21:22" x14ac:dyDescent="0.35">
      <c r="U3650">
        <v>91</v>
      </c>
      <c r="V3650">
        <v>54</v>
      </c>
    </row>
    <row r="3651" spans="21:22" x14ac:dyDescent="0.35">
      <c r="U3651">
        <v>378</v>
      </c>
      <c r="V3651">
        <v>54</v>
      </c>
    </row>
    <row r="3652" spans="21:22" x14ac:dyDescent="0.35">
      <c r="U3652" s="3">
        <v>1287</v>
      </c>
      <c r="V3652">
        <v>109</v>
      </c>
    </row>
    <row r="3653" spans="21:22" x14ac:dyDescent="0.35">
      <c r="U3653">
        <v>465</v>
      </c>
      <c r="V3653" s="3">
        <v>1109</v>
      </c>
    </row>
    <row r="3654" spans="21:22" x14ac:dyDescent="0.35">
      <c r="U3654">
        <v>20</v>
      </c>
      <c r="V3654">
        <v>16</v>
      </c>
    </row>
    <row r="3655" spans="21:22" x14ac:dyDescent="0.35">
      <c r="U3655">
        <v>3</v>
      </c>
      <c r="V3655">
        <v>0</v>
      </c>
    </row>
    <row r="3656" spans="21:22" x14ac:dyDescent="0.35">
      <c r="U3656">
        <v>792</v>
      </c>
      <c r="V3656">
        <v>49</v>
      </c>
    </row>
    <row r="3657" spans="21:22" x14ac:dyDescent="0.35">
      <c r="U3657">
        <v>14</v>
      </c>
      <c r="V3657">
        <v>0</v>
      </c>
    </row>
    <row r="3658" spans="21:22" x14ac:dyDescent="0.35">
      <c r="U3658">
        <v>35</v>
      </c>
      <c r="V3658">
        <v>38</v>
      </c>
    </row>
    <row r="3659" spans="21:22" x14ac:dyDescent="0.35">
      <c r="U3659">
        <v>1</v>
      </c>
      <c r="V3659">
        <v>7</v>
      </c>
    </row>
    <row r="3660" spans="21:22" x14ac:dyDescent="0.35">
      <c r="U3660">
        <v>6</v>
      </c>
      <c r="V3660">
        <v>0</v>
      </c>
    </row>
    <row r="3661" spans="21:22" x14ac:dyDescent="0.35">
      <c r="U3661" s="3">
        <v>1585</v>
      </c>
      <c r="V3661">
        <v>885</v>
      </c>
    </row>
    <row r="3662" spans="21:22" x14ac:dyDescent="0.35">
      <c r="U3662">
        <v>771</v>
      </c>
      <c r="V3662">
        <v>48</v>
      </c>
    </row>
    <row r="3663" spans="21:22" x14ac:dyDescent="0.35">
      <c r="U3663">
        <v>222</v>
      </c>
      <c r="V3663">
        <v>73</v>
      </c>
    </row>
    <row r="3664" spans="21:22" x14ac:dyDescent="0.35">
      <c r="U3664">
        <v>39</v>
      </c>
      <c r="V3664">
        <v>0</v>
      </c>
    </row>
    <row r="3665" spans="21:22" x14ac:dyDescent="0.35">
      <c r="U3665">
        <v>5</v>
      </c>
      <c r="V3665">
        <v>18</v>
      </c>
    </row>
    <row r="3666" spans="21:22" x14ac:dyDescent="0.35">
      <c r="U3666">
        <v>1</v>
      </c>
      <c r="V3666">
        <v>0</v>
      </c>
    </row>
    <row r="3667" spans="21:22" x14ac:dyDescent="0.35">
      <c r="U3667">
        <v>310</v>
      </c>
      <c r="V3667" s="3">
        <v>1590</v>
      </c>
    </row>
    <row r="3668" spans="21:22" x14ac:dyDescent="0.35">
      <c r="U3668">
        <v>12</v>
      </c>
      <c r="V3668">
        <v>8</v>
      </c>
    </row>
    <row r="3669" spans="21:22" x14ac:dyDescent="0.35">
      <c r="U3669">
        <v>9</v>
      </c>
      <c r="V3669">
        <v>0</v>
      </c>
    </row>
    <row r="3670" spans="21:22" x14ac:dyDescent="0.35">
      <c r="U3670">
        <v>31</v>
      </c>
      <c r="V3670">
        <v>0</v>
      </c>
    </row>
    <row r="3671" spans="21:22" x14ac:dyDescent="0.35">
      <c r="U3671">
        <v>234</v>
      </c>
      <c r="V3671">
        <v>48</v>
      </c>
    </row>
    <row r="3672" spans="21:22" x14ac:dyDescent="0.35">
      <c r="U3672">
        <v>16</v>
      </c>
      <c r="V3672">
        <v>25</v>
      </c>
    </row>
    <row r="3673" spans="21:22" x14ac:dyDescent="0.35">
      <c r="U3673">
        <v>178</v>
      </c>
      <c r="V3673">
        <v>53</v>
      </c>
    </row>
    <row r="3674" spans="21:22" x14ac:dyDescent="0.35">
      <c r="U3674">
        <v>778</v>
      </c>
      <c r="V3674">
        <v>4</v>
      </c>
    </row>
    <row r="3675" spans="21:22" x14ac:dyDescent="0.35">
      <c r="U3675">
        <v>25</v>
      </c>
      <c r="V3675">
        <v>51</v>
      </c>
    </row>
    <row r="3676" spans="21:22" x14ac:dyDescent="0.35">
      <c r="U3676">
        <v>369</v>
      </c>
      <c r="V3676">
        <v>73</v>
      </c>
    </row>
    <row r="3677" spans="21:22" x14ac:dyDescent="0.35">
      <c r="U3677">
        <v>423</v>
      </c>
      <c r="V3677" s="3">
        <v>1203</v>
      </c>
    </row>
    <row r="3678" spans="21:22" x14ac:dyDescent="0.35">
      <c r="U3678">
        <v>23</v>
      </c>
      <c r="V3678">
        <v>0</v>
      </c>
    </row>
    <row r="3679" spans="21:22" x14ac:dyDescent="0.35">
      <c r="U3679">
        <v>165</v>
      </c>
      <c r="V3679">
        <v>84</v>
      </c>
    </row>
    <row r="3680" spans="21:22" x14ac:dyDescent="0.35">
      <c r="U3680">
        <v>7</v>
      </c>
      <c r="V3680">
        <v>17</v>
      </c>
    </row>
    <row r="3681" spans="21:22" x14ac:dyDescent="0.35">
      <c r="U3681">
        <v>11</v>
      </c>
      <c r="V3681">
        <v>15</v>
      </c>
    </row>
    <row r="3682" spans="21:22" x14ac:dyDescent="0.35">
      <c r="U3682">
        <v>56</v>
      </c>
      <c r="V3682">
        <v>25</v>
      </c>
    </row>
    <row r="3683" spans="21:22" x14ac:dyDescent="0.35">
      <c r="U3683">
        <v>35</v>
      </c>
      <c r="V3683">
        <v>102</v>
      </c>
    </row>
    <row r="3684" spans="21:22" x14ac:dyDescent="0.35">
      <c r="U3684">
        <v>80</v>
      </c>
      <c r="V3684">
        <v>42</v>
      </c>
    </row>
    <row r="3685" spans="21:22" x14ac:dyDescent="0.35">
      <c r="U3685">
        <v>18</v>
      </c>
      <c r="V3685">
        <v>3</v>
      </c>
    </row>
    <row r="3686" spans="21:22" x14ac:dyDescent="0.35">
      <c r="U3686">
        <v>7</v>
      </c>
      <c r="V3686">
        <v>1</v>
      </c>
    </row>
    <row r="3687" spans="21:22" x14ac:dyDescent="0.35">
      <c r="U3687">
        <v>370</v>
      </c>
      <c r="V3687">
        <v>61</v>
      </c>
    </row>
    <row r="3688" spans="21:22" x14ac:dyDescent="0.35">
      <c r="U3688">
        <v>163</v>
      </c>
      <c r="V3688">
        <v>11</v>
      </c>
    </row>
    <row r="3689" spans="21:22" x14ac:dyDescent="0.35">
      <c r="U3689">
        <v>204</v>
      </c>
      <c r="V3689">
        <v>223</v>
      </c>
    </row>
    <row r="3690" spans="21:22" x14ac:dyDescent="0.35">
      <c r="U3690">
        <v>84</v>
      </c>
      <c r="V3690">
        <v>52</v>
      </c>
    </row>
    <row r="3691" spans="21:22" x14ac:dyDescent="0.35">
      <c r="U3691">
        <v>5</v>
      </c>
      <c r="V3691">
        <v>0</v>
      </c>
    </row>
    <row r="3692" spans="21:22" x14ac:dyDescent="0.35">
      <c r="U3692">
        <v>575</v>
      </c>
      <c r="V3692">
        <v>69</v>
      </c>
    </row>
    <row r="3693" spans="21:22" x14ac:dyDescent="0.35">
      <c r="U3693">
        <v>133</v>
      </c>
      <c r="V3693">
        <v>68</v>
      </c>
    </row>
    <row r="3694" spans="21:22" x14ac:dyDescent="0.35">
      <c r="U3694">
        <v>259</v>
      </c>
      <c r="V3694">
        <v>99</v>
      </c>
    </row>
    <row r="3695" spans="21:22" x14ac:dyDescent="0.35">
      <c r="U3695">
        <v>142</v>
      </c>
      <c r="V3695">
        <v>34</v>
      </c>
    </row>
    <row r="3696" spans="21:22" x14ac:dyDescent="0.35">
      <c r="U3696">
        <v>118</v>
      </c>
      <c r="V3696">
        <v>916</v>
      </c>
    </row>
    <row r="3697" spans="21:22" x14ac:dyDescent="0.35">
      <c r="U3697">
        <v>228</v>
      </c>
      <c r="V3697">
        <v>51</v>
      </c>
    </row>
    <row r="3698" spans="21:22" x14ac:dyDescent="0.35">
      <c r="U3698">
        <v>3</v>
      </c>
      <c r="V3698">
        <v>2</v>
      </c>
    </row>
    <row r="3699" spans="21:22" x14ac:dyDescent="0.35">
      <c r="U3699">
        <v>283</v>
      </c>
      <c r="V3699">
        <v>57</v>
      </c>
    </row>
    <row r="3700" spans="21:22" x14ac:dyDescent="0.35">
      <c r="U3700" s="3">
        <v>1039</v>
      </c>
      <c r="V3700" s="3">
        <v>1342</v>
      </c>
    </row>
    <row r="3701" spans="21:22" x14ac:dyDescent="0.35">
      <c r="U3701">
        <v>7</v>
      </c>
      <c r="V3701">
        <v>37</v>
      </c>
    </row>
    <row r="3702" spans="21:22" x14ac:dyDescent="0.35">
      <c r="U3702">
        <v>11</v>
      </c>
      <c r="V3702">
        <v>51</v>
      </c>
    </row>
    <row r="3703" spans="21:22" x14ac:dyDescent="0.35">
      <c r="U3703">
        <v>7</v>
      </c>
      <c r="V3703">
        <v>0</v>
      </c>
    </row>
    <row r="3704" spans="21:22" x14ac:dyDescent="0.35">
      <c r="U3704">
        <v>8</v>
      </c>
      <c r="V3704">
        <v>8</v>
      </c>
    </row>
    <row r="3705" spans="21:22" x14ac:dyDescent="0.35">
      <c r="U3705">
        <v>896</v>
      </c>
      <c r="V3705">
        <v>978</v>
      </c>
    </row>
    <row r="3706" spans="21:22" x14ac:dyDescent="0.35">
      <c r="U3706">
        <v>114</v>
      </c>
      <c r="V3706">
        <v>89</v>
      </c>
    </row>
    <row r="3707" spans="21:22" x14ac:dyDescent="0.35">
      <c r="U3707">
        <v>3</v>
      </c>
      <c r="V3707">
        <v>1</v>
      </c>
    </row>
    <row r="3708" spans="21:22" x14ac:dyDescent="0.35">
      <c r="U3708">
        <v>6</v>
      </c>
      <c r="V3708">
        <v>0</v>
      </c>
    </row>
    <row r="3709" spans="21:22" x14ac:dyDescent="0.35">
      <c r="U3709">
        <v>1</v>
      </c>
      <c r="V3709">
        <v>0</v>
      </c>
    </row>
    <row r="3710" spans="21:22" x14ac:dyDescent="0.35">
      <c r="U3710">
        <v>6</v>
      </c>
      <c r="V3710">
        <v>3</v>
      </c>
    </row>
    <row r="3711" spans="21:22" x14ac:dyDescent="0.35">
      <c r="U3711">
        <v>14</v>
      </c>
      <c r="V3711">
        <v>23</v>
      </c>
    </row>
    <row r="3712" spans="21:22" x14ac:dyDescent="0.35">
      <c r="U3712">
        <v>61</v>
      </c>
      <c r="V3712">
        <v>0</v>
      </c>
    </row>
    <row r="3713" spans="21:22" x14ac:dyDescent="0.35">
      <c r="U3713">
        <v>7</v>
      </c>
      <c r="V3713">
        <v>0</v>
      </c>
    </row>
    <row r="3714" spans="21:22" x14ac:dyDescent="0.35">
      <c r="U3714">
        <v>109</v>
      </c>
      <c r="V3714">
        <v>34</v>
      </c>
    </row>
    <row r="3715" spans="21:22" x14ac:dyDescent="0.35">
      <c r="U3715">
        <v>3</v>
      </c>
      <c r="V3715">
        <v>0</v>
      </c>
    </row>
    <row r="3716" spans="21:22" x14ac:dyDescent="0.35">
      <c r="U3716">
        <v>1</v>
      </c>
      <c r="V3716">
        <v>0</v>
      </c>
    </row>
    <row r="3717" spans="21:22" x14ac:dyDescent="0.35">
      <c r="U3717">
        <v>2</v>
      </c>
      <c r="V3717">
        <v>0</v>
      </c>
    </row>
    <row r="3718" spans="21:22" x14ac:dyDescent="0.35">
      <c r="U3718">
        <v>4</v>
      </c>
      <c r="V3718">
        <v>17</v>
      </c>
    </row>
    <row r="3719" spans="21:22" x14ac:dyDescent="0.35">
      <c r="U3719">
        <v>9</v>
      </c>
      <c r="V3719">
        <v>4</v>
      </c>
    </row>
    <row r="3720" spans="21:22" x14ac:dyDescent="0.35">
      <c r="U3720">
        <v>57</v>
      </c>
      <c r="V3720">
        <v>18</v>
      </c>
    </row>
    <row r="3721" spans="21:22" x14ac:dyDescent="0.35">
      <c r="U3721">
        <v>871</v>
      </c>
      <c r="V3721">
        <v>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Pub-Datasets-18June</vt:lpstr>
      <vt:lpstr>ASSESS-Pub-Datasets-18June</vt:lpstr>
      <vt:lpstr>Analysis</vt:lpstr>
      <vt:lpstr>histogram-choose-dnld-grps</vt:lpstr>
      <vt:lpstr>Dataset-Prvenance-AMF</vt:lpstr>
      <vt:lpstr>Not Public datasets</vt:lpstr>
      <vt:lpstr>Charts-uses-full-dataset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Mckenna-Foster</dc:creator>
  <cp:lastModifiedBy>Andrew Mckenna-Foster</cp:lastModifiedBy>
  <dcterms:modified xsi:type="dcterms:W3CDTF">2019-07-29T16:13:08Z</dcterms:modified>
</cp:coreProperties>
</file>