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leung\PycharmProjects\PYstudio\OpenGTi\Coffey_Symposium\TTCpaper\datafiles\"/>
    </mc:Choice>
  </mc:AlternateContent>
  <xr:revisionPtr revIDLastSave="0" documentId="13_ncr:1_{F0D872D2-D883-447C-9BB9-66EC49C72AF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C3" i="1"/>
  <c r="C4" i="1"/>
  <c r="C5" i="1"/>
  <c r="C6" i="1"/>
  <c r="C7" i="1"/>
  <c r="C8" i="1"/>
  <c r="C9" i="1"/>
  <c r="C10" i="1"/>
  <c r="C11" i="1"/>
  <c r="C2" i="1"/>
  <c r="G3" i="1"/>
  <c r="G4" i="1"/>
  <c r="G5" i="1"/>
  <c r="G6" i="1"/>
  <c r="G7" i="1"/>
  <c r="G8" i="1"/>
  <c r="G9" i="1"/>
  <c r="G10" i="1"/>
  <c r="G11" i="1"/>
  <c r="G2" i="1"/>
  <c r="E2" i="1"/>
  <c r="E3" i="1"/>
  <c r="E4" i="1"/>
  <c r="E5" i="1"/>
  <c r="E6" i="1"/>
  <c r="E7" i="1"/>
  <c r="E8" i="1"/>
  <c r="E9" i="1"/>
  <c r="E10" i="1"/>
  <c r="E11" i="1"/>
</calcChain>
</file>

<file path=xl/sharedStrings.xml><?xml version="1.0" encoding="utf-8"?>
<sst xmlns="http://schemas.openxmlformats.org/spreadsheetml/2006/main" count="18" uniqueCount="18">
  <si>
    <t>L_d</t>
  </si>
  <si>
    <t>k_value</t>
  </si>
  <si>
    <t>log_k</t>
  </si>
  <si>
    <t>Eb_Es</t>
  </si>
  <si>
    <t>log_Eb_Es</t>
  </si>
  <si>
    <t>log_L_d</t>
  </si>
  <si>
    <t>Case_ID</t>
  </si>
  <si>
    <t>Case10</t>
  </si>
  <si>
    <t>Rb</t>
  </si>
  <si>
    <t>Case01</t>
  </si>
  <si>
    <t>Case02</t>
  </si>
  <si>
    <t>Case03</t>
  </si>
  <si>
    <t>Case04</t>
  </si>
  <si>
    <t>Case05</t>
  </si>
  <si>
    <t>Case06</t>
  </si>
  <si>
    <t>Case07</t>
  </si>
  <si>
    <t>Case08</t>
  </si>
  <si>
    <t>Case09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</si>
</sst>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ptos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eung\PycharmProjects\PYstudio\OpenGTi\Coffey_Symposium\TTCpaper\datafiles\new_data_results.xlsx" TargetMode="External"/><Relationship Id="rId1" Type="http://schemas.openxmlformats.org/officeDocument/2006/relationships/externalLinkPath" Target="new_data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 t="str">
            <v>Case01</v>
          </cell>
          <cell r="B2">
            <v>75</v>
          </cell>
          <cell r="C2">
            <v>1.8750612633917001</v>
          </cell>
          <cell r="D2">
            <v>2000</v>
          </cell>
          <cell r="E2">
            <v>3.3010299956639808</v>
          </cell>
          <cell r="F2">
            <v>100</v>
          </cell>
          <cell r="G2">
            <v>2</v>
          </cell>
          <cell r="H2">
            <v>0.678763747215271</v>
          </cell>
        </row>
        <row r="3">
          <cell r="A3" t="str">
            <v>Case02</v>
          </cell>
          <cell r="B3">
            <v>60</v>
          </cell>
          <cell r="C3">
            <v>1.7781512503836441</v>
          </cell>
          <cell r="D3">
            <v>800</v>
          </cell>
          <cell r="E3">
            <v>2.9030899869919442</v>
          </cell>
          <cell r="F3">
            <v>80</v>
          </cell>
          <cell r="G3">
            <v>1.903089986991944</v>
          </cell>
          <cell r="H3">
            <v>0.75914418697357178</v>
          </cell>
        </row>
        <row r="4">
          <cell r="A4" t="str">
            <v>Case03</v>
          </cell>
          <cell r="B4">
            <v>60</v>
          </cell>
          <cell r="C4">
            <v>1.7781512503836441</v>
          </cell>
          <cell r="D4">
            <v>2000</v>
          </cell>
          <cell r="E4">
            <v>3.3010299956639808</v>
          </cell>
          <cell r="F4">
            <v>50</v>
          </cell>
          <cell r="G4">
            <v>1.698970004336019</v>
          </cell>
          <cell r="H4">
            <v>0.60660207271575928</v>
          </cell>
        </row>
        <row r="5">
          <cell r="A5" t="str">
            <v>Case04</v>
          </cell>
          <cell r="B5">
            <v>50</v>
          </cell>
          <cell r="C5">
            <v>1.698970004336019</v>
          </cell>
          <cell r="D5">
            <v>300</v>
          </cell>
          <cell r="E5">
            <v>2.477121254719663</v>
          </cell>
          <cell r="F5">
            <v>500</v>
          </cell>
          <cell r="G5">
            <v>2.6989700043360192</v>
          </cell>
          <cell r="H5">
            <v>0.82629865407943726</v>
          </cell>
        </row>
        <row r="6">
          <cell r="A6" t="str">
            <v>Case05</v>
          </cell>
          <cell r="B6">
            <v>50</v>
          </cell>
          <cell r="C6">
            <v>1.698970004336019</v>
          </cell>
          <cell r="D6">
            <v>2000</v>
          </cell>
          <cell r="E6">
            <v>3.3010299956639808</v>
          </cell>
          <cell r="F6">
            <v>50</v>
          </cell>
          <cell r="G6">
            <v>1.698970004336019</v>
          </cell>
          <cell r="H6">
            <v>0.5183405876159668</v>
          </cell>
        </row>
        <row r="7">
          <cell r="A7" t="str">
            <v>Case06</v>
          </cell>
          <cell r="B7">
            <v>40</v>
          </cell>
          <cell r="C7">
            <v>1.6020599913279621</v>
          </cell>
          <cell r="D7">
            <v>300</v>
          </cell>
          <cell r="E7">
            <v>2.477121254719663</v>
          </cell>
          <cell r="F7">
            <v>10</v>
          </cell>
          <cell r="G7">
            <v>1</v>
          </cell>
          <cell r="H7">
            <v>0.88564580678939819</v>
          </cell>
        </row>
        <row r="8">
          <cell r="A8" t="str">
            <v>Case07</v>
          </cell>
          <cell r="B8">
            <v>25</v>
          </cell>
          <cell r="C8">
            <v>1.3979400086720379</v>
          </cell>
          <cell r="D8">
            <v>300</v>
          </cell>
          <cell r="E8">
            <v>2.477121254719663</v>
          </cell>
          <cell r="F8">
            <v>10</v>
          </cell>
          <cell r="G8">
            <v>1</v>
          </cell>
          <cell r="H8">
            <v>0.79509902000427246</v>
          </cell>
        </row>
        <row r="9">
          <cell r="A9" t="str">
            <v>Case08</v>
          </cell>
          <cell r="B9">
            <v>25</v>
          </cell>
          <cell r="C9">
            <v>1.3979400086720379</v>
          </cell>
          <cell r="D9">
            <v>800</v>
          </cell>
          <cell r="E9">
            <v>2.9030899869919442</v>
          </cell>
          <cell r="F9">
            <v>500</v>
          </cell>
          <cell r="G9">
            <v>2.6989700043360192</v>
          </cell>
          <cell r="H9">
            <v>0.37345147132873541</v>
          </cell>
        </row>
        <row r="10">
          <cell r="A10" t="str">
            <v>Case09</v>
          </cell>
          <cell r="B10">
            <v>15</v>
          </cell>
          <cell r="C10">
            <v>1.1760912590556809</v>
          </cell>
          <cell r="D10">
            <v>300</v>
          </cell>
          <cell r="E10">
            <v>2.477121254719663</v>
          </cell>
          <cell r="F10">
            <v>30</v>
          </cell>
          <cell r="G10">
            <v>1.4771212547196619</v>
          </cell>
          <cell r="H10">
            <v>0.47472080588340759</v>
          </cell>
        </row>
        <row r="11">
          <cell r="A11" t="str">
            <v>Case10</v>
          </cell>
          <cell r="B11">
            <v>10</v>
          </cell>
          <cell r="C11">
            <v>1</v>
          </cell>
          <cell r="D11">
            <v>300</v>
          </cell>
          <cell r="E11">
            <v>2.477121254719663</v>
          </cell>
          <cell r="F11">
            <v>30</v>
          </cell>
          <cell r="G11">
            <v>1.4771212547196619</v>
          </cell>
          <cell r="H11">
            <v>0.34642106294631958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zoomScale="130" zoomScaleNormal="130" workbookViewId="0">
      <selection activeCell="J10" sqref="J10"/>
    </sheetView>
  </sheetViews>
  <sheetFormatPr defaultRowHeight="14.4" x14ac:dyDescent="0.3"/>
  <cols>
    <col min="2" max="2" width="12.6640625" customWidth="1"/>
    <col min="7" max="7" width="10.44140625" customWidth="1"/>
    <col min="8" max="8" width="13.6640625" customWidth="1"/>
  </cols>
  <sheetData>
    <row r="1" spans="1:9" x14ac:dyDescent="0.3">
      <c r="A1" s="5" t="s">
        <v>6</v>
      </c>
      <c r="B1" s="3" t="s">
        <v>0</v>
      </c>
      <c r="C1" s="3" t="s">
        <v>5</v>
      </c>
      <c r="D1" s="3" t="s">
        <v>1</v>
      </c>
      <c r="E1" s="3" t="s">
        <v>2</v>
      </c>
      <c r="F1" s="3" t="s">
        <v>3</v>
      </c>
      <c r="G1" s="3" t="s">
        <v>4</v>
      </c>
      <c r="H1" s="7" t="s">
        <v>8</v>
      </c>
      <c r="I1" s="1"/>
    </row>
    <row r="2" spans="1:9" x14ac:dyDescent="0.3">
      <c r="A2" s="5" t="s">
        <v>9</v>
      </c>
      <c r="B2" s="4">
        <v>75</v>
      </c>
      <c r="C2" s="4">
        <f>LOG10(B2)</f>
        <v>1.8750612633917001</v>
      </c>
      <c r="D2" s="4">
        <v>2000</v>
      </c>
      <c r="E2" s="3">
        <f t="shared" ref="E2:E11" si="0">LOG10(D2)</f>
        <v>3.3010299956639813</v>
      </c>
      <c r="F2" s="4">
        <v>100</v>
      </c>
      <c r="G2" s="3">
        <f>LOG10(F2)</f>
        <v>2</v>
      </c>
      <c r="H2" s="6">
        <f>LOOKUP(A2,[1]Sheet1!$A$2:$H$11,[1]Sheet1!$H$2:$H$11)</f>
        <v>0.678763747215271</v>
      </c>
      <c r="I2" s="2"/>
    </row>
    <row r="3" spans="1:9" x14ac:dyDescent="0.3">
      <c r="A3" s="5" t="s">
        <v>10</v>
      </c>
      <c r="B3" s="4">
        <v>60</v>
      </c>
      <c r="C3" s="4">
        <f t="shared" ref="C3:C11" si="1">LOG10(B3)</f>
        <v>1.7781512503836436</v>
      </c>
      <c r="D3" s="4">
        <v>800</v>
      </c>
      <c r="E3" s="3">
        <f t="shared" si="0"/>
        <v>2.9030899869919438</v>
      </c>
      <c r="F3" s="4">
        <v>80</v>
      </c>
      <c r="G3" s="3">
        <f t="shared" ref="G3:G11" si="2">LOG10(F3)</f>
        <v>1.9030899869919435</v>
      </c>
      <c r="H3" s="6">
        <f>LOOKUP(A3,[1]Sheet1!$A$2:$H$11,[1]Sheet1!$H$2:$H$11)</f>
        <v>0.75914418697357178</v>
      </c>
      <c r="I3" s="2"/>
    </row>
    <row r="4" spans="1:9" x14ac:dyDescent="0.3">
      <c r="A4" s="5" t="s">
        <v>11</v>
      </c>
      <c r="B4" s="4">
        <v>60</v>
      </c>
      <c r="C4" s="4">
        <f t="shared" si="1"/>
        <v>1.7781512503836436</v>
      </c>
      <c r="D4" s="4">
        <v>2000</v>
      </c>
      <c r="E4" s="3">
        <f t="shared" si="0"/>
        <v>3.3010299956639813</v>
      </c>
      <c r="F4" s="4">
        <v>50</v>
      </c>
      <c r="G4" s="3">
        <f t="shared" si="2"/>
        <v>1.6989700043360187</v>
      </c>
      <c r="H4" s="6">
        <f>LOOKUP(A4,[1]Sheet1!$A$2:$H$11,[1]Sheet1!$H$2:$H$11)</f>
        <v>0.60660207271575928</v>
      </c>
      <c r="I4" s="2"/>
    </row>
    <row r="5" spans="1:9" x14ac:dyDescent="0.3">
      <c r="A5" s="5" t="s">
        <v>12</v>
      </c>
      <c r="B5" s="4">
        <v>50</v>
      </c>
      <c r="C5" s="4">
        <f t="shared" si="1"/>
        <v>1.6989700043360187</v>
      </c>
      <c r="D5" s="4">
        <v>300</v>
      </c>
      <c r="E5" s="3">
        <f t="shared" si="0"/>
        <v>2.4771212547196626</v>
      </c>
      <c r="F5" s="4">
        <v>500</v>
      </c>
      <c r="G5" s="3">
        <f t="shared" si="2"/>
        <v>2.6989700043360187</v>
      </c>
      <c r="H5" s="6">
        <f>LOOKUP(A5,[1]Sheet1!$A$2:$H$11,[1]Sheet1!$H$2:$H$11)</f>
        <v>0.82629865407943726</v>
      </c>
      <c r="I5" s="2"/>
    </row>
    <row r="6" spans="1:9" x14ac:dyDescent="0.3">
      <c r="A6" s="5" t="s">
        <v>13</v>
      </c>
      <c r="B6" s="4">
        <v>50</v>
      </c>
      <c r="C6" s="4">
        <f t="shared" si="1"/>
        <v>1.6989700043360187</v>
      </c>
      <c r="D6" s="4">
        <v>2000</v>
      </c>
      <c r="E6" s="3">
        <f t="shared" si="0"/>
        <v>3.3010299956639813</v>
      </c>
      <c r="F6" s="4">
        <v>50</v>
      </c>
      <c r="G6" s="3">
        <f t="shared" si="2"/>
        <v>1.6989700043360187</v>
      </c>
      <c r="H6" s="6">
        <f>LOOKUP(A6,[1]Sheet1!$A$2:$H$11,[1]Sheet1!$H$2:$H$11)</f>
        <v>0.5183405876159668</v>
      </c>
      <c r="I6" s="2"/>
    </row>
    <row r="7" spans="1:9" x14ac:dyDescent="0.3">
      <c r="A7" s="5" t="s">
        <v>14</v>
      </c>
      <c r="B7" s="4">
        <v>40</v>
      </c>
      <c r="C7" s="4">
        <f t="shared" si="1"/>
        <v>1.6020599913279623</v>
      </c>
      <c r="D7" s="4">
        <v>300</v>
      </c>
      <c r="E7" s="3">
        <f t="shared" si="0"/>
        <v>2.4771212547196626</v>
      </c>
      <c r="F7" s="4">
        <v>10</v>
      </c>
      <c r="G7" s="3">
        <f t="shared" si="2"/>
        <v>1</v>
      </c>
      <c r="H7" s="6">
        <f>LOOKUP(A7,[1]Sheet1!$A$2:$H$11,[1]Sheet1!$H$2:$H$11)</f>
        <v>0.88564580678939819</v>
      </c>
      <c r="I7" s="2"/>
    </row>
    <row r="8" spans="1:9" x14ac:dyDescent="0.3">
      <c r="A8" s="5" t="s">
        <v>15</v>
      </c>
      <c r="B8" s="4">
        <v>25</v>
      </c>
      <c r="C8" s="4">
        <f t="shared" si="1"/>
        <v>1.3979400086720377</v>
      </c>
      <c r="D8" s="4">
        <v>300</v>
      </c>
      <c r="E8" s="3">
        <f t="shared" si="0"/>
        <v>2.4771212547196626</v>
      </c>
      <c r="F8" s="4">
        <v>10</v>
      </c>
      <c r="G8" s="3">
        <f t="shared" si="2"/>
        <v>1</v>
      </c>
      <c r="H8" s="6">
        <f>LOOKUP(A8,[1]Sheet1!$A$2:$H$11,[1]Sheet1!$H$2:$H$11)</f>
        <v>0.79509902000427246</v>
      </c>
      <c r="I8" s="2"/>
    </row>
    <row r="9" spans="1:9" x14ac:dyDescent="0.3">
      <c r="A9" s="5" t="s">
        <v>16</v>
      </c>
      <c r="B9" s="4">
        <v>25</v>
      </c>
      <c r="C9" s="4">
        <f t="shared" si="1"/>
        <v>1.3979400086720377</v>
      </c>
      <c r="D9" s="4">
        <v>800</v>
      </c>
      <c r="E9" s="3">
        <f t="shared" si="0"/>
        <v>2.9030899869919438</v>
      </c>
      <c r="F9" s="4">
        <v>500</v>
      </c>
      <c r="G9" s="3">
        <f t="shared" si="2"/>
        <v>2.6989700043360187</v>
      </c>
      <c r="H9" s="6">
        <f>LOOKUP(A9,[1]Sheet1!$A$2:$H$11,[1]Sheet1!$H$2:$H$11)</f>
        <v>0.37345147132873541</v>
      </c>
      <c r="I9" s="2"/>
    </row>
    <row r="10" spans="1:9" x14ac:dyDescent="0.3">
      <c r="A10" s="5" t="s">
        <v>17</v>
      </c>
      <c r="B10" s="4">
        <v>15</v>
      </c>
      <c r="C10" s="4">
        <f t="shared" si="1"/>
        <v>1.1760912590556813</v>
      </c>
      <c r="D10" s="4">
        <v>300</v>
      </c>
      <c r="E10" s="3">
        <f t="shared" si="0"/>
        <v>2.4771212547196626</v>
      </c>
      <c r="F10" s="4">
        <v>30</v>
      </c>
      <c r="G10" s="3">
        <f t="shared" si="2"/>
        <v>1.4771212547196624</v>
      </c>
      <c r="H10" s="6">
        <f>LOOKUP(A10,[1]Sheet1!$A$2:$H$11,[1]Sheet1!$H$2:$H$11)</f>
        <v>0.47472080588340759</v>
      </c>
      <c r="I10" s="2"/>
    </row>
    <row r="11" spans="1:9" x14ac:dyDescent="0.3">
      <c r="A11" s="5" t="s">
        <v>7</v>
      </c>
      <c r="B11" s="4">
        <v>10</v>
      </c>
      <c r="C11" s="4">
        <f t="shared" si="1"/>
        <v>1</v>
      </c>
      <c r="D11" s="4">
        <v>300</v>
      </c>
      <c r="E11" s="3">
        <f t="shared" si="0"/>
        <v>2.4771212547196626</v>
      </c>
      <c r="F11" s="4">
        <v>30</v>
      </c>
      <c r="G11" s="3">
        <f t="shared" si="2"/>
        <v>1.4771212547196624</v>
      </c>
      <c r="H11" s="6">
        <f>LOOKUP(A11,[1]Sheet1!$A$2:$H$11,[1]Sheet1!$H$2:$H$11)</f>
        <v>0.34642106294631958</v>
      </c>
      <c r="I11" s="2"/>
    </row>
    <row r="12" spans="1:9" x14ac:dyDescent="0.3">
      <c r="A12" s="4"/>
      <c r="B12" s="4"/>
      <c r="C12" s="4"/>
      <c r="D12" s="3"/>
      <c r="E12" s="4"/>
      <c r="F12" s="3"/>
      <c r="G12" s="5"/>
      <c r="H12" s="5"/>
    </row>
    <row r="13" spans="1:9" x14ac:dyDescent="0.3">
      <c r="A13" s="4"/>
      <c r="B13" s="4"/>
      <c r="C13" s="4"/>
      <c r="D13" s="3"/>
      <c r="E13" s="4"/>
      <c r="F13" s="3"/>
      <c r="G13" s="5"/>
      <c r="H13" s="5"/>
    </row>
    <row r="14" spans="1:9" x14ac:dyDescent="0.3">
      <c r="A14" s="4"/>
      <c r="B14" s="4"/>
      <c r="C14" s="4"/>
      <c r="D14" s="3"/>
      <c r="E14" s="4"/>
      <c r="F14" s="3"/>
      <c r="G14" s="5"/>
      <c r="H14" s="5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Wai Leung NG</dc:creator>
  <cp:lastModifiedBy>Wai Leung NG</cp:lastModifiedBy>
  <dcterms:created xsi:type="dcterms:W3CDTF">2015-06-05T18:17:20Z</dcterms:created>
  <dcterms:modified xsi:type="dcterms:W3CDTF">2025-01-13T07:09:05Z</dcterms:modified>
</cp:coreProperties>
</file>