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amain/Documents/"/>
    </mc:Choice>
  </mc:AlternateContent>
  <xr:revisionPtr revIDLastSave="0" documentId="13_ncr:1_{A04D0B7D-7E51-5F4E-AA4B-09D3E100B0B5}" xr6:coauthVersionLast="46" xr6:coauthVersionMax="46" xr10:uidLastSave="{00000000-0000-0000-0000-000000000000}"/>
  <bookViews>
    <workbookView xWindow="4100" yWindow="4900" windowWidth="27640" windowHeight="16000" xr2:uid="{F68D4293-B8E4-B746-B2CF-57281034B6C9}"/>
  </bookViews>
  <sheets>
    <sheet name="Frais_Kms_Exercice_2019_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E4" i="1" s="1"/>
  <c r="D5" i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B17" i="1"/>
  <c r="E5" i="1" l="1"/>
  <c r="E16" i="1" s="1"/>
  <c r="F4" i="1"/>
  <c r="D16" i="1"/>
  <c r="G4" i="1" l="1"/>
  <c r="F5" i="1"/>
  <c r="H4" i="1"/>
  <c r="G5" i="1" l="1"/>
  <c r="H5" i="1"/>
  <c r="I5" i="1" s="1"/>
  <c r="I4" i="1"/>
  <c r="F6" i="1"/>
  <c r="G6" i="1" l="1"/>
  <c r="H6" i="1"/>
  <c r="F7" i="1"/>
  <c r="I6" i="1" l="1"/>
  <c r="G7" i="1"/>
  <c r="H7" i="1"/>
  <c r="I7" i="1" s="1"/>
  <c r="F8" i="1"/>
  <c r="F9" i="1" s="1"/>
  <c r="G9" i="1" l="1"/>
  <c r="H9" i="1"/>
  <c r="I9" i="1" s="1"/>
  <c r="G8" i="1"/>
  <c r="H8" i="1"/>
  <c r="I8" i="1" s="1"/>
  <c r="F10" i="1"/>
  <c r="F11" i="1" s="1"/>
  <c r="G11" i="1" l="1"/>
  <c r="H11" i="1"/>
  <c r="I11" i="1" s="1"/>
  <c r="F12" i="1"/>
  <c r="G10" i="1"/>
  <c r="H10" i="1"/>
  <c r="I10" i="1" s="1"/>
  <c r="G12" i="1" l="1"/>
  <c r="H12" i="1"/>
  <c r="I12" i="1" s="1"/>
  <c r="F13" i="1"/>
  <c r="G13" i="1" l="1"/>
  <c r="H13" i="1"/>
  <c r="I13" i="1" s="1"/>
  <c r="F14" i="1"/>
  <c r="G14" i="1" l="1"/>
  <c r="H14" i="1"/>
  <c r="I14" i="1" s="1"/>
  <c r="F15" i="1"/>
  <c r="G15" i="1" l="1"/>
  <c r="G16" i="1" s="1"/>
  <c r="H15" i="1"/>
  <c r="F16" i="1"/>
  <c r="I15" i="1" l="1"/>
  <c r="I16" i="1" s="1"/>
  <c r="B16" i="1" s="1"/>
  <c r="H16" i="1"/>
</calcChain>
</file>

<file path=xl/sharedStrings.xml><?xml version="1.0" encoding="utf-8"?>
<sst xmlns="http://schemas.openxmlformats.org/spreadsheetml/2006/main" count="28" uniqueCount="25">
  <si>
    <t>TOTAL kms</t>
  </si>
  <si>
    <t>TOTAL €</t>
  </si>
  <si>
    <t>Septembre</t>
  </si>
  <si>
    <t>Août</t>
  </si>
  <si>
    <t>Juillet</t>
  </si>
  <si>
    <t>Juin</t>
  </si>
  <si>
    <t>Mai</t>
  </si>
  <si>
    <t>Avril</t>
  </si>
  <si>
    <t>Mars</t>
  </si>
  <si>
    <t>Février</t>
  </si>
  <si>
    <t>Janvier</t>
  </si>
  <si>
    <t>Décembre</t>
  </si>
  <si>
    <t>Novembre</t>
  </si>
  <si>
    <t xml:space="preserve">Octobre </t>
  </si>
  <si>
    <t>Répartition kms</t>
  </si>
  <si>
    <t xml:space="preserve">Répartition kms </t>
  </si>
  <si>
    <t>Nombre Kms Mensuel</t>
  </si>
  <si>
    <t xml:space="preserve">Mois </t>
  </si>
  <si>
    <t>Exercice</t>
  </si>
  <si>
    <t>Coeff</t>
  </si>
  <si>
    <t>Indemnités</t>
  </si>
  <si>
    <t>20 000 kms et +</t>
  </si>
  <si>
    <t>5001 - 20000 kms</t>
  </si>
  <si>
    <t>0 - 5000 kms</t>
  </si>
  <si>
    <t>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</si>
</sst>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;[Red]#,##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2" borderId="0" xfId="0" applyFont="1" applyFill="1"/>
    <xf numFmtId="3" fontId="0" fillId="2" borderId="1" xfId="0" applyNumberFormat="1" applyFill="1" applyBorder="1"/>
    <xf numFmtId="0" fontId="2" fillId="2" borderId="2" xfId="0" applyFont="1" applyFill="1" applyBorder="1"/>
    <xf numFmtId="164" fontId="0" fillId="2" borderId="0" xfId="0" applyNumberFormat="1" applyFill="1"/>
    <xf numFmtId="164" fontId="0" fillId="2" borderId="3" xfId="0" applyNumberFormat="1" applyFill="1" applyBorder="1"/>
    <xf numFmtId="3" fontId="0" fillId="2" borderId="4" xfId="0" applyNumberFormat="1" applyFill="1" applyBorder="1"/>
    <xf numFmtId="165" fontId="0" fillId="2" borderId="4" xfId="0" applyNumberFormat="1" applyFill="1" applyBorder="1"/>
    <xf numFmtId="0" fontId="0" fillId="2" borderId="4" xfId="0" applyFill="1" applyBorder="1"/>
    <xf numFmtId="0" fontId="0" fillId="2" borderId="5" xfId="0" applyFill="1" applyBorder="1" applyProtection="1"/>
    <xf numFmtId="164" fontId="0" fillId="2" borderId="6" xfId="0" applyNumberFormat="1" applyFill="1" applyBorder="1"/>
    <xf numFmtId="0" fontId="2" fillId="2" borderId="7" xfId="0" applyFont="1" applyFill="1" applyBorder="1"/>
    <xf numFmtId="164" fontId="0" fillId="2" borderId="8" xfId="0" applyNumberFormat="1" applyFill="1" applyBorder="1"/>
    <xf numFmtId="3" fontId="0" fillId="2" borderId="9" xfId="0" applyNumberFormat="1" applyFill="1" applyBorder="1"/>
    <xf numFmtId="165" fontId="0" fillId="2" borderId="9" xfId="0" applyNumberFormat="1" applyFill="1" applyBorder="1"/>
    <xf numFmtId="0" fontId="0" fillId="2" borderId="9" xfId="0" applyFill="1" applyBorder="1"/>
    <xf numFmtId="3" fontId="0" fillId="2" borderId="10" xfId="0" applyNumberFormat="1" applyFill="1" applyBorder="1" applyProtection="1"/>
    <xf numFmtId="0" fontId="0" fillId="2" borderId="6" xfId="0" applyFill="1" applyBorder="1"/>
    <xf numFmtId="164" fontId="0" fillId="2" borderId="11" xfId="0" applyNumberFormat="1" applyFill="1" applyBorder="1"/>
    <xf numFmtId="3" fontId="0" fillId="2" borderId="7" xfId="0" applyNumberFormat="1" applyFill="1" applyBorder="1"/>
    <xf numFmtId="165" fontId="0" fillId="2" borderId="7" xfId="0" applyNumberFormat="1" applyFill="1" applyBorder="1"/>
    <xf numFmtId="0" fontId="0" fillId="2" borderId="7" xfId="0" applyFill="1" applyBorder="1"/>
    <xf numFmtId="3" fontId="0" fillId="2" borderId="12" xfId="0" applyNumberFormat="1" applyFill="1" applyBorder="1" applyProtection="1"/>
    <xf numFmtId="3" fontId="0" fillId="2" borderId="13" xfId="0" applyNumberFormat="1" applyFill="1" applyBorder="1"/>
    <xf numFmtId="164" fontId="0" fillId="2" borderId="14" xfId="0" applyNumberFormat="1" applyFill="1" applyBorder="1"/>
    <xf numFmtId="165" fontId="0" fillId="2" borderId="13" xfId="0" applyNumberFormat="1" applyFill="1" applyBorder="1"/>
    <xf numFmtId="0" fontId="0" fillId="2" borderId="13" xfId="0" applyFill="1" applyBorder="1"/>
    <xf numFmtId="3" fontId="0" fillId="2" borderId="15" xfId="0" applyNumberFormat="1" applyFill="1" applyBorder="1" applyProtection="1"/>
    <xf numFmtId="0" fontId="0" fillId="3" borderId="16" xfId="0" applyFill="1" applyBorder="1"/>
    <xf numFmtId="0" fontId="2" fillId="2" borderId="17" xfId="0" applyFont="1" applyFill="1" applyBorder="1" applyAlignment="1">
      <alignment horizontal="center"/>
    </xf>
    <xf numFmtId="0" fontId="0" fillId="3" borderId="18" xfId="0" applyFill="1" applyBorder="1"/>
    <xf numFmtId="0" fontId="2" fillId="2" borderId="5" xfId="0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4" borderId="17" xfId="0" applyFill="1" applyBorder="1"/>
    <xf numFmtId="0" fontId="0" fillId="4" borderId="5" xfId="0" applyFill="1" applyBorder="1"/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0" xfId="0" applyFill="1" applyBorder="1"/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3FD7-B1BE-FE41-A499-A3622976443B}">
  <dimension ref="A1:K25"/>
  <sheetViews>
    <sheetView tabSelected="1" workbookViewId="0">
      <selection activeCell="C7" sqref="C7"/>
    </sheetView>
  </sheetViews>
  <sheetFormatPr baseColWidth="10" defaultRowHeight="13" x14ac:dyDescent="0.15"/>
  <cols>
    <col min="1" max="1" width="13.6640625" style="1" bestFit="1" customWidth="1"/>
    <col min="2" max="2" width="10.83203125" style="1"/>
    <col min="3" max="3" width="23.33203125" style="1" bestFit="1" customWidth="1"/>
    <col min="4" max="4" width="20.1640625" style="1" bestFit="1" customWidth="1"/>
    <col min="5" max="5" width="9.33203125" style="1" bestFit="1" customWidth="1"/>
    <col min="6" max="6" width="14.83203125" style="1" bestFit="1" customWidth="1"/>
    <col min="7" max="7" width="12.33203125" style="1" customWidth="1"/>
    <col min="8" max="8" width="15.1640625" style="1" bestFit="1" customWidth="1"/>
    <col min="9" max="9" width="10.83203125" style="1"/>
    <col min="10" max="10" width="12.1640625" style="1" bestFit="1" customWidth="1"/>
    <col min="11" max="16384" width="10.83203125" style="1"/>
  </cols>
  <sheetData>
    <row r="1" spans="1:11" ht="14" thickBot="1" x14ac:dyDescent="0.2">
      <c r="B1" s="40"/>
      <c r="C1" s="40"/>
      <c r="D1" s="39" t="s">
        <v>23</v>
      </c>
      <c r="E1" s="38" t="s">
        <v>20</v>
      </c>
      <c r="F1" s="39" t="s">
        <v>22</v>
      </c>
      <c r="G1" s="38" t="s">
        <v>20</v>
      </c>
      <c r="H1" s="39" t="s">
        <v>21</v>
      </c>
      <c r="I1" s="38" t="s">
        <v>20</v>
      </c>
    </row>
    <row r="2" spans="1:11" ht="14" thickBot="1" x14ac:dyDescent="0.2">
      <c r="C2" s="36" t="s">
        <v>19</v>
      </c>
      <c r="D2" s="37">
        <v>0.60099999999999998</v>
      </c>
      <c r="E2" s="31"/>
      <c r="F2" s="37">
        <v>0.34</v>
      </c>
      <c r="G2" s="31"/>
      <c r="H2" s="36">
        <v>0.40500000000000003</v>
      </c>
      <c r="I2" s="29"/>
    </row>
    <row r="3" spans="1:11" ht="14" thickBot="1" x14ac:dyDescent="0.2">
      <c r="A3" s="35" t="s">
        <v>18</v>
      </c>
      <c r="B3" s="34" t="s">
        <v>17</v>
      </c>
      <c r="C3" s="33" t="s">
        <v>16</v>
      </c>
      <c r="D3" s="32" t="s">
        <v>15</v>
      </c>
      <c r="E3" s="31"/>
      <c r="F3" s="32" t="s">
        <v>14</v>
      </c>
      <c r="G3" s="31"/>
      <c r="H3" s="30" t="s">
        <v>14</v>
      </c>
      <c r="I3" s="29"/>
    </row>
    <row r="4" spans="1:11" x14ac:dyDescent="0.15">
      <c r="A4" s="41" t="s">
        <v>24</v>
      </c>
      <c r="B4" s="18" t="s">
        <v>13</v>
      </c>
      <c r="C4" s="28">
        <v>620</v>
      </c>
      <c r="D4" s="27">
        <f>IF(C4&gt;=5000,5000,C4)</f>
        <v>620</v>
      </c>
      <c r="E4" s="25">
        <f>D4*$D2</f>
        <v>372.62</v>
      </c>
      <c r="F4" s="26">
        <f>IF(AND(SUM($D$4:D4)&gt;=5000,C4&lt;&gt;D4,C4+D4&gt;20000),14999,C4-D4)</f>
        <v>0</v>
      </c>
      <c r="G4" s="25">
        <f t="shared" ref="G4:G15" si="0">F4*$F$2</f>
        <v>0</v>
      </c>
      <c r="H4" s="24">
        <f t="shared" ref="H4:H15" si="1">C4-D4-F4</f>
        <v>0</v>
      </c>
      <c r="I4" s="19">
        <f t="shared" ref="I4:I15" si="2">H4*$H$2</f>
        <v>0</v>
      </c>
    </row>
    <row r="5" spans="1:11" x14ac:dyDescent="0.15">
      <c r="A5" s="42"/>
      <c r="B5" s="18" t="s">
        <v>12</v>
      </c>
      <c r="C5" s="23">
        <v>550</v>
      </c>
      <c r="D5" s="22">
        <f>IF(AND(SUM(C4:C4)&lt;5000,SUM(C4:C5)&gt;=5000),ABS(5000-SUM(C4:C4)),IF(SUM(C4:C5)&lt;5000,C5,0))</f>
        <v>550</v>
      </c>
      <c r="E5" s="19">
        <f>D5*D2</f>
        <v>330.55</v>
      </c>
      <c r="F5" s="21">
        <f>IF(AND(SUM($D$4:D5)&gt;=5000,C5&lt;&gt;D5,C5+SUM($F$4:F4)&gt;14999),14999-SUM($F$4:F4),C5-D5)</f>
        <v>0</v>
      </c>
      <c r="G5" s="19">
        <f t="shared" si="0"/>
        <v>0</v>
      </c>
      <c r="H5" s="20">
        <f t="shared" si="1"/>
        <v>0</v>
      </c>
      <c r="I5" s="19">
        <f t="shared" si="2"/>
        <v>0</v>
      </c>
    </row>
    <row r="6" spans="1:11" x14ac:dyDescent="0.15">
      <c r="A6" s="42"/>
      <c r="B6" s="18" t="s">
        <v>11</v>
      </c>
      <c r="C6" s="23">
        <v>322</v>
      </c>
      <c r="D6" s="22">
        <f>IF(AND(SUM(C4:C5)&lt;5000,SUM(C4:C6)&gt;=5000),ABS(5000-SUM(C4:C5)),IF(SUM(C4:C6)&lt;5000,C6,0))</f>
        <v>322</v>
      </c>
      <c r="E6" s="19">
        <f>D6*D2</f>
        <v>193.52199999999999</v>
      </c>
      <c r="F6" s="21">
        <f>IF(AND(SUM($D$4:D6)&gt;=5000,C6&lt;&gt;D6,C6+SUM($F$4:F5)&gt;14999),14999-SUM($F$4:F5),C6-D6)</f>
        <v>0</v>
      </c>
      <c r="G6" s="19">
        <f t="shared" si="0"/>
        <v>0</v>
      </c>
      <c r="H6" s="20">
        <f t="shared" si="1"/>
        <v>0</v>
      </c>
      <c r="I6" s="19">
        <f t="shared" si="2"/>
        <v>0</v>
      </c>
    </row>
    <row r="7" spans="1:11" x14ac:dyDescent="0.15">
      <c r="A7" s="42"/>
      <c r="B7" s="18" t="s">
        <v>10</v>
      </c>
      <c r="C7" s="23">
        <v>1060</v>
      </c>
      <c r="D7" s="22">
        <f>IF(AND(SUM(C4:C6)&lt;5000,SUM(C4:C7)&gt;=5000),ABS(5000-SUM(C4:C6)),IF(SUM(C4:C7)&lt;5000,C7,0))</f>
        <v>1060</v>
      </c>
      <c r="E7" s="19">
        <f>D7*D2</f>
        <v>637.05999999999995</v>
      </c>
      <c r="F7" s="21">
        <f>IF(AND(SUM($D$4:D7)&gt;=5000,C7&lt;&gt;D7,C7+SUM($F$4:F6)&gt;14999),14999-SUM($F$4:F6),C7-D7)</f>
        <v>0</v>
      </c>
      <c r="G7" s="19">
        <f t="shared" si="0"/>
        <v>0</v>
      </c>
      <c r="H7" s="20">
        <f t="shared" si="1"/>
        <v>0</v>
      </c>
      <c r="I7" s="19">
        <f t="shared" si="2"/>
        <v>0</v>
      </c>
    </row>
    <row r="8" spans="1:11" x14ac:dyDescent="0.15">
      <c r="A8" s="42"/>
      <c r="B8" s="18" t="s">
        <v>9</v>
      </c>
      <c r="C8" s="23"/>
      <c r="D8" s="22">
        <f>IF(AND(SUM(C4:C7)&lt;5000,SUM(C4:C8)&gt;=5000),ABS(5000-SUM(C4:C7)),IF(SUM(C4:C8)&lt;5000,C8,0))</f>
        <v>0</v>
      </c>
      <c r="E8" s="19">
        <f>D8*D2</f>
        <v>0</v>
      </c>
      <c r="F8" s="21">
        <f>IF(AND(SUM($D$4:D8)&gt;=5000,C8&lt;&gt;D8,C8+SUM($F$4:F7)&gt;14999),14999-SUM($F$4:F7),C8-D8)</f>
        <v>0</v>
      </c>
      <c r="G8" s="19">
        <f t="shared" si="0"/>
        <v>0</v>
      </c>
      <c r="H8" s="20">
        <f t="shared" si="1"/>
        <v>0</v>
      </c>
      <c r="I8" s="19">
        <f t="shared" si="2"/>
        <v>0</v>
      </c>
    </row>
    <row r="9" spans="1:11" x14ac:dyDescent="0.15">
      <c r="A9" s="42"/>
      <c r="B9" s="18" t="s">
        <v>8</v>
      </c>
      <c r="C9" s="23"/>
      <c r="D9" s="22">
        <f>IF(AND(SUM(C4:C8)&lt;5000,SUM(C4:C9)&gt;=5000),ABS(5000-SUM(C4:C8)),IF(SUM(C4:C9)&lt;5000,C9,0))</f>
        <v>0</v>
      </c>
      <c r="E9" s="19">
        <f>D9*D2</f>
        <v>0</v>
      </c>
      <c r="F9" s="21">
        <f>IF(AND(SUM($D$4:D9)&gt;=5000,C9&lt;&gt;D9,C9+SUM($F$4:F8)&gt;14999),14999-SUM($F$4:F8),C9-D9)</f>
        <v>0</v>
      </c>
      <c r="G9" s="19">
        <f t="shared" si="0"/>
        <v>0</v>
      </c>
      <c r="H9" s="20">
        <f t="shared" si="1"/>
        <v>0</v>
      </c>
      <c r="I9" s="19">
        <f t="shared" si="2"/>
        <v>0</v>
      </c>
    </row>
    <row r="10" spans="1:11" x14ac:dyDescent="0.15">
      <c r="A10" s="42"/>
      <c r="B10" s="18" t="s">
        <v>7</v>
      </c>
      <c r="C10" s="23"/>
      <c r="D10" s="22">
        <f>IF(AND(SUM(C4:C9)&lt;5000,SUM(C4:C10)&gt;=5000),ABS(5000-SUM(C4:C9)),IF(SUM(C4:C10)&lt;5000,C10,0))</f>
        <v>0</v>
      </c>
      <c r="E10" s="19">
        <f>D10*D2</f>
        <v>0</v>
      </c>
      <c r="F10" s="21">
        <f>IF(AND(SUM($D$4:D10)&gt;=5000,C10&lt;&gt;D10,C10+SUM($F$4:F9)&gt;14999),14999-SUM($F$4:F9),C10-D10)</f>
        <v>0</v>
      </c>
      <c r="G10" s="19">
        <f t="shared" si="0"/>
        <v>0</v>
      </c>
      <c r="H10" s="20">
        <f t="shared" si="1"/>
        <v>0</v>
      </c>
      <c r="I10" s="19">
        <f t="shared" si="2"/>
        <v>0</v>
      </c>
    </row>
    <row r="11" spans="1:11" x14ac:dyDescent="0.15">
      <c r="A11" s="42"/>
      <c r="B11" s="18" t="s">
        <v>6</v>
      </c>
      <c r="C11" s="23"/>
      <c r="D11" s="22">
        <f>IF(AND(SUM(C4:C10)&lt;5000,SUM(C4:C11)&gt;=5000),ABS(5000-SUM(C4:C10)),IF(SUM(C4:C11)&lt;5000,C11,0))</f>
        <v>0</v>
      </c>
      <c r="E11" s="19">
        <f>D11*D2</f>
        <v>0</v>
      </c>
      <c r="F11" s="21">
        <f>IF(AND(SUM($D$4:D11)&gt;=5000,C11&lt;&gt;D11,C11+SUM($F$4:F10)&gt;14999),14999-SUM($F$4:F10),C11-D11)</f>
        <v>0</v>
      </c>
      <c r="G11" s="19">
        <f t="shared" si="0"/>
        <v>0</v>
      </c>
      <c r="H11" s="20">
        <f t="shared" si="1"/>
        <v>0</v>
      </c>
      <c r="I11" s="19">
        <f t="shared" si="2"/>
        <v>0</v>
      </c>
    </row>
    <row r="12" spans="1:11" x14ac:dyDescent="0.15">
      <c r="A12" s="42"/>
      <c r="B12" s="18" t="s">
        <v>5</v>
      </c>
      <c r="C12" s="23"/>
      <c r="D12" s="22">
        <f>IF(AND(SUM(C4:C11)&lt;5000,SUM(C4:C12)&gt;=5000),ABS(5000-SUM(C4:C11)),IF(SUM(C4:C12)&lt;5000,C12,0))</f>
        <v>0</v>
      </c>
      <c r="E12" s="19">
        <f>D12*D2</f>
        <v>0</v>
      </c>
      <c r="F12" s="21">
        <f>IF(AND(SUM($D$4:D12)&gt;=5000,C12&lt;&gt;D12,C12+SUM($F$4:F11)&gt;14999),14999-SUM($F$4:F11),C12-D12)</f>
        <v>0</v>
      </c>
      <c r="G12" s="19">
        <f t="shared" si="0"/>
        <v>0</v>
      </c>
      <c r="H12" s="20">
        <f t="shared" si="1"/>
        <v>0</v>
      </c>
      <c r="I12" s="19">
        <f t="shared" si="2"/>
        <v>0</v>
      </c>
    </row>
    <row r="13" spans="1:11" x14ac:dyDescent="0.15">
      <c r="A13" s="42"/>
      <c r="B13" s="18" t="s">
        <v>4</v>
      </c>
      <c r="C13" s="23"/>
      <c r="D13" s="22">
        <f>IF(AND(SUM(C4:C12)&lt;5000,SUM(C4:C13)&gt;=5000),ABS(5000-SUM(C4:C12)),IF(SUM(C4:C13)&lt;5000,C13,0))</f>
        <v>0</v>
      </c>
      <c r="E13" s="19">
        <f>D13*D2</f>
        <v>0</v>
      </c>
      <c r="F13" s="21">
        <f>IF(AND(SUM($D$4:D13)&gt;=5000,C13&lt;&gt;D13,C13+SUM($F$4:F12)&gt;14999),14999-SUM($F$4:F12),C13-D13)</f>
        <v>0</v>
      </c>
      <c r="G13" s="19">
        <f t="shared" si="0"/>
        <v>0</v>
      </c>
      <c r="H13" s="20">
        <f t="shared" si="1"/>
        <v>0</v>
      </c>
      <c r="I13" s="19">
        <f t="shared" si="2"/>
        <v>0</v>
      </c>
    </row>
    <row r="14" spans="1:11" x14ac:dyDescent="0.15">
      <c r="A14" s="42"/>
      <c r="B14" s="18" t="s">
        <v>3</v>
      </c>
      <c r="C14" s="23"/>
      <c r="D14" s="22">
        <f>IF(AND(SUM(C4:C13)&lt;5000,SUM(C4:C14)&gt;=5000),ABS(5000-SUM(C4:C13)),IF(SUM(C4:C14)&lt;5000,C14,0))</f>
        <v>0</v>
      </c>
      <c r="E14" s="19">
        <f>D14*D2</f>
        <v>0</v>
      </c>
      <c r="F14" s="21">
        <f>IF(AND(SUM($D$4:D14)&gt;=5000,C14&lt;&gt;D14,C14+SUM($F$4:F13)&gt;14999),14999-SUM($F$4:F13),C14-D14)</f>
        <v>0</v>
      </c>
      <c r="G14" s="19">
        <f t="shared" si="0"/>
        <v>0</v>
      </c>
      <c r="H14" s="20">
        <f t="shared" si="1"/>
        <v>0</v>
      </c>
      <c r="I14" s="19">
        <f t="shared" si="2"/>
        <v>0</v>
      </c>
    </row>
    <row r="15" spans="1:11" ht="14" thickBot="1" x14ac:dyDescent="0.2">
      <c r="A15" s="42"/>
      <c r="B15" s="18" t="s">
        <v>2</v>
      </c>
      <c r="C15" s="17"/>
      <c r="D15" s="16">
        <f>IF(AND(SUM(C4:C14)&lt;5000,SUM(C4:C15)&gt;=5000),ABS(5000-SUM(C4:C15)),IF(SUM(C4:C15)&lt;5000,C15,0))</f>
        <v>0</v>
      </c>
      <c r="E15" s="13">
        <f>D15*D2</f>
        <v>0</v>
      </c>
      <c r="F15" s="15">
        <f>IF(AND(SUM($D$4:D15)&gt;=5000,C15&lt;&gt;D15,C15+SUM($F$4:F14)&gt;14999),14999-SUM($F$4:F14),C15-D15)</f>
        <v>0</v>
      </c>
      <c r="G15" s="13">
        <f t="shared" si="0"/>
        <v>0</v>
      </c>
      <c r="H15" s="14">
        <f t="shared" si="1"/>
        <v>0</v>
      </c>
      <c r="I15" s="13">
        <f t="shared" si="2"/>
        <v>0</v>
      </c>
    </row>
    <row r="16" spans="1:11" ht="14" thickBot="1" x14ac:dyDescent="0.2">
      <c r="A16" s="12" t="s">
        <v>1</v>
      </c>
      <c r="B16" s="11">
        <f>E16+G16+I16</f>
        <v>1533.752</v>
      </c>
      <c r="C16" s="10"/>
      <c r="D16" s="9">
        <f t="shared" ref="D16:I16" si="3">SUM(D4:D15)</f>
        <v>2552</v>
      </c>
      <c r="E16" s="6">
        <f t="shared" si="3"/>
        <v>1533.752</v>
      </c>
      <c r="F16" s="8">
        <f t="shared" si="3"/>
        <v>0</v>
      </c>
      <c r="G16" s="6">
        <f t="shared" si="3"/>
        <v>0</v>
      </c>
      <c r="H16" s="7">
        <f t="shared" si="3"/>
        <v>0</v>
      </c>
      <c r="I16" s="6">
        <f t="shared" si="3"/>
        <v>0</v>
      </c>
      <c r="K16" s="5"/>
    </row>
    <row r="17" spans="1:11" ht="14" thickBot="1" x14ac:dyDescent="0.2">
      <c r="A17" s="4" t="s">
        <v>0</v>
      </c>
      <c r="B17" s="3">
        <f>SUM(C4:C15)</f>
        <v>2552</v>
      </c>
    </row>
    <row r="24" spans="1:11" x14ac:dyDescent="0.15">
      <c r="C24" s="2"/>
    </row>
    <row r="25" spans="1:11" x14ac:dyDescent="0.15">
      <c r="K25" s="2"/>
    </row>
  </sheetData>
  <sheetProtection selectLockedCells="1"/>
  <mergeCells count="1">
    <mergeCell ref="A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Frais_Kms_Exercice_2019_2020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Jamain</dc:creator>
  <cp:lastModifiedBy>djaconseil@gmail.com</cp:lastModifiedBy>
  <dcterms:created xsi:type="dcterms:W3CDTF">2020-01-09T11:46:54Z</dcterms:created>
  <dcterms:modified xsi:type="dcterms:W3CDTF">2021-02-14T20:44:59Z</dcterms:modified>
</cp:coreProperties>
</file>