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0" yWindow="0" windowWidth="25875" windowHeight="12015" activeTab="1"/>
  </bookViews>
  <sheets>
    <sheet name="Ben_Greenfield_VO2max_Test" sheetId="1" r:id="rId1"/>
    <sheet name="FAT-CHO_VO2Percent" sheetId="2" r:id="rId2"/>
  </sheets>
  <calcPr calcId="145621"/>
</workbook>
</file>

<file path=xl/calcChain.xml><?xml version="1.0" encoding="utf-8"?>
<calcChain xmlns="http://schemas.openxmlformats.org/spreadsheetml/2006/main">
  <c r="D3" i="2" l="1"/>
  <c r="D7" i="2"/>
  <c r="D12" i="2"/>
  <c r="D14" i="2"/>
  <c r="D16" i="2"/>
  <c r="D20" i="2"/>
  <c r="D24" i="2"/>
  <c r="D2" i="2"/>
  <c r="E3" i="2"/>
  <c r="E7" i="2"/>
  <c r="E11" i="2"/>
  <c r="E14" i="2"/>
  <c r="E15" i="2"/>
  <c r="E18" i="2"/>
  <c r="E22" i="2"/>
  <c r="E2" i="2"/>
  <c r="B2" i="2"/>
  <c r="C2" i="2"/>
  <c r="B3" i="2"/>
  <c r="C3" i="2"/>
  <c r="A4" i="2"/>
  <c r="B4" i="2"/>
  <c r="D4" i="2" s="1"/>
  <c r="C4" i="2"/>
  <c r="E4" i="2" s="1"/>
  <c r="B5" i="2"/>
  <c r="D5" i="2" s="1"/>
  <c r="C5" i="2"/>
  <c r="E5" i="2" s="1"/>
  <c r="B6" i="2"/>
  <c r="D6" i="2" s="1"/>
  <c r="C6" i="2"/>
  <c r="E6" i="2" s="1"/>
  <c r="B7" i="2"/>
  <c r="C7" i="2"/>
  <c r="A8" i="2"/>
  <c r="B8" i="2"/>
  <c r="D8" i="2" s="1"/>
  <c r="C8" i="2"/>
  <c r="E8" i="2" s="1"/>
  <c r="B9" i="2"/>
  <c r="D9" i="2" s="1"/>
  <c r="C9" i="2"/>
  <c r="E9" i="2" s="1"/>
  <c r="B10" i="2"/>
  <c r="D10" i="2" s="1"/>
  <c r="C10" i="2"/>
  <c r="E10" i="2" s="1"/>
  <c r="B11" i="2"/>
  <c r="D11" i="2" s="1"/>
  <c r="C11" i="2"/>
  <c r="A12" i="2"/>
  <c r="B12" i="2"/>
  <c r="C12" i="2"/>
  <c r="E12" i="2" s="1"/>
  <c r="B13" i="2"/>
  <c r="D13" i="2" s="1"/>
  <c r="C13" i="2"/>
  <c r="E13" i="2" s="1"/>
  <c r="A14" i="2"/>
  <c r="B14" i="2"/>
  <c r="C14" i="2"/>
  <c r="B15" i="2"/>
  <c r="D15" i="2" s="1"/>
  <c r="C15" i="2"/>
  <c r="A16" i="2"/>
  <c r="B16" i="2"/>
  <c r="C16" i="2"/>
  <c r="E16" i="2" s="1"/>
  <c r="B17" i="2"/>
  <c r="D17" i="2" s="1"/>
  <c r="C17" i="2"/>
  <c r="E17" i="2" s="1"/>
  <c r="B18" i="2"/>
  <c r="D18" i="2" s="1"/>
  <c r="C18" i="2"/>
  <c r="B19" i="2"/>
  <c r="D19" i="2" s="1"/>
  <c r="C19" i="2"/>
  <c r="E19" i="2" s="1"/>
  <c r="B20" i="2"/>
  <c r="C20" i="2"/>
  <c r="E20" i="2" s="1"/>
  <c r="A21" i="2"/>
  <c r="B21" i="2"/>
  <c r="D21" i="2" s="1"/>
  <c r="C21" i="2"/>
  <c r="E21" i="2" s="1"/>
  <c r="B22" i="2"/>
  <c r="D22" i="2" s="1"/>
  <c r="C22" i="2"/>
  <c r="B23" i="2"/>
  <c r="D23" i="2" s="1"/>
  <c r="C23" i="2"/>
  <c r="E23" i="2" s="1"/>
  <c r="B24" i="2"/>
  <c r="C24" i="2"/>
  <c r="E24" i="2" s="1"/>
  <c r="A25" i="2"/>
  <c r="B25" i="2"/>
  <c r="D25" i="2" s="1"/>
  <c r="C25" i="2"/>
  <c r="E25" i="2" s="1"/>
  <c r="B26" i="2"/>
  <c r="D26" i="2" s="1"/>
  <c r="C26" i="2"/>
  <c r="E26" i="2" s="1"/>
  <c r="C1" i="2"/>
  <c r="B1" i="2"/>
  <c r="A1" i="2"/>
  <c r="P3" i="1"/>
  <c r="A3" i="2" s="1"/>
  <c r="P4" i="1"/>
  <c r="P5" i="1"/>
  <c r="A5" i="2" s="1"/>
  <c r="P6" i="1"/>
  <c r="A6" i="2" s="1"/>
  <c r="P7" i="1"/>
  <c r="A7" i="2" s="1"/>
  <c r="P8" i="1"/>
  <c r="P9" i="1"/>
  <c r="A9" i="2" s="1"/>
  <c r="P10" i="1"/>
  <c r="A10" i="2" s="1"/>
  <c r="P11" i="1"/>
  <c r="A11" i="2" s="1"/>
  <c r="P12" i="1"/>
  <c r="P13" i="1"/>
  <c r="A13" i="2" s="1"/>
  <c r="P14" i="1"/>
  <c r="P15" i="1"/>
  <c r="A15" i="2" s="1"/>
  <c r="P16" i="1"/>
  <c r="P17" i="1"/>
  <c r="A17" i="2" s="1"/>
  <c r="P18" i="1"/>
  <c r="A18" i="2" s="1"/>
  <c r="P19" i="1"/>
  <c r="A19" i="2" s="1"/>
  <c r="P20" i="1"/>
  <c r="A20" i="2" s="1"/>
  <c r="P21" i="1"/>
  <c r="P22" i="1"/>
  <c r="A22" i="2" s="1"/>
  <c r="P23" i="1"/>
  <c r="A23" i="2" s="1"/>
  <c r="P24" i="1"/>
  <c r="A24" i="2" s="1"/>
  <c r="P25" i="1"/>
  <c r="P26" i="1"/>
  <c r="A26" i="2" s="1"/>
  <c r="P2" i="1"/>
  <c r="A2" i="2" s="1"/>
</calcChain>
</file>

<file path=xl/sharedStrings.xml><?xml version="1.0" encoding="utf-8"?>
<sst xmlns="http://schemas.openxmlformats.org/spreadsheetml/2006/main" count="18" uniqueCount="18">
  <si>
    <t>Time</t>
  </si>
  <si>
    <t>VO2/kg</t>
  </si>
  <si>
    <t>METS</t>
  </si>
  <si>
    <t>VCO2</t>
  </si>
  <si>
    <t>VE</t>
  </si>
  <si>
    <t>RER</t>
  </si>
  <si>
    <t>RR</t>
  </si>
  <si>
    <t>FEO2</t>
  </si>
  <si>
    <t>FECO2</t>
  </si>
  <si>
    <t>REE</t>
  </si>
  <si>
    <t>%FAT</t>
  </si>
  <si>
    <t>FATmin</t>
  </si>
  <si>
    <t>%CHO</t>
  </si>
  <si>
    <t>CHOmin</t>
  </si>
  <si>
    <t>VO2max</t>
  </si>
  <si>
    <t>%VO2max</t>
  </si>
  <si>
    <t>FAT kcal</t>
  </si>
  <si>
    <t>CHO 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</si>
</sst>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33" borderId="0" xfId="0" applyFill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'FAT-CHO_VO2Percent'!$D$1</c:f>
              <c:strCache>
                <c:ptCount val="1"/>
                <c:pt idx="0">
                  <c:v>FAT kcal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8024362808307498"/>
                  <c:y val="-0.38482453758615925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'FAT-CHO_VO2Percent'!$A$2:$A$32</c:f>
              <c:numCache>
                <c:formatCode>0%</c:formatCode>
                <c:ptCount val="31"/>
                <c:pt idx="0">
                  <c:v>0.25531914893617019</c:v>
                </c:pt>
                <c:pt idx="1">
                  <c:v>0.26350245499181674</c:v>
                </c:pt>
                <c:pt idx="2">
                  <c:v>0.26513911620294595</c:v>
                </c:pt>
                <c:pt idx="3">
                  <c:v>0.19312602291325695</c:v>
                </c:pt>
                <c:pt idx="4">
                  <c:v>0.35679214402618659</c:v>
                </c:pt>
                <c:pt idx="5">
                  <c:v>0.44517184942716853</c:v>
                </c:pt>
                <c:pt idx="6">
                  <c:v>0.50081833060556469</c:v>
                </c:pt>
                <c:pt idx="7">
                  <c:v>0.50245499181669395</c:v>
                </c:pt>
                <c:pt idx="8">
                  <c:v>0.56955810147299502</c:v>
                </c:pt>
                <c:pt idx="9">
                  <c:v>0.5957446808510638</c:v>
                </c:pt>
                <c:pt idx="10">
                  <c:v>0.62193126022913259</c:v>
                </c:pt>
                <c:pt idx="11">
                  <c:v>0.68248772504091659</c:v>
                </c:pt>
                <c:pt idx="12">
                  <c:v>0.69230769230769229</c:v>
                </c:pt>
                <c:pt idx="13">
                  <c:v>0.75122749590834692</c:v>
                </c:pt>
                <c:pt idx="14">
                  <c:v>0.76923076923076916</c:v>
                </c:pt>
                <c:pt idx="15">
                  <c:v>0.79869067103109648</c:v>
                </c:pt>
                <c:pt idx="16">
                  <c:v>0.78887070376432078</c:v>
                </c:pt>
                <c:pt idx="17">
                  <c:v>0.84451718494271688</c:v>
                </c:pt>
                <c:pt idx="18">
                  <c:v>0.88379705400981989</c:v>
                </c:pt>
                <c:pt idx="19">
                  <c:v>0.89852700490998361</c:v>
                </c:pt>
                <c:pt idx="20">
                  <c:v>0.90998363338788868</c:v>
                </c:pt>
                <c:pt idx="21">
                  <c:v>0.94108019639934526</c:v>
                </c:pt>
                <c:pt idx="22">
                  <c:v>0.95090016366612107</c:v>
                </c:pt>
                <c:pt idx="23">
                  <c:v>1</c:v>
                </c:pt>
                <c:pt idx="24">
                  <c:v>0.82487725040916526</c:v>
                </c:pt>
              </c:numCache>
            </c:numRef>
          </c:xVal>
          <c:yVal>
            <c:numRef>
              <c:f>'FAT-CHO_VO2Percent'!$D$2:$D$32</c:f>
              <c:numCache>
                <c:formatCode>General</c:formatCode>
                <c:ptCount val="31"/>
                <c:pt idx="0">
                  <c:v>4.8600000000000003</c:v>
                </c:pt>
                <c:pt idx="1">
                  <c:v>4.95</c:v>
                </c:pt>
                <c:pt idx="2">
                  <c:v>5.13</c:v>
                </c:pt>
                <c:pt idx="3">
                  <c:v>5.58</c:v>
                </c:pt>
                <c:pt idx="4">
                  <c:v>6.03</c:v>
                </c:pt>
                <c:pt idx="5">
                  <c:v>9.36</c:v>
                </c:pt>
                <c:pt idx="6">
                  <c:v>9.9</c:v>
                </c:pt>
                <c:pt idx="7">
                  <c:v>8.5499999999999989</c:v>
                </c:pt>
                <c:pt idx="8">
                  <c:v>8.64</c:v>
                </c:pt>
                <c:pt idx="9">
                  <c:v>10.35</c:v>
                </c:pt>
                <c:pt idx="10">
                  <c:v>9.36</c:v>
                </c:pt>
                <c:pt idx="11">
                  <c:v>9.7200000000000006</c:v>
                </c:pt>
                <c:pt idx="12">
                  <c:v>8.4599999999999991</c:v>
                </c:pt>
                <c:pt idx="13">
                  <c:v>9</c:v>
                </c:pt>
                <c:pt idx="14">
                  <c:v>8.19</c:v>
                </c:pt>
                <c:pt idx="15">
                  <c:v>6.75</c:v>
                </c:pt>
                <c:pt idx="16">
                  <c:v>6.3</c:v>
                </c:pt>
                <c:pt idx="17">
                  <c:v>5.67</c:v>
                </c:pt>
                <c:pt idx="18">
                  <c:v>2.97</c:v>
                </c:pt>
                <c:pt idx="19">
                  <c:v>1.53</c:v>
                </c:pt>
                <c:pt idx="20">
                  <c:v>-0.09</c:v>
                </c:pt>
                <c:pt idx="21">
                  <c:v>-1.6199999999999999</c:v>
                </c:pt>
                <c:pt idx="22">
                  <c:v>-2.34</c:v>
                </c:pt>
                <c:pt idx="23">
                  <c:v>-4.05</c:v>
                </c:pt>
                <c:pt idx="24">
                  <c:v>-4.5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'FAT-CHO_VO2Percent'!$E$1</c:f>
              <c:strCache>
                <c:ptCount val="1"/>
                <c:pt idx="0">
                  <c:v>CHO kcal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1766523087053143"/>
                  <c:y val="2.8790031010189062E-2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'FAT-CHO_VO2Percent'!$A$2:$A$32</c:f>
              <c:numCache>
                <c:formatCode>0%</c:formatCode>
                <c:ptCount val="31"/>
                <c:pt idx="0">
                  <c:v>0.25531914893617019</c:v>
                </c:pt>
                <c:pt idx="1">
                  <c:v>0.26350245499181674</c:v>
                </c:pt>
                <c:pt idx="2">
                  <c:v>0.26513911620294595</c:v>
                </c:pt>
                <c:pt idx="3">
                  <c:v>0.19312602291325695</c:v>
                </c:pt>
                <c:pt idx="4">
                  <c:v>0.35679214402618659</c:v>
                </c:pt>
                <c:pt idx="5">
                  <c:v>0.44517184942716853</c:v>
                </c:pt>
                <c:pt idx="6">
                  <c:v>0.50081833060556469</c:v>
                </c:pt>
                <c:pt idx="7">
                  <c:v>0.50245499181669395</c:v>
                </c:pt>
                <c:pt idx="8">
                  <c:v>0.56955810147299502</c:v>
                </c:pt>
                <c:pt idx="9">
                  <c:v>0.5957446808510638</c:v>
                </c:pt>
                <c:pt idx="10">
                  <c:v>0.62193126022913259</c:v>
                </c:pt>
                <c:pt idx="11">
                  <c:v>0.68248772504091659</c:v>
                </c:pt>
                <c:pt idx="12">
                  <c:v>0.69230769230769229</c:v>
                </c:pt>
                <c:pt idx="13">
                  <c:v>0.75122749590834692</c:v>
                </c:pt>
                <c:pt idx="14">
                  <c:v>0.76923076923076916</c:v>
                </c:pt>
                <c:pt idx="15">
                  <c:v>0.79869067103109648</c:v>
                </c:pt>
                <c:pt idx="16">
                  <c:v>0.78887070376432078</c:v>
                </c:pt>
                <c:pt idx="17">
                  <c:v>0.84451718494271688</c:v>
                </c:pt>
                <c:pt idx="18">
                  <c:v>0.88379705400981989</c:v>
                </c:pt>
                <c:pt idx="19">
                  <c:v>0.89852700490998361</c:v>
                </c:pt>
                <c:pt idx="20">
                  <c:v>0.90998363338788868</c:v>
                </c:pt>
                <c:pt idx="21">
                  <c:v>0.94108019639934526</c:v>
                </c:pt>
                <c:pt idx="22">
                  <c:v>0.95090016366612107</c:v>
                </c:pt>
                <c:pt idx="23">
                  <c:v>1</c:v>
                </c:pt>
                <c:pt idx="24">
                  <c:v>0.82487725040916526</c:v>
                </c:pt>
              </c:numCache>
            </c:numRef>
          </c:xVal>
          <c:yVal>
            <c:numRef>
              <c:f>'FAT-CHO_VO2Percent'!$E$2:$E$32</c:f>
              <c:numCache>
                <c:formatCode>General</c:formatCode>
                <c:ptCount val="31"/>
                <c:pt idx="0">
                  <c:v>0.72</c:v>
                </c:pt>
                <c:pt idx="1">
                  <c:v>0.76</c:v>
                </c:pt>
                <c:pt idx="2">
                  <c:v>0.6</c:v>
                </c:pt>
                <c:pt idx="3">
                  <c:v>0.76</c:v>
                </c:pt>
                <c:pt idx="4">
                  <c:v>1.8</c:v>
                </c:pt>
                <c:pt idx="5">
                  <c:v>0.28000000000000003</c:v>
                </c:pt>
                <c:pt idx="6">
                  <c:v>0.92</c:v>
                </c:pt>
                <c:pt idx="7">
                  <c:v>2.4</c:v>
                </c:pt>
                <c:pt idx="8">
                  <c:v>3.96</c:v>
                </c:pt>
                <c:pt idx="9">
                  <c:v>2.72</c:v>
                </c:pt>
                <c:pt idx="10">
                  <c:v>4.4000000000000004</c:v>
                </c:pt>
                <c:pt idx="11">
                  <c:v>5.32</c:v>
                </c:pt>
                <c:pt idx="12">
                  <c:v>6.96</c:v>
                </c:pt>
                <c:pt idx="13">
                  <c:v>7.72</c:v>
                </c:pt>
                <c:pt idx="14">
                  <c:v>9.0399999999999991</c:v>
                </c:pt>
                <c:pt idx="15">
                  <c:v>11.28</c:v>
                </c:pt>
                <c:pt idx="16">
                  <c:v>11.56</c:v>
                </c:pt>
                <c:pt idx="17">
                  <c:v>13.56</c:v>
                </c:pt>
                <c:pt idx="18">
                  <c:v>17.36</c:v>
                </c:pt>
                <c:pt idx="19">
                  <c:v>19.28</c:v>
                </c:pt>
                <c:pt idx="20">
                  <c:v>21.28</c:v>
                </c:pt>
                <c:pt idx="21">
                  <c:v>23.64</c:v>
                </c:pt>
                <c:pt idx="22">
                  <c:v>24.68</c:v>
                </c:pt>
                <c:pt idx="23">
                  <c:v>27.76</c:v>
                </c:pt>
                <c:pt idx="24">
                  <c:v>26.36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17408"/>
        <c:axId val="59219328"/>
      </c:scatterChart>
      <c:valAx>
        <c:axId val="59217408"/>
        <c:scaling>
          <c:orientation val="minMax"/>
        </c:scaling>
        <c:delete val="0"/>
        <c:axPos val="b"/>
        <c:majorGridlines/>
        <c:minorGridlines/>
        <c:numFmt formatCode="0%" sourceLinked="1"/>
        <c:majorTickMark val="out"/>
        <c:minorTickMark val="none"/>
        <c:tickLblPos val="nextTo"/>
        <c:crossAx val="59219328"/>
        <c:crosses val="autoZero"/>
        <c:crossBetween val="midCat"/>
      </c:valAx>
      <c:valAx>
        <c:axId val="59219328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59217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0707253056782537"/>
          <c:y val="0.16566033601516689"/>
          <c:w val="0.1991672480813316"/>
          <c:h val="0.175031224545207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</xdr:row>
      <xdr:rowOff>95249</xdr:rowOff>
    </xdr:from>
    <xdr:to>
      <xdr:col>15</xdr:col>
      <xdr:colOff>419100</xdr:colOff>
      <xdr:row>29</xdr:row>
      <xdr:rowOff>9524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sqref="A1:P1"/>
    </sheetView>
  </sheetViews>
  <sheetFormatPr defaultRowHeight="15" x14ac:dyDescent="0.25"/>
  <cols>
    <col min="15" max="15" width="2.42578125" customWidth="1"/>
    <col min="16" max="16" width="10" bestFit="1" customWidth="1"/>
    <col min="17" max="17" width="2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/>
      <c r="P1" t="s">
        <v>15</v>
      </c>
      <c r="Q1" s="2"/>
    </row>
    <row r="2" spans="1:17" x14ac:dyDescent="0.25">
      <c r="A2" s="1">
        <v>2.2222222222222223E-2</v>
      </c>
      <c r="B2">
        <v>15.6</v>
      </c>
      <c r="C2">
        <v>4.5</v>
      </c>
      <c r="D2">
        <v>0.92</v>
      </c>
      <c r="E2">
        <v>27.83</v>
      </c>
      <c r="F2">
        <v>0.74</v>
      </c>
      <c r="G2">
        <v>20</v>
      </c>
      <c r="H2">
        <v>15.78</v>
      </c>
      <c r="I2">
        <v>4.08</v>
      </c>
      <c r="J2">
        <v>5.8</v>
      </c>
      <c r="K2">
        <v>87</v>
      </c>
      <c r="L2">
        <v>0.54</v>
      </c>
      <c r="M2">
        <v>13</v>
      </c>
      <c r="N2">
        <v>0.18</v>
      </c>
      <c r="O2" s="2"/>
      <c r="P2" s="3">
        <f>B2/$C$28</f>
        <v>0.25531914893617019</v>
      </c>
      <c r="Q2" s="2"/>
    </row>
    <row r="3" spans="1:17" x14ac:dyDescent="0.25">
      <c r="A3" s="1">
        <v>4.3055555555555562E-2</v>
      </c>
      <c r="B3">
        <v>16.100000000000001</v>
      </c>
      <c r="C3">
        <v>4.5999999999999996</v>
      </c>
      <c r="D3">
        <v>0.94</v>
      </c>
      <c r="E3">
        <v>28.96</v>
      </c>
      <c r="F3">
        <v>0.74</v>
      </c>
      <c r="G3">
        <v>20</v>
      </c>
      <c r="H3">
        <v>15.84</v>
      </c>
      <c r="I3">
        <v>4.04</v>
      </c>
      <c r="J3">
        <v>6</v>
      </c>
      <c r="K3">
        <v>87</v>
      </c>
      <c r="L3">
        <v>0.55000000000000004</v>
      </c>
      <c r="M3">
        <v>13</v>
      </c>
      <c r="N3">
        <v>0.19</v>
      </c>
      <c r="O3" s="2"/>
      <c r="P3" s="3">
        <f t="shared" ref="P3:P26" si="0">B3/$C$28</f>
        <v>0.26350245499181674</v>
      </c>
      <c r="Q3" s="2"/>
    </row>
    <row r="4" spans="1:17" x14ac:dyDescent="0.25">
      <c r="A4" s="1">
        <v>6.25E-2</v>
      </c>
      <c r="B4">
        <v>16.2</v>
      </c>
      <c r="C4">
        <v>4.5999999999999996</v>
      </c>
      <c r="D4">
        <v>0.94</v>
      </c>
      <c r="E4">
        <v>27.86</v>
      </c>
      <c r="F4">
        <v>0.74</v>
      </c>
      <c r="G4">
        <v>19</v>
      </c>
      <c r="H4">
        <v>15.61</v>
      </c>
      <c r="I4">
        <v>4.18</v>
      </c>
      <c r="J4">
        <v>6</v>
      </c>
      <c r="K4">
        <v>90</v>
      </c>
      <c r="L4">
        <v>0.56999999999999995</v>
      </c>
      <c r="M4">
        <v>10</v>
      </c>
      <c r="N4">
        <v>0.15</v>
      </c>
      <c r="O4" s="2"/>
      <c r="P4" s="3">
        <f t="shared" si="0"/>
        <v>0.26513911620294595</v>
      </c>
      <c r="Q4" s="2"/>
    </row>
    <row r="5" spans="1:17" x14ac:dyDescent="0.25">
      <c r="A5" s="1">
        <v>8.4027777777777771E-2</v>
      </c>
      <c r="B5">
        <v>11.8</v>
      </c>
      <c r="C5">
        <v>5.0999999999999996</v>
      </c>
      <c r="D5">
        <v>1.04</v>
      </c>
      <c r="E5">
        <v>30.96</v>
      </c>
      <c r="F5">
        <v>0.74</v>
      </c>
      <c r="G5">
        <v>20</v>
      </c>
      <c r="H5">
        <v>15.67</v>
      </c>
      <c r="I5">
        <v>4.1500000000000004</v>
      </c>
      <c r="J5">
        <v>6.6</v>
      </c>
      <c r="K5">
        <v>88</v>
      </c>
      <c r="L5">
        <v>0.62</v>
      </c>
      <c r="M5">
        <v>12</v>
      </c>
      <c r="N5">
        <v>0.19</v>
      </c>
      <c r="O5" s="2"/>
      <c r="P5" s="3">
        <f t="shared" si="0"/>
        <v>0.19312602291325695</v>
      </c>
      <c r="Q5" s="2"/>
    </row>
    <row r="6" spans="1:17" x14ac:dyDescent="0.25">
      <c r="A6" s="1">
        <v>0.10486111111111111</v>
      </c>
      <c r="B6">
        <v>21.8</v>
      </c>
      <c r="C6">
        <v>6.2</v>
      </c>
      <c r="D6">
        <v>1.32</v>
      </c>
      <c r="E6">
        <v>38.630000000000003</v>
      </c>
      <c r="F6">
        <v>0.77</v>
      </c>
      <c r="G6">
        <v>20</v>
      </c>
      <c r="H6">
        <v>15.74</v>
      </c>
      <c r="I6">
        <v>4.24</v>
      </c>
      <c r="J6">
        <v>8.1999999999999993</v>
      </c>
      <c r="K6">
        <v>77</v>
      </c>
      <c r="L6">
        <v>0.67</v>
      </c>
      <c r="M6">
        <v>23</v>
      </c>
      <c r="N6">
        <v>0.45</v>
      </c>
      <c r="O6" s="2"/>
      <c r="P6" s="3">
        <f t="shared" si="0"/>
        <v>0.35679214402618659</v>
      </c>
      <c r="Q6" s="2"/>
    </row>
    <row r="7" spans="1:17" x14ac:dyDescent="0.25">
      <c r="A7" s="1">
        <v>0.12708333333333333</v>
      </c>
      <c r="B7">
        <v>27.2</v>
      </c>
      <c r="C7">
        <v>7.8</v>
      </c>
      <c r="D7">
        <v>1.54</v>
      </c>
      <c r="E7">
        <v>43.46</v>
      </c>
      <c r="F7">
        <v>0.71</v>
      </c>
      <c r="G7">
        <v>21</v>
      </c>
      <c r="H7">
        <v>15.23</v>
      </c>
      <c r="I7">
        <v>4.37</v>
      </c>
      <c r="J7">
        <v>10.1</v>
      </c>
      <c r="K7">
        <v>97</v>
      </c>
      <c r="L7">
        <v>1.04</v>
      </c>
      <c r="M7">
        <v>3</v>
      </c>
      <c r="N7">
        <v>7.0000000000000007E-2</v>
      </c>
      <c r="O7" s="2"/>
      <c r="P7" s="3">
        <f t="shared" si="0"/>
        <v>0.44517184942716853</v>
      </c>
      <c r="Q7" s="2"/>
    </row>
    <row r="8" spans="1:17" x14ac:dyDescent="0.25">
      <c r="A8" s="1">
        <v>0.14583333333333334</v>
      </c>
      <c r="B8">
        <v>30.6</v>
      </c>
      <c r="C8">
        <v>8.6999999999999993</v>
      </c>
      <c r="D8">
        <v>1.77</v>
      </c>
      <c r="E8">
        <v>48.2</v>
      </c>
      <c r="F8">
        <v>0.73</v>
      </c>
      <c r="G8">
        <v>20</v>
      </c>
      <c r="H8">
        <v>15.12</v>
      </c>
      <c r="I8">
        <v>4.53</v>
      </c>
      <c r="J8">
        <v>11.4</v>
      </c>
      <c r="K8">
        <v>92</v>
      </c>
      <c r="L8">
        <v>1.1000000000000001</v>
      </c>
      <c r="M8">
        <v>9</v>
      </c>
      <c r="N8">
        <v>0.23</v>
      </c>
      <c r="O8" s="2"/>
      <c r="P8" s="3">
        <f t="shared" si="0"/>
        <v>0.50081833060556469</v>
      </c>
      <c r="Q8" s="2"/>
    </row>
    <row r="9" spans="1:17" x14ac:dyDescent="0.25">
      <c r="A9" s="1">
        <v>0.16666666666666666</v>
      </c>
      <c r="B9">
        <v>30.7</v>
      </c>
      <c r="C9">
        <v>8.8000000000000007</v>
      </c>
      <c r="D9">
        <v>1.86</v>
      </c>
      <c r="E9">
        <v>50.09</v>
      </c>
      <c r="F9">
        <v>0.77</v>
      </c>
      <c r="G9">
        <v>20</v>
      </c>
      <c r="H9">
        <v>15.29</v>
      </c>
      <c r="I9">
        <v>4.59</v>
      </c>
      <c r="J9">
        <v>11.5</v>
      </c>
      <c r="K9">
        <v>78</v>
      </c>
      <c r="L9">
        <v>0.95</v>
      </c>
      <c r="M9">
        <v>22</v>
      </c>
      <c r="N9">
        <v>0.6</v>
      </c>
      <c r="O9" s="2"/>
      <c r="P9" s="3">
        <f t="shared" si="0"/>
        <v>0.50245499181669395</v>
      </c>
      <c r="Q9" s="2"/>
    </row>
    <row r="10" spans="1:17" x14ac:dyDescent="0.25">
      <c r="A10" s="1">
        <v>0.18819444444444444</v>
      </c>
      <c r="B10">
        <v>34.799999999999997</v>
      </c>
      <c r="C10">
        <v>9.9</v>
      </c>
      <c r="D10">
        <v>2.1800000000000002</v>
      </c>
      <c r="E10">
        <v>63.61</v>
      </c>
      <c r="F10">
        <v>0.79</v>
      </c>
      <c r="G10">
        <v>27</v>
      </c>
      <c r="H10">
        <v>15.86</v>
      </c>
      <c r="I10">
        <v>4.24</v>
      </c>
      <c r="J10">
        <v>13.1</v>
      </c>
      <c r="K10">
        <v>69</v>
      </c>
      <c r="L10">
        <v>0.96</v>
      </c>
      <c r="M10">
        <v>31</v>
      </c>
      <c r="N10">
        <v>0.99</v>
      </c>
      <c r="O10" s="2"/>
      <c r="P10" s="3">
        <f t="shared" si="0"/>
        <v>0.56955810147299502</v>
      </c>
      <c r="Q10" s="2"/>
    </row>
    <row r="11" spans="1:17" x14ac:dyDescent="0.25">
      <c r="A11" s="1">
        <v>0.20833333333333334</v>
      </c>
      <c r="B11">
        <v>36.4</v>
      </c>
      <c r="C11">
        <v>10.4</v>
      </c>
      <c r="D11">
        <v>2.2000000000000002</v>
      </c>
      <c r="E11">
        <v>63.07</v>
      </c>
      <c r="F11">
        <v>0.76</v>
      </c>
      <c r="G11">
        <v>27</v>
      </c>
      <c r="H11">
        <v>15.61</v>
      </c>
      <c r="I11">
        <v>4.3099999999999996</v>
      </c>
      <c r="J11">
        <v>13.6</v>
      </c>
      <c r="K11">
        <v>80</v>
      </c>
      <c r="L11">
        <v>1.1499999999999999</v>
      </c>
      <c r="M11">
        <v>21</v>
      </c>
      <c r="N11">
        <v>0.68</v>
      </c>
      <c r="O11" s="2"/>
      <c r="P11" s="3">
        <f t="shared" si="0"/>
        <v>0.5957446808510638</v>
      </c>
      <c r="Q11" s="2"/>
    </row>
    <row r="12" spans="1:17" x14ac:dyDescent="0.25">
      <c r="A12" s="1">
        <v>0.22916666666666666</v>
      </c>
      <c r="B12">
        <v>38</v>
      </c>
      <c r="C12">
        <v>10.9</v>
      </c>
      <c r="D12">
        <v>2.39</v>
      </c>
      <c r="E12">
        <v>69.11</v>
      </c>
      <c r="F12">
        <v>0.8</v>
      </c>
      <c r="G12">
        <v>28</v>
      </c>
      <c r="H12">
        <v>15.83</v>
      </c>
      <c r="I12">
        <v>4.2699999999999996</v>
      </c>
      <c r="J12">
        <v>14.3</v>
      </c>
      <c r="K12">
        <v>68</v>
      </c>
      <c r="L12">
        <v>1.04</v>
      </c>
      <c r="M12">
        <v>32</v>
      </c>
      <c r="N12">
        <v>1.1000000000000001</v>
      </c>
      <c r="O12" s="2"/>
      <c r="P12" s="3">
        <f t="shared" si="0"/>
        <v>0.62193126022913259</v>
      </c>
      <c r="Q12" s="2"/>
    </row>
    <row r="13" spans="1:17" x14ac:dyDescent="0.25">
      <c r="A13" s="1">
        <v>0.25</v>
      </c>
      <c r="B13">
        <v>41.7</v>
      </c>
      <c r="C13">
        <v>11.9</v>
      </c>
      <c r="D13">
        <v>2.65</v>
      </c>
      <c r="E13">
        <v>72.569999999999993</v>
      </c>
      <c r="F13">
        <v>0.81</v>
      </c>
      <c r="G13">
        <v>26</v>
      </c>
      <c r="H13">
        <v>15.59</v>
      </c>
      <c r="I13">
        <v>4.5199999999999996</v>
      </c>
      <c r="J13">
        <v>15.8</v>
      </c>
      <c r="K13">
        <v>65</v>
      </c>
      <c r="L13">
        <v>1.08</v>
      </c>
      <c r="M13">
        <v>35</v>
      </c>
      <c r="N13">
        <v>1.33</v>
      </c>
      <c r="O13" s="2"/>
      <c r="P13" s="3">
        <f t="shared" si="0"/>
        <v>0.68248772504091659</v>
      </c>
      <c r="Q13" s="2"/>
    </row>
    <row r="14" spans="1:17" x14ac:dyDescent="0.25">
      <c r="A14" s="1">
        <v>0.27152777777777776</v>
      </c>
      <c r="B14">
        <v>42.3</v>
      </c>
      <c r="C14">
        <v>12.1</v>
      </c>
      <c r="D14">
        <v>2.79</v>
      </c>
      <c r="E14">
        <v>77.69</v>
      </c>
      <c r="F14">
        <v>0.83</v>
      </c>
      <c r="G14">
        <v>28</v>
      </c>
      <c r="H14">
        <v>15.84</v>
      </c>
      <c r="I14">
        <v>4.43</v>
      </c>
      <c r="J14">
        <v>16.100000000000001</v>
      </c>
      <c r="K14">
        <v>55</v>
      </c>
      <c r="L14">
        <v>0.94</v>
      </c>
      <c r="M14">
        <v>45</v>
      </c>
      <c r="N14">
        <v>1.74</v>
      </c>
      <c r="O14" s="2"/>
      <c r="P14" s="3">
        <f t="shared" si="0"/>
        <v>0.69230769230769229</v>
      </c>
      <c r="Q14" s="2"/>
    </row>
    <row r="15" spans="1:17" x14ac:dyDescent="0.25">
      <c r="A15" s="1">
        <v>0.29236111111111113</v>
      </c>
      <c r="B15">
        <v>45.9</v>
      </c>
      <c r="C15">
        <v>13.1</v>
      </c>
      <c r="D15">
        <v>3.03</v>
      </c>
      <c r="E15">
        <v>84.44</v>
      </c>
      <c r="F15">
        <v>0.84</v>
      </c>
      <c r="G15">
        <v>30</v>
      </c>
      <c r="H15">
        <v>15.85</v>
      </c>
      <c r="I15">
        <v>4.4400000000000004</v>
      </c>
      <c r="J15">
        <v>17.5</v>
      </c>
      <c r="K15">
        <v>54</v>
      </c>
      <c r="L15">
        <v>1</v>
      </c>
      <c r="M15">
        <v>46</v>
      </c>
      <c r="N15">
        <v>1.93</v>
      </c>
      <c r="O15" s="2"/>
      <c r="P15" s="3">
        <f t="shared" si="0"/>
        <v>0.75122749590834692</v>
      </c>
      <c r="Q15" s="2"/>
    </row>
    <row r="16" spans="1:17" x14ac:dyDescent="0.25">
      <c r="A16" s="1">
        <v>0.31319444444444444</v>
      </c>
      <c r="B16">
        <v>47</v>
      </c>
      <c r="C16">
        <v>13.4</v>
      </c>
      <c r="D16">
        <v>3.17</v>
      </c>
      <c r="E16">
        <v>86.36</v>
      </c>
      <c r="F16">
        <v>0.86</v>
      </c>
      <c r="G16">
        <v>28</v>
      </c>
      <c r="H16">
        <v>15.82</v>
      </c>
      <c r="I16">
        <v>4.54</v>
      </c>
      <c r="J16">
        <v>18</v>
      </c>
      <c r="K16">
        <v>48</v>
      </c>
      <c r="L16">
        <v>0.91</v>
      </c>
      <c r="M16">
        <v>53</v>
      </c>
      <c r="N16">
        <v>2.2599999999999998</v>
      </c>
      <c r="O16" s="2"/>
      <c r="P16" s="3">
        <f t="shared" si="0"/>
        <v>0.76923076923076916</v>
      </c>
      <c r="Q16" s="2"/>
    </row>
    <row r="17" spans="1:17" x14ac:dyDescent="0.25">
      <c r="A17" s="1">
        <v>0.3347222222222222</v>
      </c>
      <c r="B17">
        <v>48.8</v>
      </c>
      <c r="C17">
        <v>13.9</v>
      </c>
      <c r="D17">
        <v>3.41</v>
      </c>
      <c r="E17">
        <v>94.31</v>
      </c>
      <c r="F17">
        <v>0.88</v>
      </c>
      <c r="G17">
        <v>33</v>
      </c>
      <c r="H17">
        <v>16.04</v>
      </c>
      <c r="I17">
        <v>4.47</v>
      </c>
      <c r="J17">
        <v>18.8</v>
      </c>
      <c r="K17">
        <v>38</v>
      </c>
      <c r="L17">
        <v>0.75</v>
      </c>
      <c r="M17">
        <v>63</v>
      </c>
      <c r="N17">
        <v>2.82</v>
      </c>
      <c r="O17" s="2"/>
      <c r="P17" s="3">
        <f t="shared" si="0"/>
        <v>0.79869067103109648</v>
      </c>
      <c r="Q17" s="2"/>
    </row>
    <row r="18" spans="1:17" x14ac:dyDescent="0.25">
      <c r="A18" s="1">
        <v>0.35486111111111113</v>
      </c>
      <c r="B18">
        <v>48.2</v>
      </c>
      <c r="C18">
        <v>13.8</v>
      </c>
      <c r="D18">
        <v>3.39</v>
      </c>
      <c r="E18">
        <v>95.33</v>
      </c>
      <c r="F18">
        <v>0.89</v>
      </c>
      <c r="G18">
        <v>33</v>
      </c>
      <c r="H18">
        <v>16.149999999999999</v>
      </c>
      <c r="I18">
        <v>4.4000000000000004</v>
      </c>
      <c r="J18">
        <v>18.600000000000001</v>
      </c>
      <c r="K18">
        <v>36</v>
      </c>
      <c r="L18">
        <v>0.7</v>
      </c>
      <c r="M18">
        <v>65</v>
      </c>
      <c r="N18">
        <v>2.89</v>
      </c>
      <c r="O18" s="2"/>
      <c r="P18" s="3">
        <f t="shared" si="0"/>
        <v>0.78887070376432078</v>
      </c>
      <c r="Q18" s="2"/>
    </row>
    <row r="19" spans="1:17" x14ac:dyDescent="0.25">
      <c r="A19" s="1">
        <v>0.375</v>
      </c>
      <c r="B19">
        <v>51.6</v>
      </c>
      <c r="C19">
        <v>14.7</v>
      </c>
      <c r="D19">
        <v>3.71</v>
      </c>
      <c r="E19">
        <v>100.76</v>
      </c>
      <c r="F19">
        <v>0.91</v>
      </c>
      <c r="G19">
        <v>33</v>
      </c>
      <c r="H19">
        <v>16.07</v>
      </c>
      <c r="I19">
        <v>4.55</v>
      </c>
      <c r="J19">
        <v>20</v>
      </c>
      <c r="K19">
        <v>30</v>
      </c>
      <c r="L19">
        <v>0.63</v>
      </c>
      <c r="M19">
        <v>71</v>
      </c>
      <c r="N19">
        <v>3.39</v>
      </c>
      <c r="O19" s="2"/>
      <c r="P19" s="3">
        <f t="shared" si="0"/>
        <v>0.84451718494271688</v>
      </c>
      <c r="Q19" s="2"/>
    </row>
    <row r="20" spans="1:17" x14ac:dyDescent="0.25">
      <c r="A20" s="1">
        <v>0.39583333333333331</v>
      </c>
      <c r="B20">
        <v>54</v>
      </c>
      <c r="C20">
        <v>15.4</v>
      </c>
      <c r="D20">
        <v>4.07</v>
      </c>
      <c r="E20">
        <v>117.81</v>
      </c>
      <c r="F20">
        <v>0.95</v>
      </c>
      <c r="G20">
        <v>40</v>
      </c>
      <c r="H20">
        <v>16.54</v>
      </c>
      <c r="I20">
        <v>4.2699999999999996</v>
      </c>
      <c r="J20">
        <v>21.1</v>
      </c>
      <c r="K20">
        <v>15</v>
      </c>
      <c r="L20">
        <v>0.33</v>
      </c>
      <c r="M20">
        <v>86</v>
      </c>
      <c r="N20">
        <v>4.34</v>
      </c>
      <c r="O20" s="2"/>
      <c r="P20" s="3">
        <f t="shared" si="0"/>
        <v>0.88379705400981989</v>
      </c>
      <c r="Q20" s="2"/>
    </row>
    <row r="21" spans="1:17" x14ac:dyDescent="0.25">
      <c r="A21" s="1">
        <v>0.41666666666666669</v>
      </c>
      <c r="B21">
        <v>54.9</v>
      </c>
      <c r="C21">
        <v>15.7</v>
      </c>
      <c r="D21">
        <v>4.24</v>
      </c>
      <c r="E21">
        <v>125.41</v>
      </c>
      <c r="F21">
        <v>0.98</v>
      </c>
      <c r="G21">
        <v>43</v>
      </c>
      <c r="H21">
        <v>16.71</v>
      </c>
      <c r="I21">
        <v>4.18</v>
      </c>
      <c r="J21">
        <v>21.6</v>
      </c>
      <c r="K21">
        <v>8</v>
      </c>
      <c r="L21">
        <v>0.17</v>
      </c>
      <c r="M21">
        <v>93</v>
      </c>
      <c r="N21">
        <v>4.82</v>
      </c>
      <c r="O21" s="2"/>
      <c r="P21" s="3">
        <f t="shared" si="0"/>
        <v>0.89852700490998361</v>
      </c>
      <c r="Q21" s="2"/>
    </row>
    <row r="22" spans="1:17" x14ac:dyDescent="0.25">
      <c r="A22" s="1">
        <v>0.4381944444444445</v>
      </c>
      <c r="B22">
        <v>55.6</v>
      </c>
      <c r="C22">
        <v>15.9</v>
      </c>
      <c r="D22">
        <v>4.4000000000000004</v>
      </c>
      <c r="E22">
        <v>133.6</v>
      </c>
      <c r="F22">
        <v>1</v>
      </c>
      <c r="G22">
        <v>43</v>
      </c>
      <c r="H22">
        <v>16.899999999999999</v>
      </c>
      <c r="I22">
        <v>4.07</v>
      </c>
      <c r="J22">
        <v>22</v>
      </c>
      <c r="K22">
        <v>0</v>
      </c>
      <c r="L22">
        <v>-0.01</v>
      </c>
      <c r="M22">
        <v>101</v>
      </c>
      <c r="N22">
        <v>5.32</v>
      </c>
      <c r="O22" s="2"/>
      <c r="P22" s="3">
        <f t="shared" si="0"/>
        <v>0.90998363338788868</v>
      </c>
      <c r="Q22" s="2"/>
    </row>
    <row r="23" spans="1:17" x14ac:dyDescent="0.25">
      <c r="A23" s="1">
        <v>0.45902777777777781</v>
      </c>
      <c r="B23">
        <v>57.5</v>
      </c>
      <c r="C23">
        <v>16.399999999999999</v>
      </c>
      <c r="D23">
        <v>4.6500000000000004</v>
      </c>
      <c r="E23">
        <v>136.96</v>
      </c>
      <c r="F23">
        <v>1.02</v>
      </c>
      <c r="G23">
        <v>43</v>
      </c>
      <c r="H23">
        <v>16.850000000000001</v>
      </c>
      <c r="I23">
        <v>4.1900000000000004</v>
      </c>
      <c r="J23">
        <v>22.8</v>
      </c>
      <c r="K23">
        <v>-7</v>
      </c>
      <c r="L23">
        <v>-0.18</v>
      </c>
      <c r="M23">
        <v>108</v>
      </c>
      <c r="N23">
        <v>5.91</v>
      </c>
      <c r="O23" s="2"/>
      <c r="P23" s="3">
        <f t="shared" si="0"/>
        <v>0.94108019639934526</v>
      </c>
      <c r="Q23" s="2"/>
    </row>
    <row r="24" spans="1:17" x14ac:dyDescent="0.25">
      <c r="A24" s="1">
        <v>0.47986111111111113</v>
      </c>
      <c r="B24">
        <v>58.1</v>
      </c>
      <c r="C24">
        <v>16.600000000000001</v>
      </c>
      <c r="D24">
        <v>4.75</v>
      </c>
      <c r="E24">
        <v>141.38</v>
      </c>
      <c r="F24">
        <v>1.03</v>
      </c>
      <c r="G24">
        <v>44</v>
      </c>
      <c r="H24">
        <v>16.920000000000002</v>
      </c>
      <c r="I24">
        <v>4.1500000000000004</v>
      </c>
      <c r="J24">
        <v>23.1</v>
      </c>
      <c r="K24">
        <v>-10</v>
      </c>
      <c r="L24">
        <v>-0.26</v>
      </c>
      <c r="M24">
        <v>111</v>
      </c>
      <c r="N24">
        <v>6.17</v>
      </c>
      <c r="O24" s="2"/>
      <c r="P24" s="3">
        <f t="shared" si="0"/>
        <v>0.95090016366612107</v>
      </c>
      <c r="Q24" s="2"/>
    </row>
    <row r="25" spans="1:17" x14ac:dyDescent="0.25">
      <c r="A25" s="1">
        <v>0.50069444444444444</v>
      </c>
      <c r="B25">
        <v>61.1</v>
      </c>
      <c r="C25">
        <v>17.5</v>
      </c>
      <c r="D25">
        <v>5.0999999999999996</v>
      </c>
      <c r="E25">
        <v>160.46</v>
      </c>
      <c r="F25">
        <v>1.06</v>
      </c>
      <c r="G25">
        <v>53</v>
      </c>
      <c r="H25">
        <v>17.2</v>
      </c>
      <c r="I25">
        <v>3.93</v>
      </c>
      <c r="J25">
        <v>24.5</v>
      </c>
      <c r="K25">
        <v>-18</v>
      </c>
      <c r="L25">
        <v>-0.45</v>
      </c>
      <c r="M25">
        <v>119</v>
      </c>
      <c r="N25">
        <v>6.94</v>
      </c>
      <c r="O25" s="2"/>
      <c r="P25" s="3">
        <f t="shared" si="0"/>
        <v>1</v>
      </c>
      <c r="Q25" s="2"/>
    </row>
    <row r="26" spans="1:17" x14ac:dyDescent="0.25">
      <c r="A26" s="1">
        <v>0.52083333333333337</v>
      </c>
      <c r="B26">
        <v>50.4</v>
      </c>
      <c r="C26">
        <v>16.100000000000001</v>
      </c>
      <c r="D26">
        <v>4.75</v>
      </c>
      <c r="E26">
        <v>148.37</v>
      </c>
      <c r="F26">
        <v>1.07</v>
      </c>
      <c r="G26">
        <v>47</v>
      </c>
      <c r="H26">
        <v>17.2</v>
      </c>
      <c r="I26">
        <v>3.96</v>
      </c>
      <c r="J26">
        <v>22.6</v>
      </c>
      <c r="K26">
        <v>-21</v>
      </c>
      <c r="L26">
        <v>-0.5</v>
      </c>
      <c r="M26">
        <v>122</v>
      </c>
      <c r="N26">
        <v>6.59</v>
      </c>
      <c r="O26" s="2"/>
      <c r="P26" s="3">
        <f t="shared" si="0"/>
        <v>0.82487725040916526</v>
      </c>
      <c r="Q26" s="2"/>
    </row>
    <row r="28" spans="1:17" x14ac:dyDescent="0.25">
      <c r="B28" t="s">
        <v>14</v>
      </c>
      <c r="C28">
        <v>61.1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Q9" sqref="Q9"/>
    </sheetView>
  </sheetViews>
  <sheetFormatPr defaultRowHeight="15" x14ac:dyDescent="0.25"/>
  <sheetData>
    <row r="1" spans="1:5" x14ac:dyDescent="0.25">
      <c r="A1" t="str">
        <f>Ben_Greenfield_VO2max_Test!P1</f>
        <v>%VO2max</v>
      </c>
      <c r="B1" t="str">
        <f>Ben_Greenfield_VO2max_Test!L1</f>
        <v>FATmin</v>
      </c>
      <c r="C1" t="str">
        <f>Ben_Greenfield_VO2max_Test!N1</f>
        <v>CHOmin</v>
      </c>
      <c r="D1" t="s">
        <v>16</v>
      </c>
      <c r="E1" t="s">
        <v>17</v>
      </c>
    </row>
    <row r="2" spans="1:5" x14ac:dyDescent="0.25">
      <c r="A2" s="3">
        <f>Ben_Greenfield_VO2max_Test!P2</f>
        <v>0.25531914893617019</v>
      </c>
      <c r="B2">
        <f>Ben_Greenfield_VO2max_Test!L2</f>
        <v>0.54</v>
      </c>
      <c r="C2">
        <f>Ben_Greenfield_VO2max_Test!N2</f>
        <v>0.18</v>
      </c>
      <c r="D2">
        <f>B2*9</f>
        <v>4.8600000000000003</v>
      </c>
      <c r="E2">
        <f>C2*4</f>
        <v>0.72</v>
      </c>
    </row>
    <row r="3" spans="1:5" x14ac:dyDescent="0.25">
      <c r="A3" s="3">
        <f>Ben_Greenfield_VO2max_Test!P3</f>
        <v>0.26350245499181674</v>
      </c>
      <c r="B3">
        <f>Ben_Greenfield_VO2max_Test!L3</f>
        <v>0.55000000000000004</v>
      </c>
      <c r="C3">
        <f>Ben_Greenfield_VO2max_Test!N3</f>
        <v>0.19</v>
      </c>
      <c r="D3">
        <f t="shared" ref="D3:D26" si="0">B3*9</f>
        <v>4.95</v>
      </c>
      <c r="E3">
        <f t="shared" ref="E3:E26" si="1">C3*4</f>
        <v>0.76</v>
      </c>
    </row>
    <row r="4" spans="1:5" x14ac:dyDescent="0.25">
      <c r="A4" s="3">
        <f>Ben_Greenfield_VO2max_Test!P4</f>
        <v>0.26513911620294595</v>
      </c>
      <c r="B4">
        <f>Ben_Greenfield_VO2max_Test!L4</f>
        <v>0.56999999999999995</v>
      </c>
      <c r="C4">
        <f>Ben_Greenfield_VO2max_Test!N4</f>
        <v>0.15</v>
      </c>
      <c r="D4">
        <f t="shared" si="0"/>
        <v>5.13</v>
      </c>
      <c r="E4">
        <f t="shared" si="1"/>
        <v>0.6</v>
      </c>
    </row>
    <row r="5" spans="1:5" x14ac:dyDescent="0.25">
      <c r="A5" s="3">
        <f>Ben_Greenfield_VO2max_Test!P5</f>
        <v>0.19312602291325695</v>
      </c>
      <c r="B5">
        <f>Ben_Greenfield_VO2max_Test!L5</f>
        <v>0.62</v>
      </c>
      <c r="C5">
        <f>Ben_Greenfield_VO2max_Test!N5</f>
        <v>0.19</v>
      </c>
      <c r="D5">
        <f t="shared" si="0"/>
        <v>5.58</v>
      </c>
      <c r="E5">
        <f t="shared" si="1"/>
        <v>0.76</v>
      </c>
    </row>
    <row r="6" spans="1:5" x14ac:dyDescent="0.25">
      <c r="A6" s="3">
        <f>Ben_Greenfield_VO2max_Test!P6</f>
        <v>0.35679214402618659</v>
      </c>
      <c r="B6">
        <f>Ben_Greenfield_VO2max_Test!L6</f>
        <v>0.67</v>
      </c>
      <c r="C6">
        <f>Ben_Greenfield_VO2max_Test!N6</f>
        <v>0.45</v>
      </c>
      <c r="D6">
        <f t="shared" si="0"/>
        <v>6.03</v>
      </c>
      <c r="E6">
        <f t="shared" si="1"/>
        <v>1.8</v>
      </c>
    </row>
    <row r="7" spans="1:5" x14ac:dyDescent="0.25">
      <c r="A7" s="3">
        <f>Ben_Greenfield_VO2max_Test!P7</f>
        <v>0.44517184942716853</v>
      </c>
      <c r="B7">
        <f>Ben_Greenfield_VO2max_Test!L7</f>
        <v>1.04</v>
      </c>
      <c r="C7">
        <f>Ben_Greenfield_VO2max_Test!N7</f>
        <v>7.0000000000000007E-2</v>
      </c>
      <c r="D7">
        <f t="shared" si="0"/>
        <v>9.36</v>
      </c>
      <c r="E7">
        <f t="shared" si="1"/>
        <v>0.28000000000000003</v>
      </c>
    </row>
    <row r="8" spans="1:5" x14ac:dyDescent="0.25">
      <c r="A8" s="3">
        <f>Ben_Greenfield_VO2max_Test!P8</f>
        <v>0.50081833060556469</v>
      </c>
      <c r="B8">
        <f>Ben_Greenfield_VO2max_Test!L8</f>
        <v>1.1000000000000001</v>
      </c>
      <c r="C8">
        <f>Ben_Greenfield_VO2max_Test!N8</f>
        <v>0.23</v>
      </c>
      <c r="D8">
        <f t="shared" si="0"/>
        <v>9.9</v>
      </c>
      <c r="E8">
        <f t="shared" si="1"/>
        <v>0.92</v>
      </c>
    </row>
    <row r="9" spans="1:5" x14ac:dyDescent="0.25">
      <c r="A9" s="3">
        <f>Ben_Greenfield_VO2max_Test!P9</f>
        <v>0.50245499181669395</v>
      </c>
      <c r="B9">
        <f>Ben_Greenfield_VO2max_Test!L9</f>
        <v>0.95</v>
      </c>
      <c r="C9">
        <f>Ben_Greenfield_VO2max_Test!N9</f>
        <v>0.6</v>
      </c>
      <c r="D9">
        <f t="shared" si="0"/>
        <v>8.5499999999999989</v>
      </c>
      <c r="E9">
        <f t="shared" si="1"/>
        <v>2.4</v>
      </c>
    </row>
    <row r="10" spans="1:5" x14ac:dyDescent="0.25">
      <c r="A10" s="3">
        <f>Ben_Greenfield_VO2max_Test!P10</f>
        <v>0.56955810147299502</v>
      </c>
      <c r="B10">
        <f>Ben_Greenfield_VO2max_Test!L10</f>
        <v>0.96</v>
      </c>
      <c r="C10">
        <f>Ben_Greenfield_VO2max_Test!N10</f>
        <v>0.99</v>
      </c>
      <c r="D10">
        <f t="shared" si="0"/>
        <v>8.64</v>
      </c>
      <c r="E10">
        <f t="shared" si="1"/>
        <v>3.96</v>
      </c>
    </row>
    <row r="11" spans="1:5" x14ac:dyDescent="0.25">
      <c r="A11" s="3">
        <f>Ben_Greenfield_VO2max_Test!P11</f>
        <v>0.5957446808510638</v>
      </c>
      <c r="B11">
        <f>Ben_Greenfield_VO2max_Test!L11</f>
        <v>1.1499999999999999</v>
      </c>
      <c r="C11">
        <f>Ben_Greenfield_VO2max_Test!N11</f>
        <v>0.68</v>
      </c>
      <c r="D11">
        <f t="shared" si="0"/>
        <v>10.35</v>
      </c>
      <c r="E11">
        <f t="shared" si="1"/>
        <v>2.72</v>
      </c>
    </row>
    <row r="12" spans="1:5" x14ac:dyDescent="0.25">
      <c r="A12" s="3">
        <f>Ben_Greenfield_VO2max_Test!P12</f>
        <v>0.62193126022913259</v>
      </c>
      <c r="B12">
        <f>Ben_Greenfield_VO2max_Test!L12</f>
        <v>1.04</v>
      </c>
      <c r="C12">
        <f>Ben_Greenfield_VO2max_Test!N12</f>
        <v>1.1000000000000001</v>
      </c>
      <c r="D12">
        <f t="shared" si="0"/>
        <v>9.36</v>
      </c>
      <c r="E12">
        <f t="shared" si="1"/>
        <v>4.4000000000000004</v>
      </c>
    </row>
    <row r="13" spans="1:5" x14ac:dyDescent="0.25">
      <c r="A13" s="3">
        <f>Ben_Greenfield_VO2max_Test!P13</f>
        <v>0.68248772504091659</v>
      </c>
      <c r="B13">
        <f>Ben_Greenfield_VO2max_Test!L13</f>
        <v>1.08</v>
      </c>
      <c r="C13">
        <f>Ben_Greenfield_VO2max_Test!N13</f>
        <v>1.33</v>
      </c>
      <c r="D13">
        <f t="shared" si="0"/>
        <v>9.7200000000000006</v>
      </c>
      <c r="E13">
        <f t="shared" si="1"/>
        <v>5.32</v>
      </c>
    </row>
    <row r="14" spans="1:5" x14ac:dyDescent="0.25">
      <c r="A14" s="3">
        <f>Ben_Greenfield_VO2max_Test!P14</f>
        <v>0.69230769230769229</v>
      </c>
      <c r="B14">
        <f>Ben_Greenfield_VO2max_Test!L14</f>
        <v>0.94</v>
      </c>
      <c r="C14">
        <f>Ben_Greenfield_VO2max_Test!N14</f>
        <v>1.74</v>
      </c>
      <c r="D14">
        <f t="shared" si="0"/>
        <v>8.4599999999999991</v>
      </c>
      <c r="E14">
        <f t="shared" si="1"/>
        <v>6.96</v>
      </c>
    </row>
    <row r="15" spans="1:5" x14ac:dyDescent="0.25">
      <c r="A15" s="3">
        <f>Ben_Greenfield_VO2max_Test!P15</f>
        <v>0.75122749590834692</v>
      </c>
      <c r="B15">
        <f>Ben_Greenfield_VO2max_Test!L15</f>
        <v>1</v>
      </c>
      <c r="C15">
        <f>Ben_Greenfield_VO2max_Test!N15</f>
        <v>1.93</v>
      </c>
      <c r="D15">
        <f t="shared" si="0"/>
        <v>9</v>
      </c>
      <c r="E15">
        <f t="shared" si="1"/>
        <v>7.72</v>
      </c>
    </row>
    <row r="16" spans="1:5" x14ac:dyDescent="0.25">
      <c r="A16" s="3">
        <f>Ben_Greenfield_VO2max_Test!P16</f>
        <v>0.76923076923076916</v>
      </c>
      <c r="B16">
        <f>Ben_Greenfield_VO2max_Test!L16</f>
        <v>0.91</v>
      </c>
      <c r="C16">
        <f>Ben_Greenfield_VO2max_Test!N16</f>
        <v>2.2599999999999998</v>
      </c>
      <c r="D16">
        <f t="shared" si="0"/>
        <v>8.19</v>
      </c>
      <c r="E16">
        <f t="shared" si="1"/>
        <v>9.0399999999999991</v>
      </c>
    </row>
    <row r="17" spans="1:5" x14ac:dyDescent="0.25">
      <c r="A17" s="3">
        <f>Ben_Greenfield_VO2max_Test!P17</f>
        <v>0.79869067103109648</v>
      </c>
      <c r="B17">
        <f>Ben_Greenfield_VO2max_Test!L17</f>
        <v>0.75</v>
      </c>
      <c r="C17">
        <f>Ben_Greenfield_VO2max_Test!N17</f>
        <v>2.82</v>
      </c>
      <c r="D17">
        <f t="shared" si="0"/>
        <v>6.75</v>
      </c>
      <c r="E17">
        <f t="shared" si="1"/>
        <v>11.28</v>
      </c>
    </row>
    <row r="18" spans="1:5" x14ac:dyDescent="0.25">
      <c r="A18" s="3">
        <f>Ben_Greenfield_VO2max_Test!P18</f>
        <v>0.78887070376432078</v>
      </c>
      <c r="B18">
        <f>Ben_Greenfield_VO2max_Test!L18</f>
        <v>0.7</v>
      </c>
      <c r="C18">
        <f>Ben_Greenfield_VO2max_Test!N18</f>
        <v>2.89</v>
      </c>
      <c r="D18">
        <f t="shared" si="0"/>
        <v>6.3</v>
      </c>
      <c r="E18">
        <f t="shared" si="1"/>
        <v>11.56</v>
      </c>
    </row>
    <row r="19" spans="1:5" x14ac:dyDescent="0.25">
      <c r="A19" s="3">
        <f>Ben_Greenfield_VO2max_Test!P19</f>
        <v>0.84451718494271688</v>
      </c>
      <c r="B19">
        <f>Ben_Greenfield_VO2max_Test!L19</f>
        <v>0.63</v>
      </c>
      <c r="C19">
        <f>Ben_Greenfield_VO2max_Test!N19</f>
        <v>3.39</v>
      </c>
      <c r="D19">
        <f t="shared" si="0"/>
        <v>5.67</v>
      </c>
      <c r="E19">
        <f t="shared" si="1"/>
        <v>13.56</v>
      </c>
    </row>
    <row r="20" spans="1:5" x14ac:dyDescent="0.25">
      <c r="A20" s="3">
        <f>Ben_Greenfield_VO2max_Test!P20</f>
        <v>0.88379705400981989</v>
      </c>
      <c r="B20">
        <f>Ben_Greenfield_VO2max_Test!L20</f>
        <v>0.33</v>
      </c>
      <c r="C20">
        <f>Ben_Greenfield_VO2max_Test!N20</f>
        <v>4.34</v>
      </c>
      <c r="D20">
        <f t="shared" si="0"/>
        <v>2.97</v>
      </c>
      <c r="E20">
        <f t="shared" si="1"/>
        <v>17.36</v>
      </c>
    </row>
    <row r="21" spans="1:5" x14ac:dyDescent="0.25">
      <c r="A21" s="3">
        <f>Ben_Greenfield_VO2max_Test!P21</f>
        <v>0.89852700490998361</v>
      </c>
      <c r="B21">
        <f>Ben_Greenfield_VO2max_Test!L21</f>
        <v>0.17</v>
      </c>
      <c r="C21">
        <f>Ben_Greenfield_VO2max_Test!N21</f>
        <v>4.82</v>
      </c>
      <c r="D21">
        <f t="shared" si="0"/>
        <v>1.53</v>
      </c>
      <c r="E21">
        <f t="shared" si="1"/>
        <v>19.28</v>
      </c>
    </row>
    <row r="22" spans="1:5" x14ac:dyDescent="0.25">
      <c r="A22" s="3">
        <f>Ben_Greenfield_VO2max_Test!P22</f>
        <v>0.90998363338788868</v>
      </c>
      <c r="B22">
        <f>Ben_Greenfield_VO2max_Test!L22</f>
        <v>-0.01</v>
      </c>
      <c r="C22">
        <f>Ben_Greenfield_VO2max_Test!N22</f>
        <v>5.32</v>
      </c>
      <c r="D22">
        <f t="shared" si="0"/>
        <v>-0.09</v>
      </c>
      <c r="E22">
        <f t="shared" si="1"/>
        <v>21.28</v>
      </c>
    </row>
    <row r="23" spans="1:5" x14ac:dyDescent="0.25">
      <c r="A23" s="3">
        <f>Ben_Greenfield_VO2max_Test!P23</f>
        <v>0.94108019639934526</v>
      </c>
      <c r="B23">
        <f>Ben_Greenfield_VO2max_Test!L23</f>
        <v>-0.18</v>
      </c>
      <c r="C23">
        <f>Ben_Greenfield_VO2max_Test!N23</f>
        <v>5.91</v>
      </c>
      <c r="D23">
        <f t="shared" si="0"/>
        <v>-1.6199999999999999</v>
      </c>
      <c r="E23">
        <f t="shared" si="1"/>
        <v>23.64</v>
      </c>
    </row>
    <row r="24" spans="1:5" x14ac:dyDescent="0.25">
      <c r="A24" s="3">
        <f>Ben_Greenfield_VO2max_Test!P24</f>
        <v>0.95090016366612107</v>
      </c>
      <c r="B24">
        <f>Ben_Greenfield_VO2max_Test!L24</f>
        <v>-0.26</v>
      </c>
      <c r="C24">
        <f>Ben_Greenfield_VO2max_Test!N24</f>
        <v>6.17</v>
      </c>
      <c r="D24">
        <f t="shared" si="0"/>
        <v>-2.34</v>
      </c>
      <c r="E24">
        <f t="shared" si="1"/>
        <v>24.68</v>
      </c>
    </row>
    <row r="25" spans="1:5" x14ac:dyDescent="0.25">
      <c r="A25" s="3">
        <f>Ben_Greenfield_VO2max_Test!P25</f>
        <v>1</v>
      </c>
      <c r="B25">
        <f>Ben_Greenfield_VO2max_Test!L25</f>
        <v>-0.45</v>
      </c>
      <c r="C25">
        <f>Ben_Greenfield_VO2max_Test!N25</f>
        <v>6.94</v>
      </c>
      <c r="D25">
        <f t="shared" si="0"/>
        <v>-4.05</v>
      </c>
      <c r="E25">
        <f t="shared" si="1"/>
        <v>27.76</v>
      </c>
    </row>
    <row r="26" spans="1:5" x14ac:dyDescent="0.25">
      <c r="A26" s="3">
        <f>Ben_Greenfield_VO2max_Test!P26</f>
        <v>0.82487725040916526</v>
      </c>
      <c r="B26">
        <f>Ben_Greenfield_VO2max_Test!L26</f>
        <v>-0.5</v>
      </c>
      <c r="C26">
        <f>Ben_Greenfield_VO2max_Test!N26</f>
        <v>6.59</v>
      </c>
      <c r="D26">
        <f t="shared" si="0"/>
        <v>-4.5</v>
      </c>
      <c r="E26">
        <f t="shared" si="1"/>
        <v>26.36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Ben_Greenfield_VO2max_Test</vt:lpstr>
      <vt:lpstr>FAT-CHO_VO2Percent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2018-07-03T18:56:13Z</dcterms:created>
  <dcterms:modified xsi:type="dcterms:W3CDTF">2018-07-06T18:30:30Z</dcterms:modified>
</cp:coreProperties>
</file>