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6915" activeTab="2"/>
  </bookViews>
  <sheets>
    <sheet name="P_NPE_Macros" sheetId="1" r:id="rId1"/>
    <sheet name="Electrolytes" sheetId="2" r:id="rId2"/>
    <sheet name="TyG" sheetId="3" r:id="rId3"/>
  </sheets>
  <calcPr calcId="145621"/>
</workbook>
</file>

<file path=xl/calcChain.xml><?xml version="1.0" encoding="utf-8"?>
<calcChain xmlns="http://schemas.openxmlformats.org/spreadsheetml/2006/main">
  <c r="B4" i="3" l="1"/>
  <c r="B30" i="2" l="1"/>
  <c r="B29" i="2"/>
  <c r="B28" i="2"/>
  <c r="B20" i="2"/>
  <c r="B19" i="2"/>
  <c r="B18" i="2"/>
  <c r="B23" i="2"/>
  <c r="B25" i="2"/>
  <c r="E10" i="2"/>
  <c r="B10" i="2"/>
  <c r="B15" i="2"/>
  <c r="E15" i="2" s="1"/>
  <c r="E14" i="2"/>
  <c r="B24" i="2" s="1"/>
  <c r="E13" i="2"/>
  <c r="E9" i="2"/>
  <c r="E8" i="2"/>
  <c r="E7" i="2"/>
  <c r="E3" i="2"/>
  <c r="E2" i="2"/>
  <c r="E4" i="2" s="1"/>
  <c r="E9" i="1"/>
  <c r="B8" i="1"/>
  <c r="E8" i="1" s="1"/>
  <c r="E3" i="1"/>
  <c r="B2" i="1"/>
  <c r="B4" i="1" s="1"/>
  <c r="E4" i="1" s="1"/>
  <c r="B10" i="1" l="1"/>
  <c r="E10" i="1" s="1"/>
  <c r="E11" i="1" s="1"/>
  <c r="E2" i="1"/>
  <c r="E5" i="1" s="1"/>
</calcChain>
</file>

<file path=xl/sharedStrings.xml><?xml version="1.0" encoding="utf-8"?>
<sst xmlns="http://schemas.openxmlformats.org/spreadsheetml/2006/main" count="84" uniqueCount="24">
  <si>
    <t>Weight</t>
  </si>
  <si>
    <t>Protein</t>
  </si>
  <si>
    <t>lbs</t>
  </si>
  <si>
    <t>g</t>
  </si>
  <si>
    <t>Carbs</t>
  </si>
  <si>
    <t>Fat</t>
  </si>
  <si>
    <t>Calories</t>
  </si>
  <si>
    <t>Total</t>
  </si>
  <si>
    <t>Sea Salt</t>
  </si>
  <si>
    <t>wt/serv</t>
  </si>
  <si>
    <t>servings</t>
  </si>
  <si>
    <t>Sodium</t>
  </si>
  <si>
    <t>Chloride</t>
  </si>
  <si>
    <t>Lite Salt</t>
  </si>
  <si>
    <t>Potassium</t>
  </si>
  <si>
    <t>NoSalt</t>
  </si>
  <si>
    <t>Mult</t>
  </si>
  <si>
    <t>teaspoon</t>
  </si>
  <si>
    <t>Totals (1t-Lite Salt, 1t-Sea Salt)</t>
  </si>
  <si>
    <t>Totals (1t-NoSalt, 2t-Sea Salt)</t>
  </si>
  <si>
    <t>Totals (2t-Lite Salt, 1t-Sea Salt)</t>
  </si>
  <si>
    <t>TyG</t>
  </si>
  <si>
    <t>Triglycerides</t>
  </si>
  <si>
    <t>Fasting 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</si>
</sst>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0.140625" bestFit="1" customWidth="1"/>
    <col min="2" max="2" width="5" bestFit="1" customWidth="1"/>
    <col min="3" max="3" width="3.5703125" bestFit="1" customWidth="1"/>
    <col min="4" max="4" width="8.28515625" bestFit="1" customWidth="1"/>
  </cols>
  <sheetData>
    <row r="1" spans="1:5" x14ac:dyDescent="0.25">
      <c r="A1" t="s">
        <v>0</v>
      </c>
      <c r="B1">
        <v>165</v>
      </c>
      <c r="C1" t="s">
        <v>2</v>
      </c>
      <c r="D1" t="s">
        <v>16</v>
      </c>
      <c r="E1" t="s">
        <v>6</v>
      </c>
    </row>
    <row r="2" spans="1:5" x14ac:dyDescent="0.25">
      <c r="A2" t="s">
        <v>1</v>
      </c>
      <c r="B2">
        <f>B1</f>
        <v>165</v>
      </c>
      <c r="C2" t="s">
        <v>3</v>
      </c>
      <c r="D2">
        <v>4</v>
      </c>
      <c r="E2">
        <f>D2*B2</f>
        <v>660</v>
      </c>
    </row>
    <row r="3" spans="1:5" x14ac:dyDescent="0.25">
      <c r="A3" t="s">
        <v>4</v>
      </c>
      <c r="B3">
        <v>20</v>
      </c>
      <c r="C3" t="s">
        <v>3</v>
      </c>
      <c r="D3">
        <v>4</v>
      </c>
      <c r="E3">
        <f>D3*B3</f>
        <v>80</v>
      </c>
    </row>
    <row r="4" spans="1:5" x14ac:dyDescent="0.25">
      <c r="A4" t="s">
        <v>5</v>
      </c>
      <c r="B4">
        <f>B2-B3</f>
        <v>145</v>
      </c>
      <c r="C4" t="s">
        <v>3</v>
      </c>
      <c r="D4">
        <v>9</v>
      </c>
      <c r="E4">
        <f>D4*B4</f>
        <v>1305</v>
      </c>
    </row>
    <row r="5" spans="1:5" x14ac:dyDescent="0.25">
      <c r="A5" t="s">
        <v>7</v>
      </c>
      <c r="E5">
        <f>SUM(E2:E4)</f>
        <v>2045</v>
      </c>
    </row>
    <row r="7" spans="1:5" x14ac:dyDescent="0.25">
      <c r="A7" t="s">
        <v>0</v>
      </c>
      <c r="B7">
        <v>175</v>
      </c>
      <c r="C7" t="s">
        <v>2</v>
      </c>
      <c r="D7" t="s">
        <v>16</v>
      </c>
      <c r="E7" t="s">
        <v>6</v>
      </c>
    </row>
    <row r="8" spans="1:5" x14ac:dyDescent="0.25">
      <c r="A8" t="s">
        <v>1</v>
      </c>
      <c r="B8">
        <f>B7</f>
        <v>175</v>
      </c>
      <c r="C8" t="s">
        <v>3</v>
      </c>
      <c r="D8">
        <v>4</v>
      </c>
      <c r="E8">
        <f>D8*B8</f>
        <v>700</v>
      </c>
    </row>
    <row r="9" spans="1:5" x14ac:dyDescent="0.25">
      <c r="A9" t="s">
        <v>4</v>
      </c>
      <c r="B9">
        <v>20</v>
      </c>
      <c r="C9" t="s">
        <v>3</v>
      </c>
      <c r="D9">
        <v>4</v>
      </c>
      <c r="E9">
        <f>D9*B9</f>
        <v>80</v>
      </c>
    </row>
    <row r="10" spans="1:5" x14ac:dyDescent="0.25">
      <c r="A10" t="s">
        <v>5</v>
      </c>
      <c r="B10">
        <f>B8-B9</f>
        <v>155</v>
      </c>
      <c r="C10" t="s">
        <v>3</v>
      </c>
      <c r="D10">
        <v>9</v>
      </c>
      <c r="E10">
        <f>D10*B10</f>
        <v>1395</v>
      </c>
    </row>
    <row r="11" spans="1:5" x14ac:dyDescent="0.25">
      <c r="A11" t="s">
        <v>7</v>
      </c>
      <c r="E11">
        <f>SUM(E8:E10)</f>
        <v>2175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23" sqref="H23"/>
    </sheetView>
  </sheetViews>
  <sheetFormatPr defaultRowHeight="15" x14ac:dyDescent="0.25"/>
  <cols>
    <col min="1" max="1" width="15.28515625" bestFit="1" customWidth="1"/>
    <col min="2" max="2" width="5" bestFit="1" customWidth="1"/>
    <col min="3" max="4" width="2" bestFit="1" customWidth="1"/>
    <col min="5" max="5" width="8.28515625" bestFit="1" customWidth="1"/>
    <col min="6" max="6" width="9.28515625" bestFit="1" customWidth="1"/>
  </cols>
  <sheetData>
    <row r="1" spans="1:6" x14ac:dyDescent="0.25">
      <c r="A1" t="s">
        <v>8</v>
      </c>
      <c r="D1">
        <v>4</v>
      </c>
      <c r="E1" t="s">
        <v>10</v>
      </c>
      <c r="F1" t="s">
        <v>17</v>
      </c>
    </row>
    <row r="2" spans="1:6" x14ac:dyDescent="0.25">
      <c r="A2" t="s">
        <v>9</v>
      </c>
      <c r="B2">
        <v>1.4</v>
      </c>
      <c r="C2" t="s">
        <v>3</v>
      </c>
      <c r="D2">
        <v>4</v>
      </c>
      <c r="E2">
        <f>D2*B2</f>
        <v>5.6</v>
      </c>
      <c r="F2" t="s">
        <v>3</v>
      </c>
    </row>
    <row r="3" spans="1:6" x14ac:dyDescent="0.25">
      <c r="A3" t="s">
        <v>11</v>
      </c>
      <c r="B3">
        <v>0.5</v>
      </c>
      <c r="C3" t="s">
        <v>3</v>
      </c>
      <c r="D3">
        <v>4</v>
      </c>
      <c r="E3">
        <f>D3*B3</f>
        <v>2</v>
      </c>
      <c r="F3" t="s">
        <v>3</v>
      </c>
    </row>
    <row r="4" spans="1:6" x14ac:dyDescent="0.25">
      <c r="A4" t="s">
        <v>12</v>
      </c>
      <c r="E4">
        <f>E2-E3</f>
        <v>3.5999999999999996</v>
      </c>
      <c r="F4" t="s">
        <v>3</v>
      </c>
    </row>
    <row r="6" spans="1:6" x14ac:dyDescent="0.25">
      <c r="A6" t="s">
        <v>13</v>
      </c>
      <c r="D6">
        <v>4</v>
      </c>
      <c r="E6" t="s">
        <v>10</v>
      </c>
      <c r="F6" t="s">
        <v>17</v>
      </c>
    </row>
    <row r="7" spans="1:6" x14ac:dyDescent="0.25">
      <c r="A7" t="s">
        <v>9</v>
      </c>
      <c r="B7">
        <v>1.4</v>
      </c>
      <c r="C7" t="s">
        <v>3</v>
      </c>
      <c r="D7">
        <v>4</v>
      </c>
      <c r="E7">
        <f>D7*B7</f>
        <v>5.6</v>
      </c>
      <c r="F7" t="s">
        <v>3</v>
      </c>
    </row>
    <row r="8" spans="1:6" x14ac:dyDescent="0.25">
      <c r="A8" t="s">
        <v>11</v>
      </c>
      <c r="B8">
        <v>0.5</v>
      </c>
      <c r="C8" t="s">
        <v>3</v>
      </c>
      <c r="D8">
        <v>4</v>
      </c>
      <c r="E8">
        <f>D8*B8</f>
        <v>2</v>
      </c>
      <c r="F8" t="s">
        <v>3</v>
      </c>
    </row>
    <row r="9" spans="1:6" x14ac:dyDescent="0.25">
      <c r="A9" t="s">
        <v>14</v>
      </c>
      <c r="B9">
        <v>0.35</v>
      </c>
      <c r="C9" t="s">
        <v>3</v>
      </c>
      <c r="D9">
        <v>4</v>
      </c>
      <c r="E9">
        <f>D9*B9</f>
        <v>1.4</v>
      </c>
      <c r="F9" t="s">
        <v>3</v>
      </c>
    </row>
    <row r="10" spans="1:6" x14ac:dyDescent="0.25">
      <c r="A10" t="s">
        <v>12</v>
      </c>
      <c r="B10">
        <f>B7-B8-B9</f>
        <v>0.54999999999999993</v>
      </c>
      <c r="C10" t="s">
        <v>3</v>
      </c>
      <c r="D10">
        <v>4</v>
      </c>
      <c r="E10">
        <f>D10*B10</f>
        <v>2.1999999999999997</v>
      </c>
      <c r="F10" t="s">
        <v>3</v>
      </c>
    </row>
    <row r="12" spans="1:6" x14ac:dyDescent="0.25">
      <c r="A12" t="s">
        <v>15</v>
      </c>
      <c r="D12">
        <v>4</v>
      </c>
      <c r="E12" t="s">
        <v>10</v>
      </c>
      <c r="F12" t="s">
        <v>17</v>
      </c>
    </row>
    <row r="13" spans="1:6" x14ac:dyDescent="0.25">
      <c r="A13" t="s">
        <v>9</v>
      </c>
      <c r="B13">
        <v>1.3</v>
      </c>
      <c r="C13" t="s">
        <v>3</v>
      </c>
      <c r="D13">
        <v>4</v>
      </c>
      <c r="E13">
        <f>D13*B13</f>
        <v>5.2</v>
      </c>
      <c r="F13" t="s">
        <v>3</v>
      </c>
    </row>
    <row r="14" spans="1:6" x14ac:dyDescent="0.25">
      <c r="A14" t="s">
        <v>14</v>
      </c>
      <c r="B14">
        <v>0.65</v>
      </c>
      <c r="C14" t="s">
        <v>3</v>
      </c>
      <c r="D14">
        <v>4</v>
      </c>
      <c r="E14">
        <f>D14*B14</f>
        <v>2.6</v>
      </c>
      <c r="F14" t="s">
        <v>3</v>
      </c>
    </row>
    <row r="15" spans="1:6" x14ac:dyDescent="0.25">
      <c r="A15" t="s">
        <v>12</v>
      </c>
      <c r="B15">
        <f>B13-B14</f>
        <v>0.65</v>
      </c>
      <c r="C15" t="s">
        <v>3</v>
      </c>
      <c r="D15">
        <v>4</v>
      </c>
      <c r="E15">
        <f>D15*B15</f>
        <v>2.6</v>
      </c>
      <c r="F15" t="s">
        <v>3</v>
      </c>
    </row>
    <row r="17" spans="1:3" x14ac:dyDescent="0.25">
      <c r="A17" t="s">
        <v>20</v>
      </c>
    </row>
    <row r="18" spans="1:3" x14ac:dyDescent="0.25">
      <c r="A18" t="s">
        <v>11</v>
      </c>
      <c r="B18">
        <f>$E$3+2*$E$8</f>
        <v>6</v>
      </c>
      <c r="C18" t="s">
        <v>3</v>
      </c>
    </row>
    <row r="19" spans="1:3" x14ac:dyDescent="0.25">
      <c r="A19" t="s">
        <v>14</v>
      </c>
      <c r="B19">
        <f>2*$E$9</f>
        <v>2.8</v>
      </c>
      <c r="C19" t="s">
        <v>3</v>
      </c>
    </row>
    <row r="20" spans="1:3" x14ac:dyDescent="0.25">
      <c r="A20" t="s">
        <v>12</v>
      </c>
      <c r="B20">
        <f>$E$4+2*$E$10</f>
        <v>7.9999999999999991</v>
      </c>
      <c r="C20" t="s">
        <v>3</v>
      </c>
    </row>
    <row r="22" spans="1:3" x14ac:dyDescent="0.25">
      <c r="A22" t="s">
        <v>19</v>
      </c>
    </row>
    <row r="23" spans="1:3" x14ac:dyDescent="0.25">
      <c r="A23" t="s">
        <v>11</v>
      </c>
      <c r="B23">
        <f>2*E3</f>
        <v>4</v>
      </c>
      <c r="C23" t="s">
        <v>3</v>
      </c>
    </row>
    <row r="24" spans="1:3" x14ac:dyDescent="0.25">
      <c r="A24" t="s">
        <v>14</v>
      </c>
      <c r="B24">
        <f>E14</f>
        <v>2.6</v>
      </c>
      <c r="C24" t="s">
        <v>3</v>
      </c>
    </row>
    <row r="25" spans="1:3" x14ac:dyDescent="0.25">
      <c r="A25" t="s">
        <v>12</v>
      </c>
      <c r="B25">
        <f>2*E4+E15</f>
        <v>9.7999999999999989</v>
      </c>
      <c r="C25" t="s">
        <v>3</v>
      </c>
    </row>
    <row r="27" spans="1:3" x14ac:dyDescent="0.25">
      <c r="A27" t="s">
        <v>18</v>
      </c>
    </row>
    <row r="28" spans="1:3" x14ac:dyDescent="0.25">
      <c r="A28" t="s">
        <v>11</v>
      </c>
      <c r="B28">
        <f>$E$3+$E$8</f>
        <v>4</v>
      </c>
      <c r="C28" t="s">
        <v>3</v>
      </c>
    </row>
    <row r="29" spans="1:3" x14ac:dyDescent="0.25">
      <c r="A29" t="s">
        <v>14</v>
      </c>
      <c r="B29">
        <f>$E$9</f>
        <v>1.4</v>
      </c>
      <c r="C29" t="s">
        <v>3</v>
      </c>
    </row>
    <row r="30" spans="1:3" x14ac:dyDescent="0.25">
      <c r="A30" t="s">
        <v>12</v>
      </c>
      <c r="B30">
        <f>$E$4+$E$10</f>
        <v>5.7999999999999989</v>
      </c>
      <c r="C30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abSelected="1" workbookViewId="0"/>
  </sheetViews>
  <sheetFormatPr defaultRowHeight="15" x14ac:dyDescent="0.25"/>
  <cols>
    <col min="1" max="1" width="14.85546875" bestFit="1" customWidth="1"/>
  </cols>
  <sheetData>
    <row r="2" spans="1:2" x14ac:dyDescent="0.25">
      <c r="A2" t="s">
        <v>22</v>
      </c>
      <c r="B2">
        <v>114</v>
      </c>
    </row>
    <row r="3" spans="1:2" x14ac:dyDescent="0.25">
      <c r="A3" t="s">
        <v>23</v>
      </c>
      <c r="B3">
        <v>103</v>
      </c>
    </row>
    <row r="4" spans="1:2" x14ac:dyDescent="0.25">
      <c r="A4" t="s">
        <v>21</v>
      </c>
      <c r="B4">
        <f>LN(B3*B2/2)</f>
        <v>8.6777802560641852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P_NPE_Macros</vt:lpstr>
      <vt:lpstr>Electrolytes</vt:lpstr>
      <vt:lpstr>TyG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2018-05-21T16:40:35Z</dcterms:created>
  <dcterms:modified xsi:type="dcterms:W3CDTF">2018-05-23T11:36:51Z</dcterms:modified>
</cp:coreProperties>
</file>