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R_HR" sheetId="2" state="visible" r:id="rId3"/>
    <sheet name="RER_HR_Cut" sheetId="3" state="visible" r:id="rId4"/>
    <sheet name="Sheet2" sheetId="4" state="visible" r:id="rId5"/>
    <sheet name="PercentVO2_R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<sst xmlns="http://schemas.openxmlformats.org/spreadsheetml/2006/main" count="38" uniqueCount="23">
  <si>
    <t xml:space="preserve">time</t>
  </si>
  <si>
    <t xml:space="preserve">VO2/kg</t>
  </si>
  <si>
    <t xml:space="preserve">VCO2</t>
  </si>
  <si>
    <t xml:space="preserve">REE</t>
  </si>
  <si>
    <t xml:space="preserve">%VO2Max</t>
  </si>
  <si>
    <t xml:space="preserve">HR</t>
  </si>
  <si>
    <t xml:space="preserve">RERx100</t>
  </si>
  <si>
    <t xml:space="preserve">RER</t>
  </si>
  <si>
    <t xml:space="preserve">Fract Fat</t>
  </si>
  <si>
    <t xml:space="preserve">Fat g/min</t>
  </si>
  <si>
    <t xml:space="preserve">Fract Carbs</t>
  </si>
  <si>
    <t xml:space="preserve">Carbs g/min</t>
  </si>
  <si>
    <t xml:space="preserve">Running</t>
  </si>
  <si>
    <t xml:space="preserve">Ended</t>
  </si>
  <si>
    <t xml:space="preserve">Cool Down</t>
  </si>
  <si>
    <t xml:space="preserve">Max</t>
  </si>
  <si>
    <t xml:space="preserve">Est RER</t>
  </si>
  <si>
    <t xml:space="preserve">fat</t>
  </si>
  <si>
    <t xml:space="preserve">Fat</t>
  </si>
  <si>
    <t xml:space="preserve">Carbs</t>
  </si>
  <si>
    <t xml:space="preserve">%Fat</t>
  </si>
  <si>
    <t xml:space="preserve">%Carbs</t>
  </si>
  <si>
    <t xml:space="preserve">%VO2max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</si>
</sst>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\:MM"/>
    <numFmt numFmtId="166" formatCode="0%"/>
    <numFmt numFmtId="167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</c:v>
                </c:pt>
                <c:pt idx="34">
                  <c:v>32.1</c:v>
                </c:pt>
                <c:pt idx="35">
                  <c:v>33.2</c:v>
                </c:pt>
                <c:pt idx="36">
                  <c:v>34.2</c:v>
                </c:pt>
                <c:pt idx="37">
                  <c:v>33.8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Sheet1!$F$1:$F$1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Sheet1!$H$1:$H$1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</c:v>
                </c:pt>
                <c:pt idx="39">
                  <c:v>108</c:v>
                </c:pt>
                <c:pt idx="40">
                  <c:v>111</c:v>
                </c:pt>
              </c:numCache>
            </c:numRef>
          </c:yVal>
          <c:smooth val="1"/>
        </c:ser>
        <c:axId val="85416018"/>
        <c:axId val="82299823"/>
      </c:scatterChart>
      <c:valAx>
        <c:axId val="85416018"/>
        <c:scaling>
          <c:orientation val="minMax"/>
        </c:scaling>
        <c:delete val="0"/>
        <c:axPos val="b"/>
        <c:numFmt formatCode="HH\:MM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299823"/>
        <c:crosses val="autoZero"/>
        <c:crossBetween val="midCat"/>
      </c:valAx>
      <c:valAx>
        <c:axId val="822998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4160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457099849473"/>
          <c:y val="0.0418135708542092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yVal>
          <c:smooth val="0"/>
        </c:ser>
        <c:axId val="43445159"/>
        <c:axId val="97126216"/>
      </c:scatterChart>
      <c:valAx>
        <c:axId val="43445159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26216"/>
        <c:crosses val="autoZero"/>
        <c:crossBetween val="midCat"/>
      </c:valAx>
      <c:valAx>
        <c:axId val="971262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451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9"/>
          <c:y val="0.788074641354762"/>
          <c:w val="0.181289090197945"/>
          <c:h val="0.07892162135505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Fat g/min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Sheet1!$F$2:$F$42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Sheet1!$K$2:$K$42</c:f>
              <c:numCache>
                <c:formatCode>General</c:formatCode>
                <c:ptCount val="41"/>
                <c:pt idx="0">
                  <c:v>0.16633</c:v>
                </c:pt>
                <c:pt idx="1">
                  <c:v>0.100214074074074</c:v>
                </c:pt>
                <c:pt idx="2">
                  <c:v>0.114115555555556</c:v>
                </c:pt>
                <c:pt idx="3">
                  <c:v>0.116257777777778</c:v>
                </c:pt>
                <c:pt idx="4">
                  <c:v>0.137424444444444</c:v>
                </c:pt>
                <c:pt idx="5">
                  <c:v>0.146787037037037</c:v>
                </c:pt>
                <c:pt idx="6">
                  <c:v>0.250925185185185</c:v>
                </c:pt>
                <c:pt idx="7">
                  <c:v>0.302018888888889</c:v>
                </c:pt>
                <c:pt idx="8">
                  <c:v>0.242429259259259</c:v>
                </c:pt>
                <c:pt idx="9">
                  <c:v>0.293911111111111</c:v>
                </c:pt>
                <c:pt idx="10">
                  <c:v>0.422444074074074</c:v>
                </c:pt>
                <c:pt idx="11">
                  <c:v>0.422444074074074</c:v>
                </c:pt>
                <c:pt idx="12">
                  <c:v>0.514505555555556</c:v>
                </c:pt>
                <c:pt idx="13">
                  <c:v>0.517278518518519</c:v>
                </c:pt>
                <c:pt idx="14">
                  <c:v>0.696518518518518</c:v>
                </c:pt>
                <c:pt idx="15">
                  <c:v>0.857568148148148</c:v>
                </c:pt>
                <c:pt idx="16">
                  <c:v>0.8076</c:v>
                </c:pt>
                <c:pt idx="17">
                  <c:v>0.971496296296296</c:v>
                </c:pt>
                <c:pt idx="18">
                  <c:v>0.917742222222222</c:v>
                </c:pt>
                <c:pt idx="19">
                  <c:v>0.76976</c:v>
                </c:pt>
                <c:pt idx="20">
                  <c:v>0.861168518518518</c:v>
                </c:pt>
                <c:pt idx="21">
                  <c:v>1.03042592592593</c:v>
                </c:pt>
                <c:pt idx="22">
                  <c:v>0.941266666666667</c:v>
                </c:pt>
                <c:pt idx="23">
                  <c:v>0.91888</c:v>
                </c:pt>
                <c:pt idx="24">
                  <c:v>0.781490740740741</c:v>
                </c:pt>
                <c:pt idx="25">
                  <c:v>0.814703703703704</c:v>
                </c:pt>
                <c:pt idx="26">
                  <c:v>0.884852592592593</c:v>
                </c:pt>
                <c:pt idx="27">
                  <c:v>0.656093333333333</c:v>
                </c:pt>
                <c:pt idx="28">
                  <c:v>0.667407407407407</c:v>
                </c:pt>
                <c:pt idx="29">
                  <c:v>0.578767407407408</c:v>
                </c:pt>
                <c:pt idx="30">
                  <c:v>0.691721481481482</c:v>
                </c:pt>
                <c:pt idx="31">
                  <c:v>0.432855555555556</c:v>
                </c:pt>
                <c:pt idx="32">
                  <c:v>0.304238148148148</c:v>
                </c:pt>
                <c:pt idx="33">
                  <c:v>0.192828148148149</c:v>
                </c:pt>
                <c:pt idx="34">
                  <c:v>0.0473607407407414</c:v>
                </c:pt>
                <c:pt idx="35">
                  <c:v>-0.196124444444444</c:v>
                </c:pt>
                <c:pt idx="36">
                  <c:v>-0.202032592592592</c:v>
                </c:pt>
                <c:pt idx="37">
                  <c:v>-0.399703703703703</c:v>
                </c:pt>
                <c:pt idx="38">
                  <c:v>-0.371243333333333</c:v>
                </c:pt>
                <c:pt idx="39">
                  <c:v>-0.374817777777777</c:v>
                </c:pt>
                <c:pt idx="40">
                  <c:v>-0.164287037037037</c:v>
                </c:pt>
              </c:numCache>
            </c:numRef>
          </c:yVal>
          <c:smooth val="0"/>
        </c:ser>
        <c:axId val="23759386"/>
        <c:axId val="85188212"/>
      </c:scatterChart>
      <c:valAx>
        <c:axId val="2375938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88212"/>
        <c:crosses val="autoZero"/>
        <c:crossBetween val="midCat"/>
      </c:valAx>
      <c:valAx>
        <c:axId val="85188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759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RERx100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axId val="14477675"/>
        <c:axId val="66064252"/>
      </c:scatterChart>
      <c:valAx>
        <c:axId val="14477675"/>
        <c:scaling>
          <c:orientation val="minMax"/>
          <c:max val="170"/>
          <c:min val="6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64252"/>
        <c:crosses val="autoZero"/>
        <c:crossBetween val="midCat"/>
      </c:valAx>
      <c:valAx>
        <c:axId val="66064252"/>
        <c:scaling>
          <c:orientation val="minMax"/>
          <c:max val="100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4776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0826634338869"/>
          <c:y val="0.846432593792762"/>
          <c:w val="0.186129020867907"/>
          <c:h val="0.09911839087181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0"/>
        </c:ser>
        <c:axId val="72492637"/>
        <c:axId val="46479159"/>
      </c:scatterChart>
      <c:valAx>
        <c:axId val="72492637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79159"/>
        <c:crosses val="autoZero"/>
        <c:crossBetween val="midCat"/>
      </c:valAx>
      <c:valAx>
        <c:axId val="46479159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926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"/>
          <c:y val="0.869615792514533"/>
          <c:w val="0.152352624519849"/>
          <c:h val="0.0680608310366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fat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1"/>
        </c:ser>
        <c:axId val="65884990"/>
        <c:axId val="20862275"/>
      </c:scatterChart>
      <c:valAx>
        <c:axId val="65884990"/>
        <c:scaling>
          <c:orientation val="minMax"/>
          <c:max val="1"/>
          <c:min val="0.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62275"/>
        <c:crosses val="autoZero"/>
        <c:crossBetween val="midCat"/>
      </c:valAx>
      <c:valAx>
        <c:axId val="208622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8849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406924234822"/>
          <c:y val="0.041818744200433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yVal>
          <c:smooth val="0"/>
        </c:ser>
        <c:axId val="62568654"/>
        <c:axId val="54368165"/>
      </c:scatterChart>
      <c:valAx>
        <c:axId val="62568654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68165"/>
        <c:crosses val="autoZero"/>
        <c:crossBetween val="midCat"/>
      </c:valAx>
      <c:valAx>
        <c:axId val="54368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5686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9"/>
          <c:y val="0.788074641354762"/>
          <c:w val="0.181289090197945"/>
          <c:h val="0.07892162135505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%VO2max(x) vs RER(y)</a:t>
            </a:r>
          </a:p>
        </c:rich>
      </c:tx>
      <c:layout>
        <c:manualLayout>
          <c:xMode val="edge"/>
          <c:yMode val="edge"/>
          <c:x val="0.20955446383195"/>
          <c:y val="0.0279066927210552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xVal>
          <c:yVal>
            <c:numRef>
              <c:f>Sheet1!$I$2:$I$38</c:f>
              <c:numCache>
                <c:formatCode>General</c:formatCode>
                <c:ptCount val="37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</c:numCache>
            </c:numRef>
          </c:yVal>
          <c:smooth val="0"/>
        </c:ser>
        <c:axId val="15948087"/>
        <c:axId val="24622277"/>
      </c:scatterChart>
      <c:valAx>
        <c:axId val="15948087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22277"/>
        <c:crosses val="autoZero"/>
        <c:crossBetween val="midCat"/>
      </c:valAx>
      <c:valAx>
        <c:axId val="24622277"/>
        <c:scaling>
          <c:orientation val="minMax"/>
          <c:max val="1.2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948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75416010498688"/>
          <c:y val="0.423169291338583"/>
          <c:w val="0.17065334770762"/>
          <c:h val="0.089964743213068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460440</xdr:colOff>
      <xdr:row>1</xdr:row>
      <xdr:rowOff>68760</xdr:rowOff>
    </xdr:from>
    <xdr:to>
      <xdr:col>25</xdr:col>
      <xdr:colOff>26280</xdr:colOff>
      <xdr:row>26</xdr:row>
      <xdr:rowOff>124920</xdr:rowOff>
    </xdr:to>
    <xdr:graphicFrame>
      <xdr:nvGraphicFramePr>
        <xdr:cNvPr id="0" name="Chart 2"/>
        <xdr:cNvGraphicFramePr/>
      </xdr:nvGraphicFramePr>
      <xdr:xfrm>
        <a:off x="9348840" y="243720"/>
        <a:ext cx="6893280" cy="44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96840</xdr:colOff>
      <xdr:row>11</xdr:row>
      <xdr:rowOff>45360</xdr:rowOff>
    </xdr:from>
    <xdr:to>
      <xdr:col>25</xdr:col>
      <xdr:colOff>610200</xdr:colOff>
      <xdr:row>44</xdr:row>
      <xdr:rowOff>81720</xdr:rowOff>
    </xdr:to>
    <xdr:graphicFrame>
      <xdr:nvGraphicFramePr>
        <xdr:cNvPr id="1" name="Chart 5"/>
        <xdr:cNvGraphicFramePr/>
      </xdr:nvGraphicFramePr>
      <xdr:xfrm>
        <a:off x="9651600" y="1973160"/>
        <a:ext cx="7174440" cy="581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353520</xdr:colOff>
      <xdr:row>0</xdr:row>
      <xdr:rowOff>38880</xdr:rowOff>
    </xdr:from>
    <xdr:to>
      <xdr:col>19</xdr:col>
      <xdr:colOff>342360</xdr:colOff>
      <xdr:row>31</xdr:row>
      <xdr:rowOff>77760</xdr:rowOff>
    </xdr:to>
    <xdr:graphicFrame>
      <xdr:nvGraphicFramePr>
        <xdr:cNvPr id="2" name=""/>
        <xdr:cNvGraphicFramePr/>
      </xdr:nvGraphicFramePr>
      <xdr:xfrm>
        <a:off x="5413680" y="38880"/>
        <a:ext cx="7147800" cy="54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1</xdr:row>
      <xdr:rowOff>90360</xdr:rowOff>
    </xdr:from>
    <xdr:to>
      <xdr:col>13</xdr:col>
      <xdr:colOff>208800</xdr:colOff>
      <xdr:row>27</xdr:row>
      <xdr:rowOff>18360</xdr:rowOff>
    </xdr:to>
    <xdr:graphicFrame>
      <xdr:nvGraphicFramePr>
        <xdr:cNvPr id="3" name="Chart 1"/>
        <xdr:cNvGraphicFramePr/>
      </xdr:nvGraphicFramePr>
      <xdr:xfrm>
        <a:off x="2673720" y="271080"/>
        <a:ext cx="6194520" cy="46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504720</xdr:colOff>
      <xdr:row>0</xdr:row>
      <xdr:rowOff>81000</xdr:rowOff>
    </xdr:from>
    <xdr:to>
      <xdr:col>15</xdr:col>
      <xdr:colOff>494640</xdr:colOff>
      <xdr:row>37</xdr:row>
      <xdr:rowOff>132840</xdr:rowOff>
    </xdr:to>
    <xdr:graphicFrame>
      <xdr:nvGraphicFramePr>
        <xdr:cNvPr id="4" name="Chart 1"/>
        <xdr:cNvGraphicFramePr/>
      </xdr:nvGraphicFramePr>
      <xdr:xfrm>
        <a:off x="2157480" y="81000"/>
        <a:ext cx="7983360" cy="67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399960</xdr:colOff>
      <xdr:row>13</xdr:row>
      <xdr:rowOff>176040</xdr:rowOff>
    </xdr:from>
    <xdr:to>
      <xdr:col>12</xdr:col>
      <xdr:colOff>170640</xdr:colOff>
      <xdr:row>29</xdr:row>
      <xdr:rowOff>23040</xdr:rowOff>
    </xdr:to>
    <xdr:graphicFrame>
      <xdr:nvGraphicFramePr>
        <xdr:cNvPr id="5" name="Chart 3"/>
        <xdr:cNvGraphicFramePr/>
      </xdr:nvGraphicFramePr>
      <xdr:xfrm>
        <a:off x="3022200" y="2538000"/>
        <a:ext cx="443376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361800</xdr:colOff>
      <xdr:row>1</xdr:row>
      <xdr:rowOff>47520</xdr:rowOff>
    </xdr:from>
    <xdr:to>
      <xdr:col>19</xdr:col>
      <xdr:colOff>208800</xdr:colOff>
      <xdr:row>32</xdr:row>
      <xdr:rowOff>180000</xdr:rowOff>
    </xdr:to>
    <xdr:graphicFrame>
      <xdr:nvGraphicFramePr>
        <xdr:cNvPr id="6" name="Chart 2"/>
        <xdr:cNvGraphicFramePr/>
      </xdr:nvGraphicFramePr>
      <xdr:xfrm>
        <a:off x="4982400" y="228240"/>
        <a:ext cx="7174440" cy="58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380160</xdr:colOff>
      <xdr:row>32</xdr:row>
      <xdr:rowOff>104040</xdr:rowOff>
    </xdr:to>
    <xdr:graphicFrame>
      <xdr:nvGraphicFramePr>
        <xdr:cNvPr id="7" name="Chart 1"/>
        <xdr:cNvGraphicFramePr/>
      </xdr:nvGraphicFramePr>
      <xdr:xfrm>
        <a:off x="0" y="0"/>
        <a:ext cx="6374880" cy="58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35" activeCellId="0" sqref="O35"/>
    </sheetView>
  </sheetViews>
  <sheetFormatPr defaultRowHeight="13.8" zeroHeight="false" outlineLevelRow="0" outlineLevelCol="0"/>
  <cols>
    <col collapsed="false" customWidth="true" hidden="false" outlineLevel="0" max="1" min="1" style="0" width="5.75"/>
    <col collapsed="false" customWidth="true" hidden="false" outlineLevel="0" max="2" min="2" style="0" width="7.13"/>
    <col collapsed="false" customWidth="true" hidden="false" outlineLevel="0" max="5" min="3" style="0" width="9.38"/>
    <col collapsed="false" customWidth="true" hidden="false" outlineLevel="0" max="6" min="6" style="0" width="4.37"/>
    <col collapsed="false" customWidth="true" hidden="false" outlineLevel="0" max="7" min="7" style="0" width="9.38"/>
    <col collapsed="false" customWidth="true" hidden="false" outlineLevel="0" max="8" min="8" style="0" width="10.61"/>
    <col collapsed="false" customWidth="true" hidden="false" outlineLevel="0" max="9" min="9" style="0" width="5"/>
    <col collapsed="false" customWidth="true" hidden="false" outlineLevel="0" max="10" min="10" style="0" width="10.04"/>
    <col collapsed="false" customWidth="true" hidden="false" outlineLevel="0" max="1025" min="11" style="0" width="8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1" t="n">
        <v>0.0145833333333333</v>
      </c>
      <c r="B2" s="0" t="n">
        <v>4.2</v>
      </c>
      <c r="C2" s="0" t="n">
        <v>0.23</v>
      </c>
      <c r="D2" s="0" t="n">
        <f aca="false">((3.9*B2)+(1.1*C2))*144</f>
        <v>2395.152</v>
      </c>
      <c r="E2" s="2" t="n">
        <f aca="false">$B2/$B$44</f>
        <v>0.12280701754386</v>
      </c>
      <c r="F2" s="0" t="n">
        <v>78</v>
      </c>
      <c r="G2" s="3" t="n">
        <f aca="false">$B2/$B$44</f>
        <v>0.12280701754386</v>
      </c>
      <c r="H2" s="0" t="n">
        <f aca="false">I2*100</f>
        <v>73</v>
      </c>
      <c r="I2" s="0" t="n">
        <v>0.73</v>
      </c>
      <c r="J2" s="4" t="n">
        <f aca="false">1-((I2-0.7)/0.3)</f>
        <v>0.9</v>
      </c>
      <c r="K2" s="0" t="n">
        <f aca="false">((J2*D2)/9)/(24*60)</f>
        <v>0.16633</v>
      </c>
      <c r="L2" s="0" t="n">
        <f aca="false">1-J2</f>
        <v>0.0999999999999996</v>
      </c>
      <c r="M2" s="0" t="n">
        <f aca="false">(L2*D2/(4*24*60))</f>
        <v>0.0415824999999999</v>
      </c>
    </row>
    <row r="3" customFormat="false" ht="13.8" hidden="false" customHeight="false" outlineLevel="0" collapsed="false">
      <c r="A3" s="1" t="n">
        <v>0.03125</v>
      </c>
      <c r="B3" s="0" t="n">
        <v>3.1</v>
      </c>
      <c r="C3" s="0" t="n">
        <v>0.19</v>
      </c>
      <c r="D3" s="0" t="n">
        <f aca="false">((3.9*B3)+(1.1*C3))*144</f>
        <v>1771.056</v>
      </c>
      <c r="E3" s="2" t="n">
        <f aca="false">B3/$B$44</f>
        <v>0.0906432748538012</v>
      </c>
      <c r="F3" s="0" t="n">
        <v>78</v>
      </c>
      <c r="G3" s="3" t="n">
        <f aca="false">$B3/$B$44</f>
        <v>0.0906432748538012</v>
      </c>
      <c r="H3" s="0" t="n">
        <f aca="false">I3*100</f>
        <v>78</v>
      </c>
      <c r="I3" s="0" t="n">
        <v>0.78</v>
      </c>
      <c r="J3" s="4" t="n">
        <f aca="false">1-((I3-0.7)/0.3)</f>
        <v>0.733333333333334</v>
      </c>
      <c r="K3" s="0" t="n">
        <f aca="false">((J3*D3)/9)/(24*60)</f>
        <v>0.100214074074074</v>
      </c>
      <c r="L3" s="0" t="n">
        <f aca="false">1-J3</f>
        <v>0.266666666666666</v>
      </c>
      <c r="M3" s="0" t="n">
        <f aca="false">(L3*D3/(4*24*60))</f>
        <v>0.0819933333333333</v>
      </c>
    </row>
    <row r="4" customFormat="false" ht="13.8" hidden="false" customHeight="false" outlineLevel="0" collapsed="false">
      <c r="A4" s="1" t="n">
        <v>0.0423611111111111</v>
      </c>
      <c r="B4" s="0" t="n">
        <v>3.7</v>
      </c>
      <c r="C4" s="0" t="n">
        <v>0.22</v>
      </c>
      <c r="D4" s="0" t="n">
        <f aca="false">((3.9*B4)+(1.1*C4))*144</f>
        <v>2112.768</v>
      </c>
      <c r="E4" s="2" t="n">
        <f aca="false">B4/$B$44</f>
        <v>0.108187134502924</v>
      </c>
      <c r="F4" s="0" t="n">
        <v>70</v>
      </c>
      <c r="G4" s="3" t="n">
        <f aca="false">$B4/$B$44</f>
        <v>0.108187134502924</v>
      </c>
      <c r="H4" s="0" t="n">
        <f aca="false">I4*100</f>
        <v>79</v>
      </c>
      <c r="I4" s="0" t="n">
        <v>0.79</v>
      </c>
      <c r="J4" s="4" t="n">
        <f aca="false">1-((I4-0.7)/0.3)</f>
        <v>0.7</v>
      </c>
      <c r="K4" s="0" t="n">
        <f aca="false">((J4*D4)/9)/(24*60)</f>
        <v>0.114115555555556</v>
      </c>
      <c r="L4" s="0" t="n">
        <f aca="false">1-J4</f>
        <v>0.3</v>
      </c>
      <c r="M4" s="0" t="n">
        <f aca="false">(L4*D4/(4*24*60))</f>
        <v>0.11004</v>
      </c>
    </row>
    <row r="5" customFormat="false" ht="13.8" hidden="false" customHeight="false" outlineLevel="0" collapsed="false">
      <c r="A5" s="1" t="n">
        <v>0.0555555555555556</v>
      </c>
      <c r="B5" s="0" t="n">
        <v>3.3</v>
      </c>
      <c r="C5" s="0" t="n">
        <v>0.19</v>
      </c>
      <c r="D5" s="0" t="n">
        <f aca="false">((3.9*B5)+(1.1*C5))*144</f>
        <v>1883.376</v>
      </c>
      <c r="E5" s="2" t="n">
        <f aca="false">B5/$B$44</f>
        <v>0.0964912280701754</v>
      </c>
      <c r="F5" s="0" t="n">
        <v>80</v>
      </c>
      <c r="G5" s="3" t="n">
        <f aca="false">$B5/$B$44</f>
        <v>0.0964912280701754</v>
      </c>
      <c r="H5" s="0" t="n">
        <f aca="false">I5*100</f>
        <v>76</v>
      </c>
      <c r="I5" s="0" t="n">
        <v>0.76</v>
      </c>
      <c r="J5" s="4" t="n">
        <f aca="false">1-((I5-0.7)/0.3)</f>
        <v>0.8</v>
      </c>
      <c r="K5" s="0" t="n">
        <f aca="false">((J5*D5)/9)/(24*60)</f>
        <v>0.116257777777778</v>
      </c>
      <c r="L5" s="0" t="n">
        <f aca="false">1-J5</f>
        <v>0.2</v>
      </c>
      <c r="M5" s="0" t="n">
        <f aca="false">(L5*D5/(4*24*60))</f>
        <v>0.0653949999999999</v>
      </c>
    </row>
    <row r="6" customFormat="false" ht="13.8" hidden="false" customHeight="false" outlineLevel="0" collapsed="false">
      <c r="A6" s="1" t="n">
        <v>0.0701388888888889</v>
      </c>
      <c r="B6" s="0" t="n">
        <v>3.6</v>
      </c>
      <c r="C6" s="0" t="n">
        <v>0.21</v>
      </c>
      <c r="D6" s="0" t="n">
        <f aca="false">((3.9*B6)+(1.1*C6))*144</f>
        <v>2055.024</v>
      </c>
      <c r="E6" s="2" t="n">
        <f aca="false">B6/$B$44</f>
        <v>0.105263157894737</v>
      </c>
      <c r="F6" s="0" t="n">
        <v>84</v>
      </c>
      <c r="G6" s="3" t="n">
        <f aca="false">$B6/$B$44</f>
        <v>0.105263157894737</v>
      </c>
      <c r="H6" s="0" t="n">
        <f aca="false">I6*100</f>
        <v>74</v>
      </c>
      <c r="I6" s="0" t="n">
        <v>0.74</v>
      </c>
      <c r="J6" s="4" t="n">
        <f aca="false">1-((I6-0.7)/0.3)</f>
        <v>0.866666666666667</v>
      </c>
      <c r="K6" s="0" t="n">
        <f aca="false">((J6*D6)/9)/(24*60)</f>
        <v>0.137424444444444</v>
      </c>
      <c r="L6" s="0" t="n">
        <f aca="false">1-J6</f>
        <v>0.133333333333333</v>
      </c>
      <c r="M6" s="0" t="n">
        <f aca="false">(L6*D6/(4*24*60))</f>
        <v>0.0475699999999999</v>
      </c>
    </row>
    <row r="7" customFormat="false" ht="13.8" hidden="false" customHeight="false" outlineLevel="0" collapsed="false">
      <c r="A7" s="1" t="n">
        <v>0.0833333333333333</v>
      </c>
      <c r="B7" s="0" t="n">
        <v>4</v>
      </c>
      <c r="C7" s="0" t="n">
        <v>0.23</v>
      </c>
      <c r="D7" s="0" t="n">
        <f aca="false">((3.9*B7)+(1.1*C7))*144</f>
        <v>2282.832</v>
      </c>
      <c r="E7" s="2" t="n">
        <f aca="false">B7/$B$44</f>
        <v>0.116959064327485</v>
      </c>
      <c r="F7" s="0" t="n">
        <v>76</v>
      </c>
      <c r="G7" s="3" t="n">
        <f aca="false">$B7/$B$44</f>
        <v>0.116959064327485</v>
      </c>
      <c r="H7" s="0" t="n">
        <f aca="false">I7*100</f>
        <v>75</v>
      </c>
      <c r="I7" s="0" t="n">
        <v>0.75</v>
      </c>
      <c r="J7" s="4" t="n">
        <f aca="false">1-((I7-0.7)/0.3)</f>
        <v>0.833333333333334</v>
      </c>
      <c r="K7" s="0" t="n">
        <f aca="false">((J7*D7)/9)/(24*60)</f>
        <v>0.146787037037037</v>
      </c>
      <c r="L7" s="0" t="n">
        <f aca="false">1-J7</f>
        <v>0.166666666666666</v>
      </c>
      <c r="M7" s="0" t="n">
        <f aca="false">(L7*D7/(4*24*60))</f>
        <v>0.0660541666666666</v>
      </c>
    </row>
    <row r="8" customFormat="false" ht="13.8" hidden="false" customHeight="false" outlineLevel="0" collapsed="false">
      <c r="A8" s="1" t="n">
        <v>0.0986111111111111</v>
      </c>
      <c r="B8" s="0" t="n">
        <v>5.9</v>
      </c>
      <c r="C8" s="0" t="n">
        <v>0.32</v>
      </c>
      <c r="D8" s="0" t="n">
        <f aca="false">((3.9*B8)+(1.1*C8))*144</f>
        <v>3364.128</v>
      </c>
      <c r="E8" s="2" t="n">
        <f aca="false">B8/$B$44</f>
        <v>0.172514619883041</v>
      </c>
      <c r="F8" s="0" t="n">
        <v>84</v>
      </c>
      <c r="G8" s="3" t="n">
        <f aca="false">$B8/$B$44</f>
        <v>0.172514619883041</v>
      </c>
      <c r="H8" s="0" t="n">
        <f aca="false">I8*100</f>
        <v>71</v>
      </c>
      <c r="I8" s="0" t="n">
        <v>0.71</v>
      </c>
      <c r="J8" s="4" t="n">
        <f aca="false">1-((I8-0.7)/0.3)</f>
        <v>0.966666666666667</v>
      </c>
      <c r="K8" s="0" t="n">
        <f aca="false">((J8*D8)/9)/(24*60)</f>
        <v>0.250925185185185</v>
      </c>
      <c r="L8" s="0" t="n">
        <f aca="false">1-J8</f>
        <v>0.033333333333333</v>
      </c>
      <c r="M8" s="0" t="n">
        <f aca="false">(L8*D8/(4*24*60))</f>
        <v>0.0194683333333331</v>
      </c>
    </row>
    <row r="9" customFormat="false" ht="13.8" hidden="false" customHeight="false" outlineLevel="0" collapsed="false">
      <c r="A9" s="1" t="n">
        <v>0.111805555555556</v>
      </c>
      <c r="B9" s="0" t="n">
        <v>7.1</v>
      </c>
      <c r="C9" s="0" t="n">
        <v>0.39</v>
      </c>
      <c r="D9" s="0" t="n">
        <f aca="false">((3.9*B9)+(1.1*C9))*144</f>
        <v>4049.136</v>
      </c>
      <c r="E9" s="2" t="n">
        <f aca="false">B9/$B$44</f>
        <v>0.207602339181286</v>
      </c>
      <c r="F9" s="0" t="n">
        <v>92</v>
      </c>
      <c r="G9" s="3" t="n">
        <f aca="false">$B9/$B$44</f>
        <v>0.207602339181286</v>
      </c>
      <c r="H9" s="0" t="n">
        <f aca="false">I9*100</f>
        <v>71</v>
      </c>
      <c r="I9" s="0" t="n">
        <v>0.71</v>
      </c>
      <c r="J9" s="4" t="n">
        <f aca="false">1-((I9-0.7)/0.3)</f>
        <v>0.966666666666667</v>
      </c>
      <c r="K9" s="0" t="n">
        <f aca="false">((J9*D9)/9)/(24*60)</f>
        <v>0.302018888888889</v>
      </c>
      <c r="L9" s="0" t="n">
        <f aca="false">1-J9</f>
        <v>0.033333333333333</v>
      </c>
      <c r="M9" s="0" t="n">
        <f aca="false">(L9*D9/(4*24*60))</f>
        <v>0.0234324999999998</v>
      </c>
    </row>
    <row r="10" customFormat="false" ht="13.8" hidden="false" customHeight="false" outlineLevel="0" collapsed="false">
      <c r="A10" s="1" t="n">
        <v>0.125694444444444</v>
      </c>
      <c r="B10" s="0" t="n">
        <v>5.7</v>
      </c>
      <c r="C10" s="0" t="n">
        <v>0.31</v>
      </c>
      <c r="D10" s="0" t="n">
        <f aca="false">((3.9*B10)+(1.1*C10))*144</f>
        <v>3250.224</v>
      </c>
      <c r="E10" s="2" t="n">
        <f aca="false">B10/$B$44</f>
        <v>0.166666666666667</v>
      </c>
      <c r="F10" s="0" t="n">
        <v>84</v>
      </c>
      <c r="G10" s="3" t="n">
        <f aca="false">$B10/$B$44</f>
        <v>0.166666666666667</v>
      </c>
      <c r="H10" s="0" t="n">
        <f aca="false">I10*100</f>
        <v>71</v>
      </c>
      <c r="I10" s="0" t="n">
        <v>0.71</v>
      </c>
      <c r="J10" s="4" t="n">
        <f aca="false">1-((I10-0.7)/0.3)</f>
        <v>0.966666666666667</v>
      </c>
      <c r="K10" s="0" t="n">
        <f aca="false">((J10*D10)/9)/(24*60)</f>
        <v>0.242429259259259</v>
      </c>
      <c r="L10" s="0" t="n">
        <f aca="false">1-J10</f>
        <v>0.033333333333333</v>
      </c>
      <c r="M10" s="0" t="n">
        <f aca="false">(L10*D10/(4*24*60))</f>
        <v>0.0188091666666665</v>
      </c>
    </row>
    <row r="11" customFormat="false" ht="13.8" hidden="false" customHeight="false" outlineLevel="0" collapsed="false">
      <c r="A11" s="1" t="n">
        <v>0.140277777777778</v>
      </c>
      <c r="B11" s="0" t="n">
        <v>5.9</v>
      </c>
      <c r="C11" s="0" t="n">
        <v>0.3</v>
      </c>
      <c r="D11" s="0" t="n">
        <f aca="false">((3.9*B11)+(1.1*C11))*144</f>
        <v>3360.96</v>
      </c>
      <c r="E11" s="2" t="n">
        <f aca="false">B11/$B$44</f>
        <v>0.172514619883041</v>
      </c>
      <c r="F11" s="0" t="n">
        <v>82</v>
      </c>
      <c r="G11" s="3" t="n">
        <f aca="false">$B11/$B$44</f>
        <v>0.172514619883041</v>
      </c>
      <c r="H11" s="0" t="n">
        <f aca="false">I11*100</f>
        <v>66</v>
      </c>
      <c r="I11" s="0" t="n">
        <v>0.66</v>
      </c>
      <c r="J11" s="4" t="n">
        <f aca="false">1-((I11-0.7)/0.3)</f>
        <v>1.13333333333333</v>
      </c>
      <c r="K11" s="0" t="n">
        <f aca="false">((J11*D11)/9)/(24*60)</f>
        <v>0.293911111111111</v>
      </c>
      <c r="L11" s="0" t="n">
        <f aca="false">1-J11</f>
        <v>-0.133333333333334</v>
      </c>
      <c r="M11" s="0" t="n">
        <f aca="false">(L11*D11/(4*24*60))</f>
        <v>-0.0778000000000001</v>
      </c>
    </row>
    <row r="12" customFormat="false" ht="13.8" hidden="false" customHeight="false" outlineLevel="0" collapsed="false">
      <c r="A12" s="1" t="n">
        <v>0.154166666666667</v>
      </c>
      <c r="B12" s="0" t="n">
        <v>7.8</v>
      </c>
      <c r="C12" s="0" t="n">
        <v>0.37</v>
      </c>
      <c r="D12" s="0" t="n">
        <f aca="false">((3.9*B12)+(1.1*C12))*144</f>
        <v>4439.088</v>
      </c>
      <c r="E12" s="2" t="n">
        <f aca="false">B12/$B$44</f>
        <v>0.228070175438596</v>
      </c>
      <c r="F12" s="0" t="n">
        <v>88</v>
      </c>
      <c r="G12" s="3" t="n">
        <f aca="false">$B12/$B$44</f>
        <v>0.228070175438596</v>
      </c>
      <c r="H12" s="0" t="n">
        <f aca="false">I12*100</f>
        <v>63</v>
      </c>
      <c r="I12" s="0" t="n">
        <v>0.63</v>
      </c>
      <c r="J12" s="4" t="n">
        <f aca="false">1-((I12-0.7)/0.3)</f>
        <v>1.23333333333333</v>
      </c>
      <c r="K12" s="0" t="n">
        <f aca="false">((J12*D12)/9)/(24*60)</f>
        <v>0.422444074074074</v>
      </c>
      <c r="L12" s="0" t="n">
        <f aca="false">1-J12</f>
        <v>-0.233333333333333</v>
      </c>
      <c r="M12" s="0" t="n">
        <f aca="false">(L12*D12/(4*24*60))</f>
        <v>-0.179824166666667</v>
      </c>
    </row>
    <row r="13" customFormat="false" ht="13.8" hidden="false" customHeight="false" outlineLevel="0" collapsed="false">
      <c r="A13" s="1" t="n">
        <v>0.168055555555556</v>
      </c>
      <c r="B13" s="0" t="n">
        <v>7.8</v>
      </c>
      <c r="C13" s="0" t="n">
        <v>0.37</v>
      </c>
      <c r="D13" s="0" t="n">
        <f aca="false">((3.9*B13)+(1.1*C13))*144</f>
        <v>4439.088</v>
      </c>
      <c r="E13" s="2" t="n">
        <f aca="false">B13/$B$44</f>
        <v>0.228070175438596</v>
      </c>
      <c r="F13" s="0" t="n">
        <v>88</v>
      </c>
      <c r="G13" s="3" t="n">
        <f aca="false">$B13/$B$44</f>
        <v>0.228070175438596</v>
      </c>
      <c r="H13" s="0" t="n">
        <f aca="false">I13*100</f>
        <v>63</v>
      </c>
      <c r="I13" s="0" t="n">
        <v>0.63</v>
      </c>
      <c r="J13" s="4" t="n">
        <f aca="false">1-((I13-0.7)/0.3)</f>
        <v>1.23333333333333</v>
      </c>
      <c r="K13" s="0" t="n">
        <f aca="false">((J13*D13)/9)/(24*60)</f>
        <v>0.422444074074074</v>
      </c>
      <c r="L13" s="0" t="n">
        <f aca="false">1-J13</f>
        <v>-0.233333333333333</v>
      </c>
      <c r="M13" s="0" t="n">
        <f aca="false">(L13*D13/(4*24*60))</f>
        <v>-0.179824166666667</v>
      </c>
    </row>
    <row r="14" customFormat="false" ht="13.8" hidden="false" customHeight="false" outlineLevel="0" collapsed="false">
      <c r="A14" s="1" t="n">
        <v>0.183333333333333</v>
      </c>
      <c r="B14" s="0" t="n">
        <v>9.5</v>
      </c>
      <c r="C14" s="0" t="n">
        <v>0.45</v>
      </c>
      <c r="D14" s="0" t="n">
        <f aca="false">((3.9*B14)+(1.1*C14))*144</f>
        <v>5406.48</v>
      </c>
      <c r="E14" s="2" t="n">
        <f aca="false">B14/$B$44</f>
        <v>0.277777777777778</v>
      </c>
      <c r="F14" s="0" t="n">
        <v>90</v>
      </c>
      <c r="G14" s="3" t="n">
        <f aca="false">$B14/$B$44</f>
        <v>0.277777777777778</v>
      </c>
      <c r="H14" s="0" t="n">
        <f aca="false">I14*100</f>
        <v>63</v>
      </c>
      <c r="I14" s="0" t="n">
        <v>0.63</v>
      </c>
      <c r="J14" s="4" t="n">
        <f aca="false">1-((I14-0.7)/0.3)</f>
        <v>1.23333333333333</v>
      </c>
      <c r="K14" s="0" t="n">
        <f aca="false">((J14*D14)/9)/(24*60)</f>
        <v>0.514505555555556</v>
      </c>
      <c r="L14" s="0" t="n">
        <f aca="false">1-J14</f>
        <v>-0.233333333333333</v>
      </c>
      <c r="M14" s="0" t="n">
        <f aca="false">(L14*D14/(4*24*60))</f>
        <v>-0.2190125</v>
      </c>
    </row>
    <row r="15" customFormat="false" ht="13.8" hidden="false" customHeight="false" outlineLevel="0" collapsed="false">
      <c r="A15" s="1" t="n">
        <v>0.194444444444444</v>
      </c>
      <c r="B15" s="0" t="n">
        <v>9.3</v>
      </c>
      <c r="C15" s="0" t="n">
        <v>0.44</v>
      </c>
      <c r="D15" s="0" t="n">
        <f aca="false">((3.9*B15)+(1.1*C15))*144</f>
        <v>5292.576</v>
      </c>
      <c r="E15" s="2" t="n">
        <f aca="false">B15/$B$44</f>
        <v>0.271929824561403</v>
      </c>
      <c r="F15" s="0" t="n">
        <v>94</v>
      </c>
      <c r="G15" s="3" t="n">
        <f aca="false">$B15/$B$44</f>
        <v>0.271929824561403</v>
      </c>
      <c r="H15" s="0" t="n">
        <f aca="false">I15*100</f>
        <v>62</v>
      </c>
      <c r="I15" s="0" t="n">
        <v>0.62</v>
      </c>
      <c r="J15" s="4" t="n">
        <f aca="false">1-((I15-0.7)/0.3)</f>
        <v>1.26666666666667</v>
      </c>
      <c r="K15" s="0" t="n">
        <f aca="false">((J15*D15)/9)/(24*60)</f>
        <v>0.517278518518519</v>
      </c>
      <c r="L15" s="0" t="n">
        <f aca="false">1-J15</f>
        <v>-0.266666666666667</v>
      </c>
      <c r="M15" s="0" t="n">
        <f aca="false">(L15*D15/(4*24*60))</f>
        <v>-0.245026666666667</v>
      </c>
    </row>
    <row r="16" customFormat="false" ht="13.8" hidden="false" customHeight="false" outlineLevel="0" collapsed="false">
      <c r="A16" s="1" t="n">
        <v>0.209027777777778</v>
      </c>
      <c r="B16" s="0" t="n">
        <v>11.9</v>
      </c>
      <c r="C16" s="0" t="n">
        <v>0.55</v>
      </c>
      <c r="D16" s="0" t="n">
        <f aca="false">((3.9*B16)+(1.1*C16))*144</f>
        <v>6770.16</v>
      </c>
      <c r="E16" s="2" t="n">
        <f aca="false">B16/$B$44</f>
        <v>0.347953216374269</v>
      </c>
      <c r="F16" s="0" t="n">
        <v>97</v>
      </c>
      <c r="G16" s="3" t="n">
        <f aca="false">$B16/$B$44</f>
        <v>0.347953216374269</v>
      </c>
      <c r="H16" s="0" t="n">
        <f aca="false">I16*100</f>
        <v>60</v>
      </c>
      <c r="I16" s="0" t="n">
        <v>0.6</v>
      </c>
      <c r="J16" s="4" t="n">
        <f aca="false">1-((I16-0.7)/0.3)</f>
        <v>1.33333333333333</v>
      </c>
      <c r="K16" s="0" t="n">
        <f aca="false">((J16*D16)/9)/(24*60)</f>
        <v>0.696518518518518</v>
      </c>
      <c r="L16" s="0" t="n">
        <f aca="false">1-J16</f>
        <v>-0.333333333333333</v>
      </c>
      <c r="M16" s="0" t="n">
        <f aca="false">(L16*D16/(4*24*60))</f>
        <v>-0.391791666666667</v>
      </c>
    </row>
    <row r="17" customFormat="false" ht="13.8" hidden="false" customHeight="false" outlineLevel="0" collapsed="false">
      <c r="A17" s="1" t="n">
        <v>0.223611111111111</v>
      </c>
      <c r="B17" s="0" t="n">
        <v>14.3</v>
      </c>
      <c r="C17" s="0" t="n">
        <v>0.64</v>
      </c>
      <c r="D17" s="0" t="n">
        <f aca="false">((3.9*B17)+(1.1*C17))*144</f>
        <v>8132.256</v>
      </c>
      <c r="E17" s="2" t="n">
        <f aca="false">B17/$B$44</f>
        <v>0.41812865497076</v>
      </c>
      <c r="F17" s="0" t="n">
        <v>99</v>
      </c>
      <c r="G17" s="3" t="n">
        <f aca="false">$B17/$B$44</f>
        <v>0.41812865497076</v>
      </c>
      <c r="H17" s="0" t="n">
        <f aca="false">I17*100</f>
        <v>59</v>
      </c>
      <c r="I17" s="0" t="n">
        <v>0.59</v>
      </c>
      <c r="J17" s="4" t="n">
        <f aca="false">1-((I17-0.7)/0.3)</f>
        <v>1.36666666666667</v>
      </c>
      <c r="K17" s="0" t="n">
        <f aca="false">((J17*D17)/9)/(24*60)</f>
        <v>0.857568148148148</v>
      </c>
      <c r="L17" s="0" t="n">
        <f aca="false">1-J17</f>
        <v>-0.366666666666667</v>
      </c>
      <c r="M17" s="0" t="n">
        <f aca="false">(L17*D17/(4*24*60))</f>
        <v>-0.517678333333334</v>
      </c>
    </row>
    <row r="18" customFormat="false" ht="13.8" hidden="false" customHeight="false" outlineLevel="0" collapsed="false">
      <c r="A18" s="1" t="n">
        <v>0.236111111111111</v>
      </c>
      <c r="B18" s="0" t="n">
        <v>13.8</v>
      </c>
      <c r="C18" s="0" t="n">
        <v>0.63</v>
      </c>
      <c r="D18" s="0" t="n">
        <f aca="false">((3.9*B18)+(1.1*C18))*144</f>
        <v>7849.872</v>
      </c>
      <c r="E18" s="2" t="n">
        <f aca="false">B18/$B$44</f>
        <v>0.403508771929825</v>
      </c>
      <c r="F18" s="0" t="n">
        <v>102</v>
      </c>
      <c r="G18" s="3" t="n">
        <f aca="false">$B18/$B$44</f>
        <v>0.403508771929825</v>
      </c>
      <c r="H18" s="0" t="n">
        <f aca="false">I18*100</f>
        <v>60</v>
      </c>
      <c r="I18" s="0" t="n">
        <v>0.6</v>
      </c>
      <c r="J18" s="4" t="n">
        <f aca="false">1-((I18-0.7)/0.3)</f>
        <v>1.33333333333333</v>
      </c>
      <c r="K18" s="0" t="n">
        <f aca="false">((J18*D18)/9)/(24*60)</f>
        <v>0.8076</v>
      </c>
      <c r="L18" s="0" t="n">
        <f aca="false">1-J18</f>
        <v>-0.333333333333333</v>
      </c>
      <c r="M18" s="0" t="n">
        <f aca="false">(L18*D18/(4*24*60))</f>
        <v>-0.454275</v>
      </c>
    </row>
    <row r="19" customFormat="false" ht="13.8" hidden="false" customHeight="false" outlineLevel="0" collapsed="false">
      <c r="A19" s="1" t="n">
        <v>0.25</v>
      </c>
      <c r="B19" s="0" t="n">
        <v>16.6</v>
      </c>
      <c r="C19" s="0" t="n">
        <v>0.76</v>
      </c>
      <c r="D19" s="0" t="n">
        <f aca="false">((3.9*B19)+(1.1*C19))*144</f>
        <v>9442.944</v>
      </c>
      <c r="E19" s="2" t="n">
        <f aca="false">B19/$B$44</f>
        <v>0.485380116959064</v>
      </c>
      <c r="F19" s="0" t="n">
        <v>103</v>
      </c>
      <c r="G19" s="3" t="n">
        <f aca="false">$B19/$B$44</f>
        <v>0.485380116959064</v>
      </c>
      <c r="H19" s="0" t="n">
        <f aca="false">I19*100</f>
        <v>60</v>
      </c>
      <c r="I19" s="0" t="n">
        <v>0.6</v>
      </c>
      <c r="J19" s="4" t="n">
        <f aca="false">1-((I19-0.7)/0.3)</f>
        <v>1.33333333333333</v>
      </c>
      <c r="K19" s="0" t="n">
        <f aca="false">((J19*D19)/9)/(24*60)</f>
        <v>0.971496296296296</v>
      </c>
      <c r="L19" s="0" t="n">
        <f aca="false">1-J19</f>
        <v>-0.333333333333333</v>
      </c>
      <c r="M19" s="0" t="n">
        <f aca="false">(L19*D19/(4*24*60))</f>
        <v>-0.546466666666667</v>
      </c>
    </row>
    <row r="20" customFormat="false" ht="13.8" hidden="false" customHeight="false" outlineLevel="0" collapsed="false">
      <c r="A20" s="1" t="n">
        <v>0.263888888888889</v>
      </c>
      <c r="B20" s="0" t="n">
        <v>16.5</v>
      </c>
      <c r="C20" s="0" t="n">
        <v>0.78</v>
      </c>
      <c r="D20" s="0" t="n">
        <f aca="false">((3.9*B20)+(1.1*C20))*144</f>
        <v>9389.952</v>
      </c>
      <c r="E20" s="2" t="n">
        <f aca="false">B20/$B$44</f>
        <v>0.482456140350877</v>
      </c>
      <c r="F20" s="0" t="n">
        <v>106</v>
      </c>
      <c r="G20" s="3" t="n">
        <f aca="false">$B20/$B$44</f>
        <v>0.482456140350877</v>
      </c>
      <c r="H20" s="0" t="n">
        <f aca="false">I20*100</f>
        <v>62</v>
      </c>
      <c r="I20" s="0" t="n">
        <v>0.62</v>
      </c>
      <c r="J20" s="4" t="n">
        <f aca="false">1-((I20-0.7)/0.3)</f>
        <v>1.26666666666667</v>
      </c>
      <c r="K20" s="0" t="n">
        <f aca="false">((J20*D20)/9)/(24*60)</f>
        <v>0.917742222222222</v>
      </c>
      <c r="L20" s="0" t="n">
        <f aca="false">1-J20</f>
        <v>-0.266666666666667</v>
      </c>
      <c r="M20" s="0" t="n">
        <f aca="false">(L20*D20/(4*24*60))</f>
        <v>-0.43472</v>
      </c>
    </row>
    <row r="21" customFormat="false" ht="13.8" hidden="false" customHeight="false" outlineLevel="0" collapsed="false">
      <c r="A21" s="1" t="n">
        <v>0.279166666666667</v>
      </c>
      <c r="B21" s="0" t="n">
        <v>14.6</v>
      </c>
      <c r="C21" s="0" t="n">
        <v>0.72</v>
      </c>
      <c r="D21" s="0" t="n">
        <f aca="false">((3.9*B21)+(1.1*C21))*144</f>
        <v>8313.408</v>
      </c>
      <c r="E21" s="2" t="n">
        <f aca="false">B21/$B$44</f>
        <v>0.426900584795322</v>
      </c>
      <c r="F21" s="0" t="n">
        <v>114</v>
      </c>
      <c r="G21" s="3" t="n">
        <f aca="false">$B21/$B$44</f>
        <v>0.426900584795322</v>
      </c>
      <c r="H21" s="0" t="n">
        <f aca="false">I21*100</f>
        <v>64</v>
      </c>
      <c r="I21" s="0" t="n">
        <v>0.64</v>
      </c>
      <c r="J21" s="4" t="n">
        <f aca="false">1-((I21-0.7)/0.3)</f>
        <v>1.2</v>
      </c>
      <c r="K21" s="0" t="n">
        <f aca="false">((J21*D21)/9)/(24*60)</f>
        <v>0.76976</v>
      </c>
      <c r="L21" s="0" t="n">
        <f aca="false">1-J21</f>
        <v>-0.2</v>
      </c>
      <c r="M21" s="0" t="n">
        <f aca="false">(L21*D21/(4*24*60))</f>
        <v>-0.28866</v>
      </c>
    </row>
    <row r="22" customFormat="false" ht="13.8" hidden="false" customHeight="false" outlineLevel="0" collapsed="false">
      <c r="A22" s="1" t="n">
        <v>0.293055555555556</v>
      </c>
      <c r="B22" s="0" t="n">
        <v>16.8</v>
      </c>
      <c r="C22" s="0" t="n">
        <v>0.83</v>
      </c>
      <c r="D22" s="0" t="n">
        <f aca="false">((3.9*B22)+(1.1*C22))*144</f>
        <v>9566.352</v>
      </c>
      <c r="E22" s="2" t="n">
        <f aca="false">B22/$B$44</f>
        <v>0.491228070175439</v>
      </c>
      <c r="F22" s="0" t="n">
        <v>106</v>
      </c>
      <c r="G22" s="3" t="n">
        <f aca="false">$B22/$B$44</f>
        <v>0.491228070175439</v>
      </c>
      <c r="H22" s="0" t="n">
        <f aca="false">I22*100</f>
        <v>65</v>
      </c>
      <c r="I22" s="0" t="n">
        <v>0.65</v>
      </c>
      <c r="J22" s="4" t="n">
        <f aca="false">1-((I22-0.7)/0.3)</f>
        <v>1.16666666666667</v>
      </c>
      <c r="K22" s="0" t="n">
        <f aca="false">((J22*D22)/9)/(24*60)</f>
        <v>0.861168518518518</v>
      </c>
      <c r="L22" s="0" t="n">
        <f aca="false">1-J22</f>
        <v>-0.166666666666667</v>
      </c>
      <c r="M22" s="0" t="n">
        <f aca="false">(L22*D22/(4*24*60))</f>
        <v>-0.276804166666667</v>
      </c>
    </row>
    <row r="23" customFormat="false" ht="13.8" hidden="false" customHeight="false" outlineLevel="0" collapsed="false">
      <c r="A23" s="1" t="n">
        <v>0.30625</v>
      </c>
      <c r="B23" s="0" t="n">
        <v>20.1</v>
      </c>
      <c r="C23" s="0" t="n">
        <v>1</v>
      </c>
      <c r="D23" s="0" t="n">
        <f aca="false">((3.9*B23)+(1.1*C23))*144</f>
        <v>11446.56</v>
      </c>
      <c r="E23" s="2" t="n">
        <f aca="false">B23/$B$44</f>
        <v>0.587719298245614</v>
      </c>
      <c r="F23" s="0" t="n">
        <v>109</v>
      </c>
      <c r="G23" s="3" t="n">
        <f aca="false">$B23/$B$44</f>
        <v>0.587719298245614</v>
      </c>
      <c r="H23" s="0" t="n">
        <f aca="false">I23*100</f>
        <v>65</v>
      </c>
      <c r="I23" s="0" t="n">
        <v>0.65</v>
      </c>
      <c r="J23" s="4" t="n">
        <f aca="false">1-((I23-0.7)/0.3)</f>
        <v>1.16666666666667</v>
      </c>
      <c r="K23" s="0" t="n">
        <f aca="false">((J23*D23)/9)/(24*60)</f>
        <v>1.03042592592593</v>
      </c>
      <c r="L23" s="0" t="n">
        <f aca="false">1-J23</f>
        <v>-0.166666666666667</v>
      </c>
      <c r="M23" s="0" t="n">
        <f aca="false">(L23*D23/(4*24*60))</f>
        <v>-0.331208333333333</v>
      </c>
    </row>
    <row r="24" customFormat="false" ht="13.8" hidden="false" customHeight="false" outlineLevel="0" collapsed="false">
      <c r="A24" s="1" t="n">
        <v>0.321527777777778</v>
      </c>
      <c r="B24" s="0" t="n">
        <v>21.4</v>
      </c>
      <c r="C24" s="0" t="n">
        <v>1.14</v>
      </c>
      <c r="D24" s="0" t="n">
        <f aca="false">((3.9*B24)+(1.1*C24))*144</f>
        <v>12198.816</v>
      </c>
      <c r="E24" s="2" t="n">
        <f aca="false">B24/$B$44</f>
        <v>0.625730994152047</v>
      </c>
      <c r="F24" s="0" t="n">
        <v>117</v>
      </c>
      <c r="G24" s="3" t="n">
        <f aca="false">$B24/$B$44</f>
        <v>0.625730994152047</v>
      </c>
      <c r="H24" s="0" t="n">
        <f aca="false">I24*100</f>
        <v>70</v>
      </c>
      <c r="I24" s="0" t="n">
        <v>0.7</v>
      </c>
      <c r="J24" s="4" t="n">
        <f aca="false">1-((I24-0.7)/0.3)</f>
        <v>1</v>
      </c>
      <c r="K24" s="0" t="n">
        <f aca="false">((J24*D24)/9)/(24*60)</f>
        <v>0.941266666666667</v>
      </c>
      <c r="L24" s="0" t="n">
        <f aca="false">1-J24</f>
        <v>0</v>
      </c>
      <c r="M24" s="0" t="n">
        <f aca="false">(L24*D24/(4*24*60))</f>
        <v>0</v>
      </c>
    </row>
    <row r="25" customFormat="false" ht="13.8" hidden="false" customHeight="false" outlineLevel="0" collapsed="false">
      <c r="A25" s="1" t="n">
        <v>0.333333333333333</v>
      </c>
      <c r="B25" s="0" t="n">
        <v>23.2</v>
      </c>
      <c r="C25" s="0" t="n">
        <v>1.28</v>
      </c>
      <c r="D25" s="0" t="n">
        <f aca="false">((3.9*B25)+(1.1*C25))*144</f>
        <v>13231.872</v>
      </c>
      <c r="E25" s="2" t="n">
        <f aca="false">B25/$B$44</f>
        <v>0.678362573099415</v>
      </c>
      <c r="F25" s="0" t="n">
        <v>124</v>
      </c>
      <c r="G25" s="3" t="n">
        <f aca="false">$B25/$B$44</f>
        <v>0.678362573099415</v>
      </c>
      <c r="H25" s="0" t="n">
        <f aca="false">I25*100</f>
        <v>73</v>
      </c>
      <c r="I25" s="0" t="n">
        <v>0.73</v>
      </c>
      <c r="J25" s="4" t="n">
        <f aca="false">1-((I25-0.7)/0.3)</f>
        <v>0.9</v>
      </c>
      <c r="K25" s="0" t="n">
        <f aca="false">((J25*D25)/9)/(24*60)</f>
        <v>0.91888</v>
      </c>
      <c r="L25" s="0" t="n">
        <f aca="false">1-J25</f>
        <v>0.0999999999999996</v>
      </c>
      <c r="M25" s="0" t="n">
        <f aca="false">(L25*D25/(4*24*60))</f>
        <v>0.229719999999999</v>
      </c>
    </row>
    <row r="26" customFormat="false" ht="13.8" hidden="false" customHeight="false" outlineLevel="0" collapsed="false">
      <c r="A26" s="1" t="n">
        <v>0.349305555555556</v>
      </c>
      <c r="B26" s="0" t="n">
        <v>21.3</v>
      </c>
      <c r="C26" s="0" t="n">
        <v>1.21</v>
      </c>
      <c r="D26" s="0" t="n">
        <f aca="false">((3.9*B26)+(1.1*C26))*144</f>
        <v>12153.744</v>
      </c>
      <c r="E26" s="2" t="n">
        <f aca="false">B26/$B$44</f>
        <v>0.62280701754386</v>
      </c>
      <c r="F26" s="0" t="n">
        <v>126</v>
      </c>
      <c r="G26" s="3" t="n">
        <f aca="false">$B26/$B$44</f>
        <v>0.62280701754386</v>
      </c>
      <c r="H26" s="0" t="n">
        <f aca="false">I26*100</f>
        <v>75</v>
      </c>
      <c r="I26" s="0" t="n">
        <v>0.75</v>
      </c>
      <c r="J26" s="4" t="n">
        <f aca="false">1-((I26-0.7)/0.3)</f>
        <v>0.833333333333334</v>
      </c>
      <c r="K26" s="0" t="n">
        <f aca="false">((J26*D26)/9)/(24*60)</f>
        <v>0.781490740740741</v>
      </c>
      <c r="L26" s="0" t="n">
        <f aca="false">1-J26</f>
        <v>0.166666666666666</v>
      </c>
      <c r="M26" s="0" t="n">
        <f aca="false">(L26*D26/(4*24*60))</f>
        <v>0.351670833333333</v>
      </c>
    </row>
    <row r="27" customFormat="false" ht="13.8" hidden="false" customHeight="false" outlineLevel="0" collapsed="false">
      <c r="A27" s="1" t="n">
        <v>0.361805555555556</v>
      </c>
      <c r="B27" s="0" t="n">
        <v>22.2</v>
      </c>
      <c r="C27" s="0" t="n">
        <v>1.28</v>
      </c>
      <c r="D27" s="0" t="n">
        <f aca="false">((3.9*B27)+(1.1*C27))*144</f>
        <v>12670.272</v>
      </c>
      <c r="E27" s="2" t="n">
        <f aca="false">B27/$B$44</f>
        <v>0.649122807017544</v>
      </c>
      <c r="F27" s="0" t="n">
        <v>129</v>
      </c>
      <c r="G27" s="3" t="n">
        <f aca="false">$B27/$B$44</f>
        <v>0.649122807017544</v>
      </c>
      <c r="H27" s="0" t="n">
        <f aca="false">I27*100</f>
        <v>75</v>
      </c>
      <c r="I27" s="0" t="n">
        <v>0.75</v>
      </c>
      <c r="J27" s="4" t="n">
        <f aca="false">1-((I27-0.7)/0.3)</f>
        <v>0.833333333333334</v>
      </c>
      <c r="K27" s="0" t="n">
        <f aca="false">((J27*D27)/9)/(24*60)</f>
        <v>0.814703703703704</v>
      </c>
      <c r="L27" s="0" t="n">
        <f aca="false">1-J27</f>
        <v>0.166666666666666</v>
      </c>
      <c r="M27" s="0" t="n">
        <f aca="false">(L27*D27/(4*24*60))</f>
        <v>0.366616666666666</v>
      </c>
    </row>
    <row r="28" customFormat="false" ht="13.8" hidden="false" customHeight="false" outlineLevel="0" collapsed="false">
      <c r="A28" s="1" t="n">
        <v>0.376388888888889</v>
      </c>
      <c r="B28" s="0" t="n">
        <v>26.2</v>
      </c>
      <c r="C28" s="0" t="n">
        <v>1.54</v>
      </c>
      <c r="D28" s="0" t="n">
        <f aca="false">((3.9*B28)+(1.1*C28))*144</f>
        <v>14957.856</v>
      </c>
      <c r="E28" s="2" t="n">
        <f aca="false">B28/$B$44</f>
        <v>0.766081871345029</v>
      </c>
      <c r="F28" s="0" t="n">
        <v>135</v>
      </c>
      <c r="G28" s="3" t="n">
        <f aca="false">$B28/$B$44</f>
        <v>0.766081871345029</v>
      </c>
      <c r="H28" s="0" t="n">
        <f aca="false">I28*100</f>
        <v>77</v>
      </c>
      <c r="I28" s="0" t="n">
        <v>0.77</v>
      </c>
      <c r="J28" s="4" t="n">
        <f aca="false">1-((I28-0.7)/0.3)</f>
        <v>0.766666666666667</v>
      </c>
      <c r="K28" s="0" t="n">
        <f aca="false">((J28*D28)/9)/(24*60)</f>
        <v>0.884852592592593</v>
      </c>
      <c r="L28" s="0" t="n">
        <f aca="false">1-J28</f>
        <v>0.233333333333333</v>
      </c>
      <c r="M28" s="0" t="n">
        <f aca="false">(L28*D28/(4*24*60))</f>
        <v>0.605931666666666</v>
      </c>
    </row>
    <row r="29" customFormat="false" ht="13.8" hidden="false" customHeight="false" outlineLevel="0" collapsed="false">
      <c r="A29" s="1" t="n">
        <v>0.389583333333333</v>
      </c>
      <c r="B29" s="0" t="n">
        <v>24.8</v>
      </c>
      <c r="C29" s="0" t="n">
        <v>1.54</v>
      </c>
      <c r="D29" s="0" t="n">
        <f aca="false">((3.9*B29)+(1.1*C29))*144</f>
        <v>14171.616</v>
      </c>
      <c r="E29" s="2" t="n">
        <f aca="false">B29/$B$44</f>
        <v>0.725146198830409</v>
      </c>
      <c r="F29" s="0" t="n">
        <v>138</v>
      </c>
      <c r="G29" s="3" t="n">
        <f aca="false">$B29/$B$44</f>
        <v>0.725146198830409</v>
      </c>
      <c r="H29" s="0" t="n">
        <f aca="false">I29*100</f>
        <v>82</v>
      </c>
      <c r="I29" s="0" t="n">
        <v>0.82</v>
      </c>
      <c r="J29" s="4" t="n">
        <f aca="false">1-((I29-0.7)/0.3)</f>
        <v>0.6</v>
      </c>
      <c r="K29" s="0" t="n">
        <f aca="false">((J29*D29)/9)/(24*60)</f>
        <v>0.656093333333333</v>
      </c>
      <c r="L29" s="0" t="n">
        <f aca="false">1-J29</f>
        <v>0.4</v>
      </c>
      <c r="M29" s="0" t="n">
        <f aca="false">(L29*D29/(4*24*60))</f>
        <v>0.98414</v>
      </c>
    </row>
    <row r="30" customFormat="false" ht="13.8" hidden="false" customHeight="false" outlineLevel="0" collapsed="false">
      <c r="A30" s="1" t="n">
        <v>0.404166666666667</v>
      </c>
      <c r="B30" s="0" t="n">
        <v>26.7</v>
      </c>
      <c r="C30" s="0" t="n">
        <v>1.7</v>
      </c>
      <c r="D30" s="0" t="n">
        <f aca="false">((3.9*B30)+(1.1*C30))*144</f>
        <v>15264</v>
      </c>
      <c r="E30" s="2" t="n">
        <f aca="false">B30/$B$44</f>
        <v>0.780701754385965</v>
      </c>
      <c r="F30" s="0" t="n">
        <v>138</v>
      </c>
      <c r="G30" s="3" t="n">
        <f aca="false">$B30/$B$44</f>
        <v>0.780701754385965</v>
      </c>
      <c r="H30" s="0" t="n">
        <f aca="false">I30*100</f>
        <v>83</v>
      </c>
      <c r="I30" s="0" t="n">
        <v>0.83</v>
      </c>
      <c r="J30" s="4" t="n">
        <f aca="false">1-((I30-0.7)/0.3)</f>
        <v>0.566666666666667</v>
      </c>
      <c r="K30" s="0" t="n">
        <f aca="false">((J30*D30)/9)/(24*60)</f>
        <v>0.667407407407407</v>
      </c>
      <c r="L30" s="0" t="n">
        <f aca="false">1-J30</f>
        <v>0.433333333333333</v>
      </c>
      <c r="M30" s="0" t="n">
        <f aca="false">(L30*D30/(4*24*60))</f>
        <v>1.14833333333333</v>
      </c>
    </row>
    <row r="31" customFormat="false" ht="13.8" hidden="false" customHeight="false" outlineLevel="0" collapsed="false">
      <c r="A31" s="1" t="n">
        <v>0.418055555555556</v>
      </c>
      <c r="B31" s="0" t="n">
        <v>24.6</v>
      </c>
      <c r="C31" s="0" t="n">
        <v>1.57</v>
      </c>
      <c r="D31" s="0" t="n">
        <f aca="false">((3.9*B31)+(1.1*C31))*144</f>
        <v>14064.048</v>
      </c>
      <c r="E31" s="2" t="n">
        <f aca="false">B31/$B$44</f>
        <v>0.719298245614035</v>
      </c>
      <c r="F31" s="0" t="n">
        <v>139</v>
      </c>
      <c r="G31" s="3" t="n">
        <f aca="false">$B31/$B$44</f>
        <v>0.719298245614035</v>
      </c>
      <c r="H31" s="0" t="n">
        <f aca="false">I31*100</f>
        <v>84</v>
      </c>
      <c r="I31" s="0" t="n">
        <v>0.84</v>
      </c>
      <c r="J31" s="4" t="n">
        <f aca="false">1-((I31-0.7)/0.3)</f>
        <v>0.533333333333334</v>
      </c>
      <c r="K31" s="0" t="n">
        <f aca="false">((J31*D31)/9)/(24*60)</f>
        <v>0.578767407407408</v>
      </c>
      <c r="L31" s="0" t="n">
        <f aca="false">1-J31</f>
        <v>0.466666666666666</v>
      </c>
      <c r="M31" s="0" t="n">
        <f aca="false">(L31*D31/(4*24*60))</f>
        <v>1.13944833333333</v>
      </c>
    </row>
    <row r="32" customFormat="false" ht="13.8" hidden="false" customHeight="false" outlineLevel="0" collapsed="false">
      <c r="A32" s="1" t="n">
        <v>0.430555555555556</v>
      </c>
      <c r="B32" s="0" t="n">
        <v>29.4</v>
      </c>
      <c r="C32" s="0" t="n">
        <v>1.88</v>
      </c>
      <c r="D32" s="0" t="n">
        <f aca="false">((3.9*B32)+(1.1*C32))*144</f>
        <v>16808.832</v>
      </c>
      <c r="E32" s="2" t="n">
        <f aca="false">B32/$B$44</f>
        <v>0.859649122807017</v>
      </c>
      <c r="F32" s="0" t="n">
        <v>143</v>
      </c>
      <c r="G32" s="3" t="n">
        <f aca="false">$B32/$B$44</f>
        <v>0.859649122807017</v>
      </c>
      <c r="H32" s="0" t="n">
        <f aca="false">I32*100</f>
        <v>84</v>
      </c>
      <c r="I32" s="0" t="n">
        <v>0.84</v>
      </c>
      <c r="J32" s="4" t="n">
        <f aca="false">1-((I32-0.7)/0.3)</f>
        <v>0.533333333333334</v>
      </c>
      <c r="K32" s="0" t="n">
        <f aca="false">((J32*D32)/9)/(24*60)</f>
        <v>0.691721481481482</v>
      </c>
      <c r="L32" s="0" t="n">
        <f aca="false">1-J32</f>
        <v>0.466666666666666</v>
      </c>
      <c r="M32" s="0" t="n">
        <f aca="false">(L32*D32/(4*24*60))</f>
        <v>1.36182666666667</v>
      </c>
    </row>
    <row r="33" customFormat="false" ht="13.8" hidden="false" customHeight="false" outlineLevel="0" collapsed="false">
      <c r="A33" s="1" t="n">
        <v>0.445138888888889</v>
      </c>
      <c r="B33" s="0" t="n">
        <v>29.4</v>
      </c>
      <c r="C33" s="0" t="n">
        <v>2.01</v>
      </c>
      <c r="D33" s="0" t="n">
        <f aca="false">((3.9*B33)+(1.1*C33))*144</f>
        <v>16829.424</v>
      </c>
      <c r="E33" s="2" t="n">
        <f aca="false">B33/$B$44</f>
        <v>0.859649122807017</v>
      </c>
      <c r="F33" s="0" t="n">
        <v>149</v>
      </c>
      <c r="G33" s="3" t="n">
        <f aca="false">$B33/$B$44</f>
        <v>0.859649122807017</v>
      </c>
      <c r="H33" s="0" t="n">
        <f aca="false">I33*100</f>
        <v>90</v>
      </c>
      <c r="I33" s="0" t="n">
        <v>0.9</v>
      </c>
      <c r="J33" s="4" t="n">
        <f aca="false">1-((I33-0.7)/0.3)</f>
        <v>0.333333333333334</v>
      </c>
      <c r="K33" s="0" t="n">
        <f aca="false">((J33*D33)/9)/(24*60)</f>
        <v>0.432855555555556</v>
      </c>
      <c r="L33" s="0" t="n">
        <f aca="false">1-J33</f>
        <v>0.666666666666666</v>
      </c>
      <c r="M33" s="0" t="n">
        <f aca="false">(L33*D33/(4*24*60))</f>
        <v>1.94785</v>
      </c>
    </row>
    <row r="34" customFormat="false" ht="13.8" hidden="false" customHeight="false" outlineLevel="0" collapsed="false">
      <c r="A34" s="1" t="n">
        <v>0.459027777777778</v>
      </c>
      <c r="B34" s="0" t="n">
        <v>29.5</v>
      </c>
      <c r="C34" s="0" t="n">
        <v>2.09</v>
      </c>
      <c r="D34" s="0" t="n">
        <f aca="false">((3.9*B34)+(1.1*C34))*144</f>
        <v>16898.256</v>
      </c>
      <c r="E34" s="2" t="n">
        <f aca="false">B34/$B$44</f>
        <v>0.862573099415205</v>
      </c>
      <c r="F34" s="0" t="n">
        <v>155</v>
      </c>
      <c r="G34" s="3" t="n">
        <f aca="false">$B34/$B$44</f>
        <v>0.862573099415205</v>
      </c>
      <c r="H34" s="0" t="n">
        <f aca="false">I34*100</f>
        <v>93</v>
      </c>
      <c r="I34" s="0" t="n">
        <v>0.93</v>
      </c>
      <c r="J34" s="4" t="n">
        <f aca="false">1-((I34-0.7)/0.3)</f>
        <v>0.233333333333333</v>
      </c>
      <c r="K34" s="0" t="n">
        <f aca="false">((J34*D34)/9)/(24*60)</f>
        <v>0.304238148148148</v>
      </c>
      <c r="L34" s="0" t="n">
        <f aca="false">1-J34</f>
        <v>0.766666666666666</v>
      </c>
      <c r="M34" s="0" t="n">
        <f aca="false">(L34*D34/(4*24*60))</f>
        <v>2.24918916666667</v>
      </c>
    </row>
    <row r="35" customFormat="false" ht="13.8" hidden="false" customHeight="false" outlineLevel="0" collapsed="false">
      <c r="A35" s="1" t="n">
        <v>0.472222222222222</v>
      </c>
      <c r="B35" s="0" t="n">
        <v>32.7</v>
      </c>
      <c r="C35" s="0" t="n">
        <v>2.39</v>
      </c>
      <c r="D35" s="0" t="n">
        <f aca="false">((3.9*B35)+(1.1*C35))*144</f>
        <v>18742.896</v>
      </c>
      <c r="E35" s="2" t="n">
        <f aca="false">B35/$B$44</f>
        <v>0.956140350877193</v>
      </c>
      <c r="F35" s="0" t="n">
        <v>158</v>
      </c>
      <c r="G35" s="3" t="n">
        <f aca="false">$B35/$B$44</f>
        <v>0.956140350877193</v>
      </c>
      <c r="H35" s="0" t="n">
        <f aca="false">I35*100</f>
        <v>96</v>
      </c>
      <c r="I35" s="0" t="n">
        <v>0.96</v>
      </c>
      <c r="J35" s="4" t="n">
        <f aca="false">1-((I35-0.7)/0.3)</f>
        <v>0.133333333333334</v>
      </c>
      <c r="K35" s="0" t="n">
        <f aca="false">((J35*D35)/9)/(24*60)</f>
        <v>0.192828148148149</v>
      </c>
      <c r="L35" s="0" t="n">
        <f aca="false">1-J35</f>
        <v>0.866666666666666</v>
      </c>
      <c r="M35" s="0" t="n">
        <f aca="false">(L35*D35/(4*24*60))</f>
        <v>2.82011166666667</v>
      </c>
    </row>
    <row r="36" customFormat="false" ht="13.8" hidden="false" customHeight="false" outlineLevel="0" collapsed="false">
      <c r="A36" s="1" t="n">
        <v>0.486805555555556</v>
      </c>
      <c r="B36" s="0" t="n">
        <v>32.1</v>
      </c>
      <c r="C36" s="0" t="n">
        <v>2.44</v>
      </c>
      <c r="D36" s="0" t="n">
        <f aca="false">((3.9*B36)+(1.1*C36))*144</f>
        <v>18413.856</v>
      </c>
      <c r="E36" s="2" t="n">
        <f aca="false">B36/$B$44</f>
        <v>0.93859649122807</v>
      </c>
      <c r="F36" s="0" t="n">
        <v>161</v>
      </c>
      <c r="G36" s="3" t="n">
        <f aca="false">$B36/$B$44</f>
        <v>0.93859649122807</v>
      </c>
      <c r="H36" s="0" t="n">
        <f aca="false">I36*100</f>
        <v>99</v>
      </c>
      <c r="I36" s="0" t="n">
        <v>0.99</v>
      </c>
      <c r="J36" s="4" t="n">
        <f aca="false">1-((I36-0.7)/0.3)</f>
        <v>0.0333333333333338</v>
      </c>
      <c r="K36" s="0" t="n">
        <f aca="false">((J36*D36)/9)/(24*60)</f>
        <v>0.0473607407407414</v>
      </c>
      <c r="L36" s="0" t="n">
        <f aca="false">1-J36</f>
        <v>0.966666666666666</v>
      </c>
      <c r="M36" s="0" t="n">
        <f aca="false">(L36*D36/(4*24*60))</f>
        <v>3.09028833333333</v>
      </c>
    </row>
    <row r="37" customFormat="false" ht="13.8" hidden="false" customHeight="false" outlineLevel="0" collapsed="false">
      <c r="A37" s="1" t="n">
        <v>0.501388888888889</v>
      </c>
      <c r="B37" s="0" t="n">
        <v>33.2</v>
      </c>
      <c r="C37" s="0" t="n">
        <v>2.64</v>
      </c>
      <c r="D37" s="0" t="n">
        <f aca="false">((3.9*B37)+(1.1*C37))*144</f>
        <v>19063.296</v>
      </c>
      <c r="E37" s="2" t="n">
        <f aca="false">B37/$B$44</f>
        <v>0.970760233918129</v>
      </c>
      <c r="F37" s="0" t="n">
        <v>165</v>
      </c>
      <c r="G37" s="3" t="n">
        <f aca="false">$B37/$B$44</f>
        <v>0.970760233918129</v>
      </c>
      <c r="H37" s="0" t="n">
        <f aca="false">I37*100</f>
        <v>104</v>
      </c>
      <c r="I37" s="0" t="n">
        <v>1.04</v>
      </c>
      <c r="J37" s="4" t="n">
        <f aca="false">1-((I37-0.7)/0.3)</f>
        <v>-0.133333333333333</v>
      </c>
      <c r="K37" s="0" t="n">
        <f aca="false">((J37*D37)/9)/(24*60)</f>
        <v>-0.196124444444444</v>
      </c>
      <c r="L37" s="0" t="n">
        <f aca="false">1-J37</f>
        <v>1.13333333333333</v>
      </c>
      <c r="M37" s="0" t="n">
        <f aca="false">(L37*D37/(4*24*60))</f>
        <v>3.75088</v>
      </c>
      <c r="N37" s="0" t="s">
        <v>12</v>
      </c>
    </row>
    <row r="38" customFormat="false" ht="13.8" hidden="false" customHeight="false" outlineLevel="0" collapsed="false">
      <c r="A38" s="1" t="n">
        <v>0.514583333333333</v>
      </c>
      <c r="B38" s="0" t="n">
        <v>34.2</v>
      </c>
      <c r="C38" s="0" t="n">
        <v>2.72</v>
      </c>
      <c r="D38" s="0" t="n">
        <f aca="false">((3.9*B38)+(1.1*C38))*144</f>
        <v>19637.568</v>
      </c>
      <c r="E38" s="2" t="n">
        <f aca="false">B38/$B$44</f>
        <v>1</v>
      </c>
      <c r="F38" s="0" t="n">
        <v>167</v>
      </c>
      <c r="G38" s="3" t="n">
        <f aca="false">$B38/$B$44</f>
        <v>1</v>
      </c>
      <c r="H38" s="0" t="n">
        <f aca="false">I38*100</f>
        <v>104</v>
      </c>
      <c r="I38" s="0" t="n">
        <v>1.04</v>
      </c>
      <c r="J38" s="4" t="n">
        <f aca="false">1-((I38-0.7)/0.3)</f>
        <v>-0.133333333333333</v>
      </c>
      <c r="K38" s="0" t="n">
        <f aca="false">((J38*D38)/9)/(24*60)</f>
        <v>-0.202032592592592</v>
      </c>
      <c r="L38" s="0" t="n">
        <f aca="false">1-J38</f>
        <v>1.13333333333333</v>
      </c>
      <c r="M38" s="0" t="n">
        <f aca="false">(L38*D38/(4*24*60))</f>
        <v>3.86387333333333</v>
      </c>
      <c r="N38" s="0" t="s">
        <v>13</v>
      </c>
    </row>
    <row r="39" customFormat="false" ht="13.8" hidden="false" customHeight="false" outlineLevel="0" collapsed="false">
      <c r="A39" s="1" t="n">
        <v>0.528472222222222</v>
      </c>
      <c r="B39" s="0" t="n">
        <v>33.8</v>
      </c>
      <c r="C39" s="0" t="n">
        <v>2.8</v>
      </c>
      <c r="D39" s="0" t="n">
        <f aca="false">((3.9*B39)+(1.1*C39))*144</f>
        <v>19425.6</v>
      </c>
      <c r="E39" s="2" t="n">
        <f aca="false">B39/$B$44</f>
        <v>0.988304093567251</v>
      </c>
      <c r="F39" s="0" t="n">
        <v>169</v>
      </c>
      <c r="G39" s="3" t="n">
        <f aca="false">$B39/$B$44</f>
        <v>0.988304093567251</v>
      </c>
      <c r="H39" s="0" t="n">
        <f aca="false">I39*100</f>
        <v>108</v>
      </c>
      <c r="I39" s="0" t="n">
        <v>1.08</v>
      </c>
      <c r="J39" s="4" t="n">
        <f aca="false">1-((I39-0.7)/0.3)</f>
        <v>-0.266666666666666</v>
      </c>
      <c r="K39" s="0" t="n">
        <f aca="false">((J39*D39)/9)/(24*60)</f>
        <v>-0.399703703703703</v>
      </c>
      <c r="L39" s="0" t="n">
        <f aca="false">1-J39</f>
        <v>1.26666666666667</v>
      </c>
      <c r="M39" s="0" t="n">
        <f aca="false">(L39*D39/(4*24*60))</f>
        <v>4.27183333333333</v>
      </c>
    </row>
    <row r="40" customFormat="false" ht="13.8" hidden="false" customHeight="false" outlineLevel="0" collapsed="false">
      <c r="A40" s="1" t="n">
        <v>0.542361111111111</v>
      </c>
      <c r="B40" s="0" t="n">
        <v>27.9</v>
      </c>
      <c r="C40" s="0" t="n">
        <v>2.33</v>
      </c>
      <c r="D40" s="0" t="n">
        <f aca="false">((3.9*B40)+(1.1*C40))*144</f>
        <v>16037.712</v>
      </c>
      <c r="E40" s="2" t="n">
        <f aca="false">B40/$B$44</f>
        <v>0.81578947368421</v>
      </c>
      <c r="F40" s="0" t="n">
        <v>173</v>
      </c>
      <c r="G40" s="3" t="n">
        <f aca="false">$B40/$B$44</f>
        <v>0.81578947368421</v>
      </c>
      <c r="H40" s="0" t="n">
        <f aca="false">I40*100</f>
        <v>109</v>
      </c>
      <c r="I40" s="0" t="n">
        <v>1.09</v>
      </c>
      <c r="J40" s="4" t="n">
        <f aca="false">1-((I40-0.7)/0.3)</f>
        <v>-0.3</v>
      </c>
      <c r="K40" s="0" t="n">
        <f aca="false">((J40*D40)/9)/(24*60)</f>
        <v>-0.371243333333333</v>
      </c>
      <c r="L40" s="0" t="n">
        <f aca="false">1-J40</f>
        <v>1.3</v>
      </c>
      <c r="M40" s="0" t="n">
        <f aca="false">(L40*D40/(4*24*60))</f>
        <v>3.6196225</v>
      </c>
      <c r="N40" s="0" t="s">
        <v>14</v>
      </c>
    </row>
    <row r="41" customFormat="false" ht="13.8" hidden="false" customHeight="false" outlineLevel="0" collapsed="false">
      <c r="A41" s="1" t="n">
        <v>0.55625</v>
      </c>
      <c r="B41" s="0" t="n">
        <v>31.7</v>
      </c>
      <c r="C41" s="0" t="n">
        <v>2.61</v>
      </c>
      <c r="D41" s="0" t="n">
        <f aca="false">((3.9*B41)+(1.1*C41))*144</f>
        <v>18216.144</v>
      </c>
      <c r="E41" s="2" t="n">
        <f aca="false">B41/$B$44</f>
        <v>0.926900584795322</v>
      </c>
      <c r="F41" s="0" t="n">
        <v>170</v>
      </c>
      <c r="G41" s="3" t="n">
        <f aca="false">$B41/$B$44</f>
        <v>0.926900584795322</v>
      </c>
      <c r="H41" s="0" t="n">
        <f aca="false">I41*100</f>
        <v>108</v>
      </c>
      <c r="I41" s="0" t="n">
        <v>1.08</v>
      </c>
      <c r="J41" s="4" t="n">
        <f aca="false">1-((I41-0.7)/0.3)</f>
        <v>-0.266666666666666</v>
      </c>
      <c r="K41" s="0" t="n">
        <f aca="false">((J41*D41)/9)/(24*60)</f>
        <v>-0.374817777777777</v>
      </c>
      <c r="L41" s="0" t="n">
        <f aca="false">1-J41</f>
        <v>1.26666666666667</v>
      </c>
      <c r="M41" s="0" t="n">
        <f aca="false">(L41*D41/(4*24*60))</f>
        <v>4.005865</v>
      </c>
    </row>
    <row r="42" customFormat="false" ht="13.8" hidden="false" customHeight="false" outlineLevel="0" collapsed="false">
      <c r="A42" s="1" t="n">
        <v>0.568055555555556</v>
      </c>
      <c r="B42" s="0" t="n">
        <v>10.1</v>
      </c>
      <c r="C42" s="0" t="n">
        <v>0.85</v>
      </c>
      <c r="D42" s="0" t="n">
        <f aca="false">((3.9*B42)+(1.1*C42))*144</f>
        <v>5806.8</v>
      </c>
      <c r="E42" s="2" t="n">
        <f aca="false">B42/$B$44</f>
        <v>0.295321637426901</v>
      </c>
      <c r="F42" s="0" t="n">
        <v>161</v>
      </c>
      <c r="G42" s="3" t="n">
        <f aca="false">$B42/$B$44</f>
        <v>0.295321637426901</v>
      </c>
      <c r="H42" s="0" t="n">
        <f aca="false">I42*100</f>
        <v>111</v>
      </c>
      <c r="I42" s="0" t="n">
        <v>1.11</v>
      </c>
      <c r="J42" s="4" t="n">
        <f aca="false">1-((I42-0.7)/0.3)</f>
        <v>-0.366666666666666</v>
      </c>
      <c r="K42" s="0" t="n">
        <f aca="false">((J42*D42)/9)/(24*60)</f>
        <v>-0.164287037037037</v>
      </c>
      <c r="L42" s="0" t="n">
        <f aca="false">1-J42</f>
        <v>1.36666666666667</v>
      </c>
      <c r="M42" s="0" t="n">
        <f aca="false">(L42*D42/(4*24*60))</f>
        <v>1.37777083333333</v>
      </c>
    </row>
    <row r="43" customFormat="false" ht="13.8" hidden="false" customHeight="false" outlineLevel="0" collapsed="false">
      <c r="A43" s="1"/>
      <c r="H43" s="0" t="n">
        <f aca="false">MIN(H2:H42)</f>
        <v>59</v>
      </c>
    </row>
    <row r="44" customFormat="false" ht="13.8" hidden="false" customHeight="false" outlineLevel="0" collapsed="false">
      <c r="A44" s="1" t="s">
        <v>15</v>
      </c>
      <c r="B44" s="0" t="n">
        <f aca="false">MAX(B2:B42)</f>
        <v>34.2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.25" zeroHeight="false" outlineLevelRow="0" outlineLevelCol="0"/>
  <cols>
    <col collapsed="false" customWidth="true" hidden="false" outlineLevel="0" max="1025" min="1" style="0" width="8.6"/>
  </cols>
  <sheetData>
    <row r="1" customFormat="false" ht="14.25" hidden="false" customHeight="false" outlineLevel="0" collapsed="false">
      <c r="A1" s="0" t="s">
        <v>5</v>
      </c>
      <c r="B1" s="0" t="s">
        <v>6</v>
      </c>
    </row>
    <row r="2" customFormat="false" ht="14.25" hidden="false" customHeight="false" outlineLevel="0" collapsed="false">
      <c r="A2" s="0" t="n">
        <v>78</v>
      </c>
      <c r="B2" s="0" t="n">
        <v>73</v>
      </c>
    </row>
    <row r="3" customFormat="false" ht="14.25" hidden="false" customHeight="false" outlineLevel="0" collapsed="false">
      <c r="A3" s="0" t="n">
        <v>78</v>
      </c>
      <c r="B3" s="0" t="n">
        <v>78</v>
      </c>
    </row>
    <row r="4" customFormat="false" ht="14.25" hidden="false" customHeight="false" outlineLevel="0" collapsed="false">
      <c r="A4" s="0" t="n">
        <v>70</v>
      </c>
      <c r="B4" s="0" t="n">
        <v>79</v>
      </c>
    </row>
    <row r="5" customFormat="false" ht="14.25" hidden="false" customHeight="false" outlineLevel="0" collapsed="false">
      <c r="A5" s="0" t="n">
        <v>80</v>
      </c>
      <c r="B5" s="0" t="n">
        <v>76</v>
      </c>
    </row>
    <row r="6" customFormat="false" ht="14.25" hidden="false" customHeight="false" outlineLevel="0" collapsed="false">
      <c r="A6" s="0" t="n">
        <v>84</v>
      </c>
      <c r="B6" s="0" t="n">
        <v>74</v>
      </c>
    </row>
    <row r="7" customFormat="false" ht="14.25" hidden="false" customHeight="false" outlineLevel="0" collapsed="false">
      <c r="A7" s="0" t="n">
        <v>76</v>
      </c>
      <c r="B7" s="0" t="n">
        <v>75</v>
      </c>
    </row>
    <row r="8" customFormat="false" ht="14.25" hidden="false" customHeight="false" outlineLevel="0" collapsed="false">
      <c r="A8" s="0" t="n">
        <v>84</v>
      </c>
      <c r="B8" s="0" t="n">
        <v>71</v>
      </c>
    </row>
    <row r="9" customFormat="false" ht="14.25" hidden="false" customHeight="false" outlineLevel="0" collapsed="false">
      <c r="A9" s="0" t="n">
        <v>92</v>
      </c>
      <c r="B9" s="0" t="n">
        <v>71</v>
      </c>
    </row>
    <row r="10" customFormat="false" ht="14.25" hidden="false" customHeight="false" outlineLevel="0" collapsed="false">
      <c r="A10" s="0" t="n">
        <v>84</v>
      </c>
      <c r="B10" s="0" t="n">
        <v>71</v>
      </c>
    </row>
    <row r="11" customFormat="false" ht="14.25" hidden="false" customHeight="false" outlineLevel="0" collapsed="false">
      <c r="A11" s="0" t="n">
        <v>82</v>
      </c>
      <c r="B11" s="0" t="n">
        <v>66</v>
      </c>
    </row>
    <row r="12" customFormat="false" ht="14.25" hidden="false" customHeight="false" outlineLevel="0" collapsed="false">
      <c r="A12" s="0" t="n">
        <v>88</v>
      </c>
      <c r="B12" s="0" t="n">
        <v>63</v>
      </c>
    </row>
    <row r="13" customFormat="false" ht="14.25" hidden="false" customHeight="false" outlineLevel="0" collapsed="false">
      <c r="A13" s="0" t="n">
        <v>88</v>
      </c>
      <c r="B13" s="0" t="n">
        <v>63</v>
      </c>
    </row>
    <row r="14" customFormat="false" ht="14.25" hidden="false" customHeight="false" outlineLevel="0" collapsed="false">
      <c r="A14" s="0" t="n">
        <v>90</v>
      </c>
      <c r="B14" s="0" t="n">
        <v>63</v>
      </c>
    </row>
    <row r="15" customFormat="false" ht="14.25" hidden="false" customHeight="false" outlineLevel="0" collapsed="false">
      <c r="A15" s="0" t="n">
        <v>94</v>
      </c>
      <c r="B15" s="0" t="n">
        <v>62</v>
      </c>
    </row>
    <row r="16" customFormat="false" ht="14.25" hidden="false" customHeight="false" outlineLevel="0" collapsed="false">
      <c r="A16" s="0" t="n">
        <v>97</v>
      </c>
      <c r="B16" s="0" t="n">
        <v>60</v>
      </c>
    </row>
    <row r="17" customFormat="false" ht="14.25" hidden="false" customHeight="false" outlineLevel="0" collapsed="false">
      <c r="A17" s="0" t="n">
        <v>99</v>
      </c>
      <c r="B17" s="0" t="n">
        <v>59</v>
      </c>
    </row>
    <row r="18" customFormat="false" ht="14.25" hidden="false" customHeight="false" outlineLevel="0" collapsed="false">
      <c r="A18" s="0" t="n">
        <v>102</v>
      </c>
      <c r="B18" s="0" t="n">
        <v>60</v>
      </c>
    </row>
    <row r="19" customFormat="false" ht="14.25" hidden="false" customHeight="false" outlineLevel="0" collapsed="false">
      <c r="A19" s="0" t="n">
        <v>103</v>
      </c>
      <c r="B19" s="0" t="n">
        <v>60</v>
      </c>
    </row>
    <row r="20" customFormat="false" ht="14.25" hidden="false" customHeight="false" outlineLevel="0" collapsed="false">
      <c r="A20" s="0" t="n">
        <v>106</v>
      </c>
      <c r="B20" s="0" t="n">
        <v>62</v>
      </c>
    </row>
    <row r="21" customFormat="false" ht="14.25" hidden="false" customHeight="false" outlineLevel="0" collapsed="false">
      <c r="A21" s="0" t="n">
        <v>114</v>
      </c>
      <c r="B21" s="0" t="n">
        <v>64</v>
      </c>
    </row>
    <row r="22" customFormat="false" ht="14.25" hidden="false" customHeight="false" outlineLevel="0" collapsed="false">
      <c r="A22" s="0" t="n">
        <v>106</v>
      </c>
      <c r="B22" s="0" t="n">
        <v>65</v>
      </c>
    </row>
    <row r="23" customFormat="false" ht="14.25" hidden="false" customHeight="false" outlineLevel="0" collapsed="false">
      <c r="A23" s="0" t="n">
        <v>109</v>
      </c>
      <c r="B23" s="0" t="n">
        <v>65</v>
      </c>
    </row>
    <row r="24" customFormat="false" ht="14.25" hidden="false" customHeight="false" outlineLevel="0" collapsed="false">
      <c r="A24" s="0" t="n">
        <v>117</v>
      </c>
      <c r="B24" s="0" t="n">
        <v>70</v>
      </c>
    </row>
    <row r="25" customFormat="false" ht="14.25" hidden="false" customHeight="false" outlineLevel="0" collapsed="false">
      <c r="A25" s="0" t="n">
        <v>124</v>
      </c>
      <c r="B25" s="0" t="n">
        <v>73</v>
      </c>
    </row>
    <row r="26" customFormat="false" ht="14.25" hidden="false" customHeight="false" outlineLevel="0" collapsed="false">
      <c r="A26" s="0" t="n">
        <v>126</v>
      </c>
      <c r="B26" s="0" t="n">
        <v>75</v>
      </c>
    </row>
    <row r="27" customFormat="false" ht="14.25" hidden="false" customHeight="false" outlineLevel="0" collapsed="false">
      <c r="A27" s="0" t="n">
        <v>129</v>
      </c>
      <c r="B27" s="0" t="n">
        <v>75</v>
      </c>
    </row>
    <row r="28" customFormat="false" ht="14.25" hidden="false" customHeight="false" outlineLevel="0" collapsed="false">
      <c r="A28" s="0" t="n">
        <v>135</v>
      </c>
      <c r="B28" s="0" t="n">
        <v>77</v>
      </c>
    </row>
    <row r="29" customFormat="false" ht="14.25" hidden="false" customHeight="false" outlineLevel="0" collapsed="false">
      <c r="A29" s="0" t="n">
        <v>138</v>
      </c>
      <c r="B29" s="0" t="n">
        <v>82</v>
      </c>
    </row>
    <row r="30" customFormat="false" ht="14.25" hidden="false" customHeight="false" outlineLevel="0" collapsed="false">
      <c r="A30" s="0" t="n">
        <v>138</v>
      </c>
      <c r="B30" s="0" t="n">
        <v>83</v>
      </c>
    </row>
    <row r="31" customFormat="false" ht="14.25" hidden="false" customHeight="false" outlineLevel="0" collapsed="false">
      <c r="A31" s="0" t="n">
        <v>139</v>
      </c>
      <c r="B31" s="0" t="n">
        <v>84</v>
      </c>
    </row>
    <row r="32" customFormat="false" ht="14.25" hidden="false" customHeight="false" outlineLevel="0" collapsed="false">
      <c r="A32" s="0" t="n">
        <v>143</v>
      </c>
      <c r="B32" s="0" t="n">
        <v>84</v>
      </c>
    </row>
    <row r="33" customFormat="false" ht="14.25" hidden="false" customHeight="false" outlineLevel="0" collapsed="false">
      <c r="A33" s="0" t="n">
        <v>149</v>
      </c>
      <c r="B33" s="0" t="n">
        <v>90</v>
      </c>
    </row>
    <row r="34" customFormat="false" ht="14.25" hidden="false" customHeight="false" outlineLevel="0" collapsed="false">
      <c r="A34" s="0" t="n">
        <v>155</v>
      </c>
      <c r="B34" s="0" t="n">
        <v>93</v>
      </c>
    </row>
    <row r="35" customFormat="false" ht="14.25" hidden="false" customHeight="false" outlineLevel="0" collapsed="false">
      <c r="A35" s="0" t="n">
        <v>158</v>
      </c>
      <c r="B35" s="0" t="n">
        <v>96</v>
      </c>
    </row>
    <row r="36" customFormat="false" ht="14.25" hidden="false" customHeight="false" outlineLevel="0" collapsed="false">
      <c r="A36" s="0" t="n">
        <v>161</v>
      </c>
      <c r="B36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4.25" zeroHeight="false" outlineLevelRow="0" outlineLevelCol="0"/>
  <cols>
    <col collapsed="false" customWidth="true" hidden="false" outlineLevel="0" max="1" min="1" style="0" width="3.87"/>
    <col collapsed="false" customWidth="true" hidden="false" outlineLevel="0" max="2" min="2" style="0" width="8.88"/>
    <col collapsed="false" customWidth="true" hidden="false" outlineLevel="0" max="1025" min="3" style="0" width="8.6"/>
  </cols>
  <sheetData>
    <row r="1" customFormat="false" ht="15" hidden="false" customHeight="false" outlineLevel="0" collapsed="false">
      <c r="A1" s="5" t="s">
        <v>5</v>
      </c>
      <c r="B1" s="5" t="s">
        <v>6</v>
      </c>
      <c r="C1" s="0" t="s">
        <v>16</v>
      </c>
    </row>
    <row r="2" customFormat="false" ht="14.25" hidden="false" customHeight="false" outlineLevel="0" collapsed="false">
      <c r="A2" s="6" t="n">
        <v>117</v>
      </c>
      <c r="B2" s="6" t="n">
        <v>70</v>
      </c>
      <c r="C2" s="6" t="n">
        <f aca="false">((0.6681*A2)-9.9697)/100</f>
        <v>0.68198</v>
      </c>
    </row>
    <row r="3" customFormat="false" ht="14.25" hidden="false" customHeight="false" outlineLevel="0" collapsed="false">
      <c r="A3" s="6" t="n">
        <v>124</v>
      </c>
      <c r="B3" s="6" t="n">
        <v>73</v>
      </c>
      <c r="C3" s="6" t="n">
        <f aca="false">((0.6681*A3)-9.9697)/100</f>
        <v>0.728747</v>
      </c>
    </row>
    <row r="4" customFormat="false" ht="14.25" hidden="false" customHeight="false" outlineLevel="0" collapsed="false">
      <c r="A4" s="6" t="n">
        <v>126</v>
      </c>
      <c r="B4" s="6" t="n">
        <v>75</v>
      </c>
      <c r="C4" s="6" t="n">
        <f aca="false">((0.6681*A4)-9.9697)/100</f>
        <v>0.742109</v>
      </c>
    </row>
    <row r="5" customFormat="false" ht="14.25" hidden="false" customHeight="false" outlineLevel="0" collapsed="false">
      <c r="A5" s="6" t="n">
        <v>129</v>
      </c>
      <c r="B5" s="6" t="n">
        <v>75</v>
      </c>
      <c r="C5" s="6" t="n">
        <f aca="false">((0.6681*A5)-9.9697)/100</f>
        <v>0.762152</v>
      </c>
    </row>
    <row r="6" customFormat="false" ht="14.25" hidden="false" customHeight="false" outlineLevel="0" collapsed="false">
      <c r="A6" s="6" t="n">
        <v>135</v>
      </c>
      <c r="B6" s="6" t="n">
        <v>77</v>
      </c>
      <c r="C6" s="6" t="n">
        <f aca="false">((0.6681*A6)-9.9697)/100</f>
        <v>0.802238</v>
      </c>
    </row>
    <row r="7" customFormat="false" ht="14.25" hidden="false" customHeight="false" outlineLevel="0" collapsed="false">
      <c r="A7" s="6" t="n">
        <v>138</v>
      </c>
      <c r="B7" s="6" t="n">
        <v>82</v>
      </c>
      <c r="C7" s="6" t="n">
        <f aca="false">((0.6681*A7)-9.9697)/100</f>
        <v>0.822281</v>
      </c>
    </row>
    <row r="8" customFormat="false" ht="14.25" hidden="false" customHeight="false" outlineLevel="0" collapsed="false">
      <c r="A8" s="6" t="n">
        <v>138</v>
      </c>
      <c r="B8" s="6" t="n">
        <v>83</v>
      </c>
      <c r="C8" s="6" t="n">
        <f aca="false">((0.6681*A8)-9.9697)/100</f>
        <v>0.822281</v>
      </c>
    </row>
    <row r="9" customFormat="false" ht="14.25" hidden="false" customHeight="false" outlineLevel="0" collapsed="false">
      <c r="A9" s="6" t="n">
        <v>139</v>
      </c>
      <c r="B9" s="6" t="n">
        <v>84</v>
      </c>
      <c r="C9" s="6" t="n">
        <f aca="false">((0.6681*A9)-9.9697)/100</f>
        <v>0.828962</v>
      </c>
    </row>
    <row r="10" customFormat="false" ht="14.25" hidden="false" customHeight="false" outlineLevel="0" collapsed="false">
      <c r="A10" s="6" t="n">
        <v>143</v>
      </c>
      <c r="B10" s="6" t="n">
        <v>84</v>
      </c>
      <c r="C10" s="6" t="n">
        <f aca="false">((0.6681*A10)-9.9697)/100</f>
        <v>0.855686</v>
      </c>
    </row>
    <row r="11" customFormat="false" ht="14.25" hidden="false" customHeight="false" outlineLevel="0" collapsed="false">
      <c r="A11" s="6" t="n">
        <v>149</v>
      </c>
      <c r="B11" s="6" t="n">
        <v>90</v>
      </c>
      <c r="C11" s="6" t="n">
        <f aca="false">((0.6681*A11)-9.9697)/100</f>
        <v>0.895772</v>
      </c>
    </row>
    <row r="12" customFormat="false" ht="14.25" hidden="false" customHeight="false" outlineLevel="0" collapsed="false">
      <c r="A12" s="6" t="n">
        <v>155</v>
      </c>
      <c r="B12" s="6" t="n">
        <v>93</v>
      </c>
      <c r="C12" s="6" t="n">
        <f aca="false">((0.6681*A12)-9.9697)/100</f>
        <v>0.935858</v>
      </c>
    </row>
    <row r="13" customFormat="false" ht="14.25" hidden="false" customHeight="false" outlineLevel="0" collapsed="false">
      <c r="A13" s="6" t="n">
        <v>158</v>
      </c>
      <c r="B13" s="6" t="n">
        <v>96</v>
      </c>
      <c r="C13" s="6" t="n">
        <f aca="false">((0.6681*A13)-9.9697)/100</f>
        <v>0.955901</v>
      </c>
    </row>
    <row r="14" customFormat="false" ht="14.25" hidden="false" customHeight="false" outlineLevel="0" collapsed="false">
      <c r="A14" s="6" t="n">
        <v>161</v>
      </c>
      <c r="B14" s="6" t="n">
        <v>99</v>
      </c>
      <c r="C14" s="6" t="n">
        <f aca="false">((0.6681*A14)-9.9697)/100</f>
        <v>0.975944</v>
      </c>
    </row>
    <row r="20" customFormat="false" ht="15" hidden="false" customHeight="false" outlineLevel="0" collapsed="false">
      <c r="A20" s="5" t="s">
        <v>5</v>
      </c>
      <c r="B20" s="5" t="s">
        <v>7</v>
      </c>
    </row>
    <row r="21" customFormat="false" ht="14.25" hidden="false" customHeight="false" outlineLevel="0" collapsed="false">
      <c r="A21" s="6" t="n">
        <v>100</v>
      </c>
      <c r="B21" s="6" t="n">
        <f aca="false">((0.6681*A21)-9.9697)/100</f>
        <v>0.568403</v>
      </c>
    </row>
    <row r="22" customFormat="false" ht="14.25" hidden="false" customHeight="false" outlineLevel="0" collapsed="false">
      <c r="A22" s="6" t="n">
        <v>105</v>
      </c>
      <c r="B22" s="6" t="n">
        <f aca="false">((0.6681*A22)-9.9697)/100</f>
        <v>0.601808</v>
      </c>
    </row>
    <row r="23" customFormat="false" ht="14.25" hidden="false" customHeight="false" outlineLevel="0" collapsed="false">
      <c r="A23" s="6" t="n">
        <v>110</v>
      </c>
      <c r="B23" s="6" t="n">
        <f aca="false">((0.6681*A23)-9.9697)/100</f>
        <v>0.635213</v>
      </c>
    </row>
    <row r="24" customFormat="false" ht="14.25" hidden="false" customHeight="false" outlineLevel="0" collapsed="false">
      <c r="A24" s="6" t="n">
        <v>115</v>
      </c>
      <c r="B24" s="6" t="n">
        <f aca="false">((0.6681*A24)-9.9697)/100</f>
        <v>0.668618</v>
      </c>
    </row>
    <row r="25" customFormat="false" ht="14.25" hidden="false" customHeight="false" outlineLevel="0" collapsed="false">
      <c r="A25" s="6" t="n">
        <v>120</v>
      </c>
      <c r="B25" s="6" t="n">
        <f aca="false">((0.6681*A25)-9.9697)/100</f>
        <v>0.702023</v>
      </c>
    </row>
    <row r="26" customFormat="false" ht="14.25" hidden="false" customHeight="false" outlineLevel="0" collapsed="false">
      <c r="A26" s="6" t="n">
        <v>125</v>
      </c>
      <c r="B26" s="6" t="n">
        <f aca="false">((0.6681*A26)-9.9697)/100</f>
        <v>0.735428</v>
      </c>
    </row>
    <row r="27" customFormat="false" ht="14.25" hidden="false" customHeight="false" outlineLevel="0" collapsed="false">
      <c r="A27" s="6" t="n">
        <v>130</v>
      </c>
      <c r="B27" s="6" t="n">
        <f aca="false">((0.6681*A27)-9.9697)/100</f>
        <v>0.768833</v>
      </c>
    </row>
    <row r="28" customFormat="false" ht="14.25" hidden="false" customHeight="false" outlineLevel="0" collapsed="false">
      <c r="A28" s="6" t="n">
        <v>135</v>
      </c>
      <c r="B28" s="6" t="n">
        <f aca="false">((0.6681*A28)-9.9697)/100</f>
        <v>0.802238</v>
      </c>
    </row>
    <row r="29" customFormat="false" ht="14.25" hidden="false" customHeight="false" outlineLevel="0" collapsed="false">
      <c r="A29" s="6" t="n">
        <v>140</v>
      </c>
      <c r="B29" s="6" t="n">
        <f aca="false">((0.6681*A29)-9.9697)/100</f>
        <v>0.835643</v>
      </c>
    </row>
    <row r="30" customFormat="false" ht="14.25" hidden="false" customHeight="false" outlineLevel="0" collapsed="false">
      <c r="A30" s="6" t="n">
        <v>145</v>
      </c>
      <c r="B30" s="6" t="n">
        <f aca="false">((0.6681*A30)-9.9697)/100</f>
        <v>0.869048</v>
      </c>
    </row>
    <row r="31" customFormat="false" ht="14.25" hidden="false" customHeight="false" outlineLevel="0" collapsed="false">
      <c r="A31" s="6" t="n">
        <v>150</v>
      </c>
      <c r="B31" s="6" t="n">
        <f aca="false">((0.6681*A31)-9.9697)/100</f>
        <v>0.902453</v>
      </c>
    </row>
    <row r="32" customFormat="false" ht="14.25" hidden="false" customHeight="false" outlineLevel="0" collapsed="false">
      <c r="A32" s="6" t="n">
        <v>155</v>
      </c>
      <c r="B32" s="6" t="n">
        <f aca="false">((0.6681*A32)-9.9697)/100</f>
        <v>0.935858</v>
      </c>
    </row>
    <row r="33" customFormat="false" ht="14.25" hidden="false" customHeight="false" outlineLevel="0" collapsed="false">
      <c r="A33" s="6" t="n">
        <v>160</v>
      </c>
      <c r="B33" s="6" t="n">
        <f aca="false">((0.6681*A33)-9.9697)/100</f>
        <v>0.969263</v>
      </c>
    </row>
    <row r="34" customFormat="false" ht="14.25" hidden="false" customHeight="false" outlineLevel="0" collapsed="false">
      <c r="A34" s="6" t="n">
        <v>165</v>
      </c>
      <c r="B34" s="6" t="n">
        <f aca="false">((0.6681*A34)-9.9697)/100</f>
        <v>1.002668</v>
      </c>
    </row>
    <row r="35" customFormat="false" ht="14.25" hidden="false" customHeight="false" outlineLevel="0" collapsed="false">
      <c r="A35" s="6" t="n">
        <v>170</v>
      </c>
      <c r="B35" s="6" t="n">
        <f aca="false">((0.6681*A35)-9.9697)/100</f>
        <v>1.036073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.25" zeroHeight="false" outlineLevelRow="0" outlineLevelCol="0"/>
  <cols>
    <col collapsed="false" customWidth="true" hidden="false" outlineLevel="0" max="1" min="1" style="0" width="4.87"/>
    <col collapsed="false" customWidth="true" hidden="false" outlineLevel="0" max="2" min="2" style="0" width="5.51"/>
    <col collapsed="false" customWidth="true" hidden="false" outlineLevel="0" max="3" min="3" style="0" width="6.13"/>
    <col collapsed="false" customWidth="true" hidden="false" outlineLevel="0" max="4" min="4" style="0" width="7.75"/>
    <col collapsed="false" customWidth="true" hidden="false" outlineLevel="0" max="5" min="5" style="0" width="9.61"/>
    <col collapsed="false" customWidth="true" hidden="false" outlineLevel="0" max="1025" min="6" style="0" width="8.6"/>
  </cols>
  <sheetData>
    <row r="1" customFormat="false" ht="14.25" hidden="false" customHeight="false" outlineLevel="0" collapsed="false">
      <c r="A1" s="0" t="s">
        <v>7</v>
      </c>
      <c r="B1" s="0" t="s">
        <v>17</v>
      </c>
    </row>
    <row r="2" customFormat="false" ht="14.25" hidden="false" customHeight="false" outlineLevel="0" collapsed="false">
      <c r="A2" s="0" t="n">
        <v>0.7</v>
      </c>
      <c r="B2" s="0" t="n">
        <v>1</v>
      </c>
    </row>
    <row r="3" customFormat="false" ht="14.25" hidden="false" customHeight="false" outlineLevel="0" collapsed="false">
      <c r="A3" s="0" t="n">
        <v>1</v>
      </c>
      <c r="B3" s="0" t="n">
        <v>0</v>
      </c>
    </row>
    <row r="7" customFormat="false" ht="15" hidden="false" customHeight="false" outlineLevel="0" collapsed="false">
      <c r="A7" s="5" t="s">
        <v>7</v>
      </c>
      <c r="B7" s="5" t="s">
        <v>18</v>
      </c>
      <c r="C7" s="5" t="s">
        <v>19</v>
      </c>
    </row>
    <row r="8" customFormat="false" ht="14.25" hidden="false" customHeight="false" outlineLevel="0" collapsed="false">
      <c r="A8" s="7" t="n">
        <v>0.7</v>
      </c>
      <c r="B8" s="8" t="n">
        <f aca="false">(-3.3333*A8)+3.3333</f>
        <v>0.99999</v>
      </c>
      <c r="C8" s="9" t="n">
        <f aca="false">1-B8</f>
        <v>1.00000000000655E-005</v>
      </c>
    </row>
    <row r="9" customFormat="false" ht="14.25" hidden="false" customHeight="false" outlineLevel="0" collapsed="false">
      <c r="A9" s="6" t="n">
        <v>0.75</v>
      </c>
      <c r="B9" s="8" t="n">
        <f aca="false">(-3.3333*A9)+3.3333</f>
        <v>0.833325</v>
      </c>
      <c r="C9" s="9" t="n">
        <f aca="false">1-B9</f>
        <v>0.166675</v>
      </c>
    </row>
    <row r="10" customFormat="false" ht="14.25" hidden="false" customHeight="false" outlineLevel="0" collapsed="false">
      <c r="A10" s="7" t="n">
        <v>0.8</v>
      </c>
      <c r="B10" s="8" t="n">
        <f aca="false">(-3.3333*A10)+3.3333</f>
        <v>0.66666</v>
      </c>
      <c r="C10" s="9" t="n">
        <f aca="false">1-B10</f>
        <v>0.33334</v>
      </c>
    </row>
    <row r="11" customFormat="false" ht="14.25" hidden="false" customHeight="false" outlineLevel="0" collapsed="false">
      <c r="A11" s="6" t="n">
        <v>0.85</v>
      </c>
      <c r="B11" s="8" t="n">
        <f aca="false">(-3.3333*A11)+3.3333</f>
        <v>0.499995</v>
      </c>
      <c r="C11" s="9" t="n">
        <f aca="false">1-B11</f>
        <v>0.500005</v>
      </c>
    </row>
    <row r="12" customFormat="false" ht="14.25" hidden="false" customHeight="false" outlineLevel="0" collapsed="false">
      <c r="A12" s="7" t="n">
        <v>0.9</v>
      </c>
      <c r="B12" s="8" t="n">
        <f aca="false">(-3.3333*A12)+3.3333</f>
        <v>0.33333</v>
      </c>
      <c r="C12" s="9" t="n">
        <f aca="false">1-B12</f>
        <v>0.66667</v>
      </c>
    </row>
    <row r="13" customFormat="false" ht="14.25" hidden="false" customHeight="false" outlineLevel="0" collapsed="false">
      <c r="A13" s="6" t="n">
        <v>0.95</v>
      </c>
      <c r="B13" s="8" t="n">
        <f aca="false">(-3.3333*A13)+3.3333</f>
        <v>0.166665</v>
      </c>
      <c r="C13" s="9" t="n">
        <f aca="false">1-B13</f>
        <v>0.833335</v>
      </c>
    </row>
    <row r="14" customFormat="false" ht="14.25" hidden="false" customHeight="false" outlineLevel="0" collapsed="false">
      <c r="A14" s="7" t="n">
        <v>1</v>
      </c>
      <c r="B14" s="8" t="n">
        <f aca="false">(-3.3333*A14)+3.3333</f>
        <v>0</v>
      </c>
      <c r="C14" s="9" t="n">
        <f aca="false">1-B14</f>
        <v>1</v>
      </c>
    </row>
    <row r="16" customFormat="false" ht="15" hidden="false" customHeight="false" outlineLevel="0" collapsed="false"/>
    <row r="17" customFormat="false" ht="15.75" hidden="false" customHeight="false" outlineLevel="0" collapsed="false">
      <c r="A17" s="10" t="s">
        <v>5</v>
      </c>
      <c r="B17" s="11" t="s">
        <v>7</v>
      </c>
      <c r="C17" s="11" t="s">
        <v>20</v>
      </c>
      <c r="D17" s="12" t="s">
        <v>19</v>
      </c>
    </row>
    <row r="18" customFormat="false" ht="14.25" hidden="false" customHeight="false" outlineLevel="0" collapsed="false">
      <c r="A18" s="13" t="n">
        <v>120</v>
      </c>
      <c r="B18" s="7" t="n">
        <f aca="false">((0.6681*A18)-9.9697)/100</f>
        <v>0.702023</v>
      </c>
      <c r="C18" s="8" t="n">
        <f aca="false">(-3.3333*B18)+3.3333</f>
        <v>0.9932467341</v>
      </c>
      <c r="D18" s="14" t="n">
        <f aca="false">1-C18</f>
        <v>0.00675326590000003</v>
      </c>
    </row>
    <row r="19" customFormat="false" ht="14.25" hidden="false" customHeight="false" outlineLevel="0" collapsed="false">
      <c r="A19" s="13" t="n">
        <v>125</v>
      </c>
      <c r="B19" s="7" t="n">
        <f aca="false">((0.6681*A19)-9.9697)/100</f>
        <v>0.735428</v>
      </c>
      <c r="C19" s="8" t="n">
        <f aca="false">(-3.3333*B19)+3.3333</f>
        <v>0.8818978476</v>
      </c>
      <c r="D19" s="14" t="n">
        <f aca="false">1-C19</f>
        <v>0.1181021524</v>
      </c>
    </row>
    <row r="20" customFormat="false" ht="14.25" hidden="false" customHeight="false" outlineLevel="0" collapsed="false">
      <c r="A20" s="13" t="n">
        <v>130</v>
      </c>
      <c r="B20" s="7" t="n">
        <f aca="false">((0.6681*A20)-9.9697)/100</f>
        <v>0.768833</v>
      </c>
      <c r="C20" s="8" t="n">
        <f aca="false">(-3.3333*B20)+3.3333</f>
        <v>0.7705489611</v>
      </c>
      <c r="D20" s="14" t="n">
        <f aca="false">1-C20</f>
        <v>0.2294510389</v>
      </c>
    </row>
    <row r="21" customFormat="false" ht="14.25" hidden="false" customHeight="false" outlineLevel="0" collapsed="false">
      <c r="A21" s="13" t="n">
        <v>135</v>
      </c>
      <c r="B21" s="7" t="n">
        <f aca="false">((0.6681*A21)-9.9697)/100</f>
        <v>0.802238</v>
      </c>
      <c r="C21" s="8" t="n">
        <f aca="false">(-3.3333*B21)+3.3333</f>
        <v>0.6592000746</v>
      </c>
      <c r="D21" s="14" t="n">
        <f aca="false">1-C21</f>
        <v>0.3407999254</v>
      </c>
    </row>
    <row r="22" customFormat="false" ht="14.25" hidden="false" customHeight="false" outlineLevel="0" collapsed="false">
      <c r="A22" s="13" t="n">
        <v>140</v>
      </c>
      <c r="B22" s="7" t="n">
        <f aca="false">((0.6681*A22)-9.9697)/100</f>
        <v>0.835643</v>
      </c>
      <c r="C22" s="8" t="n">
        <f aca="false">(-3.3333*B22)+3.3333</f>
        <v>0.5478511881</v>
      </c>
      <c r="D22" s="14" t="n">
        <f aca="false">1-C22</f>
        <v>0.4521488119</v>
      </c>
    </row>
    <row r="23" customFormat="false" ht="14.25" hidden="false" customHeight="false" outlineLevel="0" collapsed="false">
      <c r="A23" s="13" t="n">
        <v>145</v>
      </c>
      <c r="B23" s="7" t="n">
        <f aca="false">((0.6681*A23)-9.9697)/100</f>
        <v>0.869048</v>
      </c>
      <c r="C23" s="8" t="n">
        <f aca="false">(-3.3333*B23)+3.3333</f>
        <v>0.4365023016</v>
      </c>
      <c r="D23" s="14" t="n">
        <f aca="false">1-C23</f>
        <v>0.5634976984</v>
      </c>
    </row>
    <row r="24" customFormat="false" ht="14.25" hidden="false" customHeight="false" outlineLevel="0" collapsed="false">
      <c r="A24" s="13" t="n">
        <v>150</v>
      </c>
      <c r="B24" s="7" t="n">
        <f aca="false">((0.6681*A24)-9.9697)/100</f>
        <v>0.902453</v>
      </c>
      <c r="C24" s="8" t="n">
        <f aca="false">(-3.3333*B24)+3.3333</f>
        <v>0.3251534151</v>
      </c>
      <c r="D24" s="14" t="n">
        <f aca="false">1-C24</f>
        <v>0.6748465849</v>
      </c>
    </row>
    <row r="25" customFormat="false" ht="14.25" hidden="false" customHeight="false" outlineLevel="0" collapsed="false">
      <c r="A25" s="13" t="n">
        <v>155</v>
      </c>
      <c r="B25" s="7" t="n">
        <f aca="false">((0.6681*A25)-9.9697)/100</f>
        <v>0.935858</v>
      </c>
      <c r="C25" s="8" t="n">
        <f aca="false">(-3.3333*B25)+3.3333</f>
        <v>0.2138045286</v>
      </c>
      <c r="D25" s="14" t="n">
        <f aca="false">1-C25</f>
        <v>0.7861954714</v>
      </c>
    </row>
    <row r="26" customFormat="false" ht="14.25" hidden="false" customHeight="false" outlineLevel="0" collapsed="false">
      <c r="A26" s="13" t="n">
        <v>160</v>
      </c>
      <c r="B26" s="7" t="n">
        <f aca="false">((0.6681*A26)-9.9697)/100</f>
        <v>0.969263</v>
      </c>
      <c r="C26" s="8" t="n">
        <f aca="false">(-3.3333*B26)+3.3333</f>
        <v>0.1024556421</v>
      </c>
      <c r="D26" s="14" t="n">
        <f aca="false">1-C26</f>
        <v>0.8975443579</v>
      </c>
    </row>
    <row r="27" customFormat="false" ht="15" hidden="false" customHeight="false" outlineLevel="0" collapsed="false">
      <c r="A27" s="15" t="n">
        <v>165</v>
      </c>
      <c r="B27" s="16" t="n">
        <v>1</v>
      </c>
      <c r="C27" s="17" t="n">
        <f aca="false">(-3.3333*B27)+3.3333</f>
        <v>0</v>
      </c>
      <c r="D27" s="18" t="n">
        <f aca="false">1-C27</f>
        <v>1</v>
      </c>
    </row>
    <row r="31" customFormat="false" ht="15" hidden="false" customHeight="false" outlineLevel="0" collapsed="false"/>
    <row r="32" customFormat="false" ht="15.75" hidden="false" customHeight="false" outlineLevel="0" collapsed="false">
      <c r="A32" s="19" t="s">
        <v>5</v>
      </c>
      <c r="B32" s="20" t="s">
        <v>7</v>
      </c>
      <c r="C32" s="20" t="s">
        <v>20</v>
      </c>
      <c r="D32" s="20" t="s">
        <v>21</v>
      </c>
      <c r="E32" s="21" t="s">
        <v>22</v>
      </c>
    </row>
    <row r="33" customFormat="false" ht="14.25" hidden="false" customHeight="false" outlineLevel="0" collapsed="false">
      <c r="A33" s="22" t="n">
        <v>120</v>
      </c>
      <c r="B33" s="23" t="n">
        <f aca="false">((0.6681*A33)-9.9697)/100</f>
        <v>0.702023</v>
      </c>
      <c r="C33" s="24" t="n">
        <f aca="false">(-3.3333*B33)+3.3333</f>
        <v>0.9932467341</v>
      </c>
      <c r="D33" s="25" t="n">
        <f aca="false">1-C33</f>
        <v>0.00675326590000003</v>
      </c>
      <c r="E33" s="26" t="n">
        <f aca="false">(0.0101*A33)-0.6486</f>
        <v>0.5634</v>
      </c>
    </row>
    <row r="34" customFormat="false" ht="14.25" hidden="false" customHeight="false" outlineLevel="0" collapsed="false">
      <c r="A34" s="27" t="n">
        <v>125</v>
      </c>
      <c r="B34" s="28" t="n">
        <f aca="false">((0.6681*A34)-9.9697)/100</f>
        <v>0.735428</v>
      </c>
      <c r="C34" s="29" t="n">
        <f aca="false">(-3.3333*B34)+3.3333</f>
        <v>0.8818978476</v>
      </c>
      <c r="D34" s="30" t="n">
        <f aca="false">1-C34</f>
        <v>0.1181021524</v>
      </c>
      <c r="E34" s="31" t="n">
        <f aca="false">(0.0101*A34)-0.6486</f>
        <v>0.6139</v>
      </c>
    </row>
    <row r="35" customFormat="false" ht="14.25" hidden="false" customHeight="false" outlineLevel="0" collapsed="false">
      <c r="A35" s="27" t="n">
        <v>130</v>
      </c>
      <c r="B35" s="28" t="n">
        <f aca="false">((0.6681*A35)-9.9697)/100</f>
        <v>0.768833</v>
      </c>
      <c r="C35" s="29" t="n">
        <f aca="false">(-3.3333*B35)+3.3333</f>
        <v>0.7705489611</v>
      </c>
      <c r="D35" s="30" t="n">
        <f aca="false">1-C35</f>
        <v>0.2294510389</v>
      </c>
      <c r="E35" s="31" t="n">
        <f aca="false">(0.0101*A35)-0.6486</f>
        <v>0.6644</v>
      </c>
    </row>
    <row r="36" customFormat="false" ht="14.25" hidden="false" customHeight="false" outlineLevel="0" collapsed="false">
      <c r="A36" s="27" t="n">
        <v>135</v>
      </c>
      <c r="B36" s="28" t="n">
        <f aca="false">((0.6681*A36)-9.9697)/100</f>
        <v>0.802238</v>
      </c>
      <c r="C36" s="29" t="n">
        <f aca="false">(-3.3333*B36)+3.3333</f>
        <v>0.6592000746</v>
      </c>
      <c r="D36" s="30" t="n">
        <f aca="false">1-C36</f>
        <v>0.3407999254</v>
      </c>
      <c r="E36" s="31" t="n">
        <f aca="false">(0.0101*A36)-0.6486</f>
        <v>0.7149</v>
      </c>
    </row>
    <row r="37" customFormat="false" ht="14.25" hidden="false" customHeight="false" outlineLevel="0" collapsed="false">
      <c r="A37" s="27" t="n">
        <v>140</v>
      </c>
      <c r="B37" s="28" t="n">
        <f aca="false">((0.6681*A37)-9.9697)/100</f>
        <v>0.835643</v>
      </c>
      <c r="C37" s="29" t="n">
        <f aca="false">(-3.3333*B37)+3.3333</f>
        <v>0.5478511881</v>
      </c>
      <c r="D37" s="30" t="n">
        <f aca="false">1-C37</f>
        <v>0.4521488119</v>
      </c>
      <c r="E37" s="31" t="n">
        <f aca="false">(0.0101*A37)-0.6486</f>
        <v>0.7654</v>
      </c>
    </row>
    <row r="38" customFormat="false" ht="14.25" hidden="false" customHeight="false" outlineLevel="0" collapsed="false">
      <c r="A38" s="27" t="n">
        <v>145</v>
      </c>
      <c r="B38" s="28" t="n">
        <f aca="false">((0.6681*A38)-9.9697)/100</f>
        <v>0.869048</v>
      </c>
      <c r="C38" s="29" t="n">
        <f aca="false">(-3.3333*B38)+3.3333</f>
        <v>0.4365023016</v>
      </c>
      <c r="D38" s="30" t="n">
        <f aca="false">1-C38</f>
        <v>0.5634976984</v>
      </c>
      <c r="E38" s="31" t="n">
        <f aca="false">(0.0101*A38)-0.6486</f>
        <v>0.8159</v>
      </c>
    </row>
    <row r="39" customFormat="false" ht="14.25" hidden="false" customHeight="false" outlineLevel="0" collapsed="false">
      <c r="A39" s="27" t="n">
        <v>150</v>
      </c>
      <c r="B39" s="28" t="n">
        <f aca="false">((0.6681*A39)-9.9697)/100</f>
        <v>0.902453</v>
      </c>
      <c r="C39" s="29" t="n">
        <f aca="false">(-3.3333*B39)+3.3333</f>
        <v>0.3251534151</v>
      </c>
      <c r="D39" s="30" t="n">
        <f aca="false">1-C39</f>
        <v>0.6748465849</v>
      </c>
      <c r="E39" s="31" t="n">
        <f aca="false">(0.0101*A39)-0.6486</f>
        <v>0.8664</v>
      </c>
    </row>
    <row r="40" customFormat="false" ht="14.25" hidden="false" customHeight="false" outlineLevel="0" collapsed="false">
      <c r="A40" s="27" t="n">
        <v>155</v>
      </c>
      <c r="B40" s="28" t="n">
        <f aca="false">((0.6681*A40)-9.9697)/100</f>
        <v>0.935858</v>
      </c>
      <c r="C40" s="29" t="n">
        <f aca="false">(-3.3333*B40)+3.3333</f>
        <v>0.2138045286</v>
      </c>
      <c r="D40" s="30" t="n">
        <f aca="false">1-C40</f>
        <v>0.7861954714</v>
      </c>
      <c r="E40" s="31" t="n">
        <f aca="false">(0.0101*A40)-0.6486</f>
        <v>0.9169</v>
      </c>
    </row>
    <row r="41" customFormat="false" ht="14.25" hidden="false" customHeight="false" outlineLevel="0" collapsed="false">
      <c r="A41" s="27" t="n">
        <v>160</v>
      </c>
      <c r="B41" s="28" t="n">
        <f aca="false">((0.6681*A41)-9.9697)/100</f>
        <v>0.969263</v>
      </c>
      <c r="C41" s="29" t="n">
        <f aca="false">(-3.3333*B41)+3.3333</f>
        <v>0.1024556421</v>
      </c>
      <c r="D41" s="30" t="n">
        <f aca="false">1-C41</f>
        <v>0.8975443579</v>
      </c>
      <c r="E41" s="31" t="n">
        <f aca="false">(0.0101*A41)-0.6486</f>
        <v>0.9674</v>
      </c>
    </row>
    <row r="42" customFormat="false" ht="15" hidden="false" customHeight="false" outlineLevel="0" collapsed="false">
      <c r="A42" s="32" t="n">
        <v>165</v>
      </c>
      <c r="B42" s="33" t="n">
        <v>1</v>
      </c>
      <c r="C42" s="34" t="n">
        <f aca="false">(-3.3333*B42)+3.3333</f>
        <v>0</v>
      </c>
      <c r="D42" s="35" t="n">
        <f aca="false">1-C42</f>
        <v>1</v>
      </c>
      <c r="E42" s="36" t="n">
        <f aca="false">(0.0101*A42)-0.6486</f>
        <v>1.0179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4.25" zeroHeight="false" outlineLevelRow="0" outlineLevelCol="0"/>
  <cols>
    <col collapsed="false" customWidth="true" hidden="false" outlineLevel="0" max="1025" min="1" style="0" width="8.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2018-05-06T10:16:05Z</dcterms:created>
  <dc:creator>Gilliland, Doug</dc:creator>
  <dc:description/>
  <dc:language>en-US</dc:language>
  <cp:lastModifiedBy/>
  <dcterms:modified xsi:type="dcterms:W3CDTF">2018-07-02T20:05:39Z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