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10800" windowHeight="4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F20" i="1" l="1"/>
  <c r="G20" i="1" s="1"/>
  <c r="B3" i="1"/>
  <c r="B13" i="1"/>
  <c r="B19" i="1"/>
  <c r="B17" i="1"/>
  <c r="B11" i="1"/>
  <c r="E11" i="1" s="1"/>
  <c r="B6" i="1"/>
  <c r="B8" i="1" s="1"/>
  <c r="E8" i="1" s="1"/>
  <c r="E18" i="1"/>
  <c r="E17" i="1"/>
  <c r="E12" i="1"/>
  <c r="E7" i="1"/>
  <c r="F3" i="1" l="1"/>
  <c r="B14" i="1" s="1"/>
  <c r="E9" i="1"/>
  <c r="E6" i="1"/>
  <c r="E19" i="1"/>
  <c r="E20" i="1" s="1"/>
  <c r="E13" i="1"/>
  <c r="E15" i="1" l="1"/>
  <c r="F15" i="1" s="1"/>
  <c r="G15" i="1" l="1"/>
</calcChain>
</file>

<file path=xl/sharedStrings.xml><?xml version="1.0" encoding="utf-8"?>
<sst xmlns="http://schemas.openxmlformats.org/spreadsheetml/2006/main" count="32" uniqueCount="18">
  <si>
    <t>Weight</t>
  </si>
  <si>
    <t>Protein</t>
  </si>
  <si>
    <t>lbs</t>
  </si>
  <si>
    <t>grams</t>
  </si>
  <si>
    <t>Carbs</t>
  </si>
  <si>
    <t>Maint Fat</t>
  </si>
  <si>
    <t>Maintanence</t>
  </si>
  <si>
    <t>Loss</t>
  </si>
  <si>
    <t>Gain</t>
  </si>
  <si>
    <t>Gain Fat</t>
  </si>
  <si>
    <t>Delta Weight</t>
  </si>
  <si>
    <t>cals</t>
  </si>
  <si>
    <t>%Fat</t>
  </si>
  <si>
    <t>%</t>
  </si>
  <si>
    <t>TDEE</t>
  </si>
  <si>
    <t>Loss Fat (unlimited)</t>
  </si>
  <si>
    <t>Fat (available)</t>
  </si>
  <si>
    <t>Loss Fat (selected)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</si>
</sst>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E14" sqref="E14"/>
    </sheetView>
  </sheetViews>
  <sheetFormatPr defaultRowHeight="15" x14ac:dyDescent="0.25"/>
  <cols>
    <col min="1" max="1" width="18.7109375" bestFit="1" customWidth="1"/>
    <col min="3" max="3" width="6.28515625" bestFit="1" customWidth="1"/>
    <col min="4" max="4" width="2" bestFit="1" customWidth="1"/>
    <col min="5" max="5" width="7" bestFit="1" customWidth="1"/>
    <col min="7" max="7" width="12.5703125" bestFit="1" customWidth="1"/>
  </cols>
  <sheetData>
    <row r="1" spans="1:7" x14ac:dyDescent="0.25">
      <c r="A1" t="s">
        <v>0</v>
      </c>
      <c r="B1">
        <v>162.4</v>
      </c>
      <c r="C1" t="s">
        <v>2</v>
      </c>
    </row>
    <row r="2" spans="1:7" x14ac:dyDescent="0.25">
      <c r="A2" t="s">
        <v>12</v>
      </c>
      <c r="B2">
        <v>7.6</v>
      </c>
      <c r="C2" t="s">
        <v>13</v>
      </c>
    </row>
    <row r="3" spans="1:7" x14ac:dyDescent="0.25">
      <c r="A3" t="s">
        <v>16</v>
      </c>
      <c r="B3">
        <f>B1*B2/100</f>
        <v>12.3424</v>
      </c>
      <c r="C3" t="s">
        <v>2</v>
      </c>
      <c r="E3">
        <v>24</v>
      </c>
      <c r="F3" s="3">
        <f>E3*B3</f>
        <v>296.2176</v>
      </c>
      <c r="G3" t="s">
        <v>11</v>
      </c>
    </row>
    <row r="4" spans="1:7" x14ac:dyDescent="0.25">
      <c r="A4" t="s">
        <v>14</v>
      </c>
      <c r="B4">
        <v>2210</v>
      </c>
    </row>
    <row r="5" spans="1:7" x14ac:dyDescent="0.25">
      <c r="A5" s="1" t="s">
        <v>6</v>
      </c>
    </row>
    <row r="6" spans="1:7" x14ac:dyDescent="0.25">
      <c r="A6" t="s">
        <v>1</v>
      </c>
      <c r="B6">
        <f>$B$1</f>
        <v>162.4</v>
      </c>
      <c r="C6" t="s">
        <v>3</v>
      </c>
      <c r="D6">
        <v>4</v>
      </c>
      <c r="E6">
        <f>D6*B6</f>
        <v>649.6</v>
      </c>
    </row>
    <row r="7" spans="1:7" x14ac:dyDescent="0.25">
      <c r="A7" t="s">
        <v>4</v>
      </c>
      <c r="B7">
        <v>30</v>
      </c>
      <c r="C7" t="s">
        <v>3</v>
      </c>
      <c r="D7">
        <v>4</v>
      </c>
      <c r="E7">
        <f t="shared" ref="E7:E8" si="0">D7*B7</f>
        <v>120</v>
      </c>
    </row>
    <row r="8" spans="1:7" x14ac:dyDescent="0.25">
      <c r="A8" t="s">
        <v>5</v>
      </c>
      <c r="B8">
        <f>B6-B7</f>
        <v>132.4</v>
      </c>
      <c r="C8" t="s">
        <v>3</v>
      </c>
      <c r="D8">
        <v>9</v>
      </c>
      <c r="E8">
        <f t="shared" si="0"/>
        <v>1191.6000000000001</v>
      </c>
    </row>
    <row r="9" spans="1:7" x14ac:dyDescent="0.25">
      <c r="E9">
        <f>SUM(E6:E8)</f>
        <v>1961.2000000000003</v>
      </c>
    </row>
    <row r="10" spans="1:7" x14ac:dyDescent="0.25">
      <c r="A10" s="1" t="s">
        <v>7</v>
      </c>
    </row>
    <row r="11" spans="1:7" x14ac:dyDescent="0.25">
      <c r="A11" t="s">
        <v>1</v>
      </c>
      <c r="B11">
        <f>$B$1</f>
        <v>162.4</v>
      </c>
      <c r="C11" t="s">
        <v>3</v>
      </c>
      <c r="D11">
        <v>4</v>
      </c>
      <c r="E11">
        <f>D11*B11</f>
        <v>649.6</v>
      </c>
    </row>
    <row r="12" spans="1:7" x14ac:dyDescent="0.25">
      <c r="A12" t="s">
        <v>4</v>
      </c>
      <c r="B12">
        <v>30</v>
      </c>
      <c r="C12" t="s">
        <v>3</v>
      </c>
      <c r="D12">
        <v>4</v>
      </c>
      <c r="E12">
        <f t="shared" ref="E12:E13" si="1">D12*B12</f>
        <v>120</v>
      </c>
    </row>
    <row r="13" spans="1:7" x14ac:dyDescent="0.25">
      <c r="A13" t="s">
        <v>15</v>
      </c>
      <c r="B13">
        <f>(B11/2)-B12</f>
        <v>51.2</v>
      </c>
      <c r="C13" t="s">
        <v>3</v>
      </c>
      <c r="D13">
        <v>9</v>
      </c>
      <c r="E13">
        <f t="shared" si="1"/>
        <v>460.8</v>
      </c>
      <c r="G13" t="s">
        <v>10</v>
      </c>
    </row>
    <row r="14" spans="1:7" x14ac:dyDescent="0.25">
      <c r="A14" t="s">
        <v>17</v>
      </c>
      <c r="B14" s="3">
        <f>E14/D14</f>
        <v>99.486933333333354</v>
      </c>
      <c r="D14">
        <v>9</v>
      </c>
      <c r="E14" s="3">
        <f>IF(F3&gt;E13,E13,E8-F3)</f>
        <v>895.38240000000019</v>
      </c>
    </row>
    <row r="15" spans="1:7" x14ac:dyDescent="0.25">
      <c r="E15">
        <f>E11+E12+E14</f>
        <v>1664.9824000000003</v>
      </c>
      <c r="F15" s="3">
        <f>E15-$B$4</f>
        <v>-545.01759999999967</v>
      </c>
      <c r="G15" s="2">
        <f>F15/3500</f>
        <v>-0.1557193142857142</v>
      </c>
    </row>
    <row r="16" spans="1:7" x14ac:dyDescent="0.25">
      <c r="A16" s="1" t="s">
        <v>8</v>
      </c>
    </row>
    <row r="17" spans="1:7" x14ac:dyDescent="0.25">
      <c r="A17" t="s">
        <v>1</v>
      </c>
      <c r="B17">
        <f>$B$1</f>
        <v>162.4</v>
      </c>
      <c r="C17" t="s">
        <v>3</v>
      </c>
      <c r="D17">
        <v>4</v>
      </c>
      <c r="E17">
        <f>D17*B17</f>
        <v>649.6</v>
      </c>
    </row>
    <row r="18" spans="1:7" x14ac:dyDescent="0.25">
      <c r="A18" t="s">
        <v>4</v>
      </c>
      <c r="B18">
        <v>30</v>
      </c>
      <c r="C18" t="s">
        <v>3</v>
      </c>
      <c r="D18">
        <v>4</v>
      </c>
      <c r="E18">
        <f t="shared" ref="E18:E19" si="2">D18*B18</f>
        <v>120</v>
      </c>
    </row>
    <row r="19" spans="1:7" x14ac:dyDescent="0.25">
      <c r="A19" t="s">
        <v>9</v>
      </c>
      <c r="B19">
        <f>(B17*2)-B18</f>
        <v>294.8</v>
      </c>
      <c r="C19" t="s">
        <v>3</v>
      </c>
      <c r="D19">
        <v>9</v>
      </c>
      <c r="E19">
        <f t="shared" si="2"/>
        <v>2653.2000000000003</v>
      </c>
      <c r="G19" t="s">
        <v>10</v>
      </c>
    </row>
    <row r="20" spans="1:7" x14ac:dyDescent="0.25">
      <c r="E20">
        <f>SUM(E17:E19)</f>
        <v>3422.8</v>
      </c>
      <c r="F20">
        <f>E20-$B$4</f>
        <v>1212.8000000000002</v>
      </c>
      <c r="G20" s="2">
        <f>F20/3500</f>
        <v>0.34651428571428577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2018-10-18T14:47:29Z</dcterms:created>
  <dcterms:modified xsi:type="dcterms:W3CDTF">2018-10-18T18:53:50Z</dcterms:modified>
</cp:coreProperties>
</file>