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df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ad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wer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<sst xmlns="http://schemas.openxmlformats.org/spreadsheetml/2006/main" count="2544" uniqueCount="177">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</sst>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175</v>
      </c>
      <c r="H2" s="44" t="s">
        <v>176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7" activePane="bottomLeft" state="frozen"/>
      <selection pane="topLeft" activeCell="A1" activeCellId="0" sqref="A1"/>
      <selection pane="bottomLeft" activeCell="G33" activeCellId="0" sqref="G3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35.2421140761595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52.4459129455335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0.464520943231868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51.9813920023016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46.9289630090893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51.5209853874241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0.456328727717185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-58.8113469335859</v>
      </c>
      <c r="X9" s="72" t="n">
        <f aca="false">FoodLog!H58</f>
        <v>15.4285714285714</v>
      </c>
      <c r="Y9" s="72" t="n">
        <f aca="false">FoodLog!I58</f>
        <v>-84.5016401495561</v>
      </c>
      <c r="Z9" s="72" t="n">
        <f aca="false">FoodLog!J58</f>
        <v>-127.88441565457</v>
      </c>
      <c r="AA9" s="64" t="n">
        <f aca="false">MIN($H9,($H9+Z9))/3500</f>
        <v>0.41979032324445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2491.81982198166</v>
      </c>
      <c r="H10" s="69" t="n">
        <f aca="false">$E10*31</f>
        <v>1584.13704698957</v>
      </c>
      <c r="I10" s="69" t="n">
        <f aca="false">$G10-$H10</f>
        <v>907.682774992091</v>
      </c>
      <c r="J10" s="60" t="n">
        <f aca="false">H10/3500</f>
        <v>0.452610584854162</v>
      </c>
      <c r="K10" s="69" t="n">
        <f aca="false">N10/9</f>
        <v>38.9309667617703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907.682774992091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9.818700855933</v>
      </c>
      <c r="X10" s="72" t="n">
        <f aca="false">FoodLog!H70</f>
        <v>36</v>
      </c>
      <c r="Y10" s="72" t="n">
        <f aca="false">FoodLog!I70</f>
        <v>-26.5359258638418</v>
      </c>
      <c r="Z10" s="72" t="n">
        <f aca="false">FoodLog!J70</f>
        <v>19.2827749920913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0.458718231729051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199.806107646875</v>
      </c>
      <c r="D11" s="69" t="n">
        <f aca="false">$D$3</f>
        <v>149.157523167549</v>
      </c>
      <c r="E11" s="70" t="n">
        <f aca="false">C11-D11</f>
        <v>50.6485844793255</v>
      </c>
      <c r="F11" s="58"/>
      <c r="G11" s="71" t="n">
        <f aca="false">C11*TDEE!$B$5</f>
        <v>2486.18798713853</v>
      </c>
      <c r="H11" s="69" t="n">
        <f aca="false">$E11*31</f>
        <v>1570.10611885909</v>
      </c>
      <c r="I11" s="69" t="n">
        <f aca="false">$G11-$H11</f>
        <v>916.081868279439</v>
      </c>
      <c r="J11" s="60" t="n">
        <f aca="false">H11/3500</f>
        <v>0.448601748245454</v>
      </c>
      <c r="K11" s="69" t="n">
        <f aca="false">N11/9</f>
        <v>39.8641993492534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358.77779414328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-110.482205856719</v>
      </c>
      <c r="X11" s="72" t="n">
        <f aca="false">FoodLog!H82</f>
        <v>0.571428571428569</v>
      </c>
      <c r="Y11" s="72" t="n">
        <f aca="false">FoodLog!I82</f>
        <v>-25.2102115781274</v>
      </c>
      <c r="Z11" s="72" t="n">
        <f aca="false">FoodLog!J82</f>
        <v>-135.120988863418</v>
      </c>
      <c r="AA11" s="64" t="n">
        <f aca="false">MIN($H11,($H11+Z11))/3500</f>
        <v>0.409995751427334</v>
      </c>
      <c r="AB11" s="65" t="n">
        <f aca="false">Scale!C11</f>
        <v>198.4</v>
      </c>
      <c r="AC11" s="66" t="n">
        <f aca="false">C11-AB11</f>
        <v>1.40610764687489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199.396111895448</v>
      </c>
      <c r="D12" s="69" t="n">
        <f aca="false">$D$3</f>
        <v>149.157523167549</v>
      </c>
      <c r="E12" s="70" t="n">
        <f aca="false">C12-D12</f>
        <v>50.2385887278981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923.690158228654</v>
      </c>
      <c r="J12" s="60" t="n">
        <f aca="false">H12/3500</f>
        <v>0.44497035730424</v>
      </c>
      <c r="K12" s="69" t="n">
        <f aca="false">N12/9</f>
        <v>40.7095648991662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366.386084092496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923.690158228654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-127.533915907504</v>
      </c>
      <c r="X12" s="72" t="n">
        <f aca="false">VLOOKUP($A12,FoodLog!$A$1:$Z$443,21,0)</f>
        <v>52</v>
      </c>
      <c r="Y12" s="72" t="n">
        <f aca="false">VLOOKUP($A12,FoodLog!$A$1:$Z$443,22,0)</f>
        <v>7.70407413615823</v>
      </c>
      <c r="Z12" s="72" t="n">
        <f aca="false">VLOOKUP($A12,FoodLog!$A$1:$Z$443,23,0)</f>
        <v>-67.8298417713462</v>
      </c>
      <c r="AA12" s="64" t="n">
        <f aca="false">MIN($H12,($H12+Z12))/3500</f>
        <v>0.425590402512427</v>
      </c>
      <c r="AB12" s="66" t="n">
        <f aca="false">Scale!C12</f>
        <v>197.6</v>
      </c>
      <c r="AC12" s="66" t="n">
        <f aca="false">C12-AB12</f>
        <v>1.79611189544755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49.8129983253857</v>
      </c>
      <c r="F13" s="58"/>
      <c r="G13" s="71" t="n">
        <f aca="false">C13*TDEE!$B$5</f>
        <v>2475.79078615899</v>
      </c>
      <c r="H13" s="69" t="n">
        <f aca="false">$E13*31</f>
        <v>1544.20294808696</v>
      </c>
      <c r="I13" s="69" t="n">
        <f aca="false">$G13-$H13</f>
        <v>931.587838072031</v>
      </c>
      <c r="J13" s="60" t="n">
        <f aca="false">H13/3500</f>
        <v>0.441200842310559</v>
      </c>
      <c r="K13" s="69" t="n">
        <f aca="false">N13/9</f>
        <v>41.5870848817636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931.587838072031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-27.8362360641278</v>
      </c>
      <c r="X13" s="72" t="n">
        <f aca="false">VLOOKUP($A13,FoodLog!$A$1:$Z$443,17,0)</f>
        <v>-0.571428571428569</v>
      </c>
      <c r="Y13" s="72" t="n">
        <f aca="false">VLOOKUP($A13,FoodLog!$A$1:$Z$443,18,0)</f>
        <v>21.898359850444</v>
      </c>
      <c r="Z13" s="72" t="n">
        <f aca="false">VLOOKUP($A13,FoodLog!$A$1:$Z$443,19,0)</f>
        <v>-6.50930478511236</v>
      </c>
      <c r="AA13" s="64" t="n">
        <f aca="false">MIN($H13,($H13+Z13))/3500</f>
        <v>0.439341040943384</v>
      </c>
      <c r="AB13" s="66" t="n">
        <f aca="false">Scale!C13</f>
        <v>198</v>
      </c>
      <c r="AC13" s="66" t="n">
        <f aca="false">C13-AB13</f>
        <v>0.97052149293512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198.531180451992</v>
      </c>
      <c r="D14" s="69" t="n">
        <f aca="false">$D$3</f>
        <v>149.157523167549</v>
      </c>
      <c r="E14" s="70" t="n">
        <f aca="false">C14-D14</f>
        <v>49.3736572844423</v>
      </c>
      <c r="F14" s="58"/>
      <c r="G14" s="71" t="n">
        <f aca="false">C14*TDEE!$B$5</f>
        <v>2470.3240642899</v>
      </c>
      <c r="H14" s="69" t="n">
        <f aca="false">$E14*31</f>
        <v>1530.58337581771</v>
      </c>
      <c r="I14" s="69" t="n">
        <f aca="false">$G14-$H14</f>
        <v>939.740688472189</v>
      </c>
      <c r="J14" s="60" t="n">
        <f aca="false">H14/3500</f>
        <v>0.437309535947917</v>
      </c>
      <c r="K14" s="69" t="n">
        <f aca="false">N14/9</f>
        <v>42.4929571484478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382.43661433603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939.740688472189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-80.1633856639697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-73.7164543849542</v>
      </c>
      <c r="AA14" s="64" t="n">
        <f aca="false">MIN($H14,($H14+Z14))/3500</f>
        <v>0.416247691837931</v>
      </c>
      <c r="AB14" s="66" t="n">
        <f aca="false">Scale!C14</f>
        <v>198</v>
      </c>
      <c r="AC14" s="66" t="n">
        <f aca="false">C14-AB14</f>
        <v>0.53118045199173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198.114932760154</v>
      </c>
      <c r="D15" s="69" t="n">
        <f aca="false">$D$3</f>
        <v>149.157523167549</v>
      </c>
      <c r="E15" s="70" t="n">
        <f aca="false">C15-D15</f>
        <v>48.9574095926044</v>
      </c>
      <c r="F15" s="58"/>
      <c r="G15" s="71" t="n">
        <f aca="false">C15*TDEE!$B$5</f>
        <v>2465.14469303189</v>
      </c>
      <c r="H15" s="69" t="n">
        <f aca="false">$E15*31</f>
        <v>1517.67969737074</v>
      </c>
      <c r="I15" s="69" t="n">
        <f aca="false">$G15-$H15</f>
        <v>947.464995661151</v>
      </c>
      <c r="J15" s="60" t="n">
        <f aca="false">H15/3500</f>
        <v>0.433622770677353</v>
      </c>
      <c r="K15" s="69" t="n">
        <f aca="false">N15/9</f>
        <v>43.351213502777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390.160921524993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947.464995661151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-79.189078475007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0.404839300049927</v>
      </c>
      <c r="AB15" s="66" t="n">
        <f aca="false">Scale!C15</f>
        <v>198.8</v>
      </c>
      <c r="AC15" s="66" t="n">
        <f aca="false">C15-AB15</f>
        <v>-0.685067239846205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197.710093460104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954.977597357374</v>
      </c>
      <c r="J16" s="60" t="n">
        <f aca="false">H16/3500</f>
        <v>0.430037051162625</v>
      </c>
      <c r="K16" s="69" t="n">
        <f aca="false">N16/9</f>
        <v>44.1859470245796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397.673523221216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954.977597357374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-54.3964767787839</v>
      </c>
      <c r="X16" s="72" t="n">
        <f aca="false">VLOOKUP($A16,FoodLog!$A$1:$Z$10011,17,0)</f>
        <v>60</v>
      </c>
      <c r="Y16" s="72" t="n">
        <f aca="false">VLOOKUP($A16,FoodLog!$A$1:$Z$10011,18,0)</f>
        <v>-48.2959258638418</v>
      </c>
      <c r="Z16" s="72" t="n">
        <f aca="false">VLOOKUP($A16,FoodLog!$A$1:$Z$10011,19,0)</f>
        <v>-42.6924026426257</v>
      </c>
      <c r="AA16" s="64" t="n">
        <f aca="false">MIN($H16,($H16+Z16))/3500</f>
        <v>0.417839221836161</v>
      </c>
      <c r="AB16" s="66" t="n">
        <f aca="false">Scale!C16</f>
        <v>198.6</v>
      </c>
      <c r="AC16" s="66" t="n">
        <f aca="false">C16-AB16</f>
        <v>-0.889906539896117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197.292254238268</v>
      </c>
      <c r="D17" s="69" t="n">
        <f aca="false">$D$3</f>
        <v>149.157523167549</v>
      </c>
      <c r="E17" s="70" t="n">
        <f aca="false">C17-D17</f>
        <v>48.1347310707183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962.731438563817</v>
      </c>
      <c r="J17" s="60" t="n">
        <f aca="false">H17/3500</f>
        <v>0.426336189483505</v>
      </c>
      <c r="K17" s="69" t="n">
        <f aca="false">N17/9</f>
        <v>45.0474849364066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405.427364427659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962.731438563817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-114.322635572341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13.9326455647297</v>
      </c>
      <c r="Z17" s="72" t="n">
        <f aca="false">VLOOKUP($A17,FoodLog!$A$1:$Z$10011,19,0)</f>
        <v>-75.9328471504684</v>
      </c>
      <c r="AA17" s="64" t="n">
        <f aca="false">MIN($H17,($H17+Z17))/3500</f>
        <v>0.404641090297657</v>
      </c>
      <c r="AB17" s="66" t="n">
        <f aca="false">Scale!C17</f>
        <v>198.2</v>
      </c>
      <c r="AC17" s="66" t="n">
        <f aca="false">C17-AB17</f>
        <v>-0.907745761732258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970.240362082252</v>
      </c>
      <c r="J18" s="60" t="n">
        <f aca="false">H18/3500</f>
        <v>0.422752225540869</v>
      </c>
      <c r="K18" s="69" t="n">
        <f aca="false">N18/9</f>
        <v>45.8818097717882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970.240362082252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-113.563712053906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-32.6387830066989</v>
      </c>
      <c r="Z18" s="72" t="n">
        <f aca="false">VLOOKUP($A18,FoodLog!$A$1:$Z$10011,19,0)</f>
        <v>-131.688209346319</v>
      </c>
      <c r="AA18" s="64" t="n">
        <f aca="false">MIN($H18,($H18+Z18))/3500</f>
        <v>0.385127022870492</v>
      </c>
      <c r="AB18" s="65" t="n">
        <f aca="false">Scale!C18</f>
        <v>197.2</v>
      </c>
      <c r="AC18" s="66" t="n">
        <f aca="false">C18-AB18</f>
        <v>-0.312386852029903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196.5024861251</v>
      </c>
      <c r="D19" s="69" t="n">
        <f aca="false">$D$3</f>
        <v>149.157523167549</v>
      </c>
      <c r="E19" s="70" t="n">
        <f aca="false">C19-D19</f>
        <v>47.3449629575502</v>
      </c>
      <c r="F19" s="58"/>
      <c r="G19" s="71" t="n">
        <f aca="false">C19*TDEE!$B$5</f>
        <v>2445.08101479309</v>
      </c>
      <c r="H19" s="69" t="n">
        <f aca="false">$E19*31</f>
        <v>1467.69385168406</v>
      </c>
      <c r="I19" s="69" t="n">
        <f aca="false">$G19-$H19</f>
        <v>977.387163109033</v>
      </c>
      <c r="J19" s="60" t="n">
        <f aca="false">H19/3500</f>
        <v>0.419341100481159</v>
      </c>
      <c r="K19" s="69" t="n">
        <f aca="false">N19/9</f>
        <v>46.6758987747638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420.083088972875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977.387163109033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-63.3969110271255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-52.8730687209846</v>
      </c>
      <c r="Z19" s="72" t="n">
        <f aca="false">VLOOKUP($A19,FoodLog!$A$1:$Z$10011,19,0)</f>
        <v>-79.9842654623958</v>
      </c>
      <c r="AA19" s="64" t="n">
        <f aca="false">MIN($H19,($H19+Z19))/3500</f>
        <v>0.396488453206188</v>
      </c>
      <c r="AB19" s="65" t="n">
        <f aca="false">Scale!C19</f>
        <v>197.8</v>
      </c>
      <c r="AC19" s="66" t="n">
        <f aca="false">C19-AB19</f>
        <v>-1.2975138749004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46.948474504344</v>
      </c>
      <c r="F20" s="58"/>
      <c r="G20" s="71" t="n">
        <f aca="false">C20*TDEE!$B$5</f>
        <v>2440.14750779969</v>
      </c>
      <c r="H20" s="69" t="n">
        <f aca="false">$E20*31</f>
        <v>1455.40270963466</v>
      </c>
      <c r="I20" s="69" t="n">
        <f aca="false">$G20-$H20</f>
        <v>984.744798165022</v>
      </c>
      <c r="J20" s="60" t="n">
        <f aca="false">H20/3500</f>
        <v>0.415829345609904</v>
      </c>
      <c r="K20" s="69" t="n">
        <f aca="false">N20/9</f>
        <v>47.4934137809849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427.440724028864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984.744798165022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-77.459275971136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-10.5530687209846</v>
      </c>
      <c r="Z20" s="72" t="n">
        <f aca="false">VLOOKUP($A20,FoodLog!$A$1:$Z$10011,19,0)</f>
        <v>-59.7266304064062</v>
      </c>
      <c r="AA20" s="64" t="n">
        <f aca="false">MIN($H20,($H20+Z20))/3500</f>
        <v>0.398764594065216</v>
      </c>
      <c r="AB20" s="65" t="n">
        <f aca="false">Scale!C20</f>
        <v>197.8</v>
      </c>
      <c r="AC20" s="66" t="n">
        <f aca="false">C20-AB20</f>
        <v>-1.69400232810659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46.5497099102788</v>
      </c>
      <c r="F21" s="58"/>
      <c r="G21" s="71" t="n">
        <f aca="false">C21*TDEE!$B$5</f>
        <v>2435.18567877886</v>
      </c>
      <c r="H21" s="69" t="n">
        <f aca="false">$E21*31</f>
        <v>1443.04100721864</v>
      </c>
      <c r="I21" s="69" t="n">
        <f aca="false">$G21-$H21</f>
        <v>992.144671560215</v>
      </c>
      <c r="J21" s="60" t="n">
        <f aca="false">H21/3500</f>
        <v>0.412297430633898</v>
      </c>
      <c r="K21" s="69" t="n">
        <f aca="false">N21/9</f>
        <v>48.3156219360063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434.840597424057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992.144671560215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-70.059402575943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-10.5530687209846</v>
      </c>
      <c r="Z21" s="72" t="n">
        <f aca="false">VLOOKUP($A21,FoodLog!$A$1:$Z$10011,19,0)</f>
        <v>-52.3267570112132</v>
      </c>
      <c r="AA21" s="64" t="n">
        <f aca="false">MIN($H21,($H21+Z21))/3500</f>
        <v>0.397346928630694</v>
      </c>
      <c r="AB21" s="65" t="n">
        <f aca="false">Scale!C21</f>
        <v>197</v>
      </c>
      <c r="AC21" s="66" t="n">
        <f aca="false">C21-AB21</f>
        <v>-1.29276692217181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46.1523629816481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999.518237342124</v>
      </c>
      <c r="J22" s="60" t="n">
        <f aca="false">H22/3500</f>
        <v>0.408778072123168</v>
      </c>
      <c r="K22" s="69" t="n">
        <f aca="false">N22/9</f>
        <v>49.1349070228851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442.214163205966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999.518237342124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15.6141632059658</v>
      </c>
      <c r="X22" s="72" t="n">
        <f aca="false">VLOOKUP($A22,FoodLog!$A$1:$Z$10011,17,0)</f>
        <v>9.05</v>
      </c>
      <c r="Y22" s="72" t="n">
        <f aca="false">VLOOKUP($A22,FoodLog!$A$1:$Z$10011,18,0)</f>
        <v>-34.2959258638418</v>
      </c>
      <c r="Z22" s="72" t="n">
        <f aca="false">VLOOKUP($A22,FoodLog!$A$1:$Z$10011,19,0)</f>
        <v>-9.63176265787592</v>
      </c>
      <c r="AA22" s="64" t="n">
        <f aca="false">MIN($H22,($H22+Z22))/3500</f>
        <v>0.406026139935204</v>
      </c>
      <c r="AB22" s="65" t="n">
        <f aca="false">Scale!C22</f>
        <v>197.2</v>
      </c>
      <c r="AC22" s="66" t="n">
        <f aca="false">C22-AB22</f>
        <v>-1.89011385080249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45.7463368417129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1007.0528632226</v>
      </c>
      <c r="J23" s="60" t="n">
        <f aca="false">H23/3500</f>
        <v>0.405181840598028</v>
      </c>
      <c r="K23" s="69" t="n">
        <f aca="false">N23/9</f>
        <v>49.9720876762708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449.748789086437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1007.0528632226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-155.951210913563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-4.98164014955603</v>
      </c>
      <c r="Z23" s="72" t="n">
        <f aca="false">VLOOKUP($A23,FoodLog!$A$1:$Z$10011,19,0)</f>
        <v>-145.784279634548</v>
      </c>
      <c r="AA23" s="64" t="n">
        <f aca="false">MIN($H23,($H23+Z23))/3500</f>
        <v>0.363529189273872</v>
      </c>
      <c r="AB23" s="65" t="n">
        <f aca="false">Scale!C23</f>
        <v>197.2</v>
      </c>
      <c r="AC23" s="66" t="n">
        <f aca="false">C23-AB23</f>
        <v>-2.29613999073769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1013.79887331507</v>
      </c>
      <c r="J24" s="60" t="n">
        <f aca="false">H24/3500</f>
        <v>0.401962010635888</v>
      </c>
      <c r="K24" s="69" t="n">
        <f aca="false">N24/9</f>
        <v>50.7216443532118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1013.79887331507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64.9947991789065</v>
      </c>
      <c r="X24" s="72" t="n">
        <f aca="false">VLOOKUP($A24,FoodLog!$A$1:$Z$10011,17,0)</f>
        <v>-2.05714285714286</v>
      </c>
      <c r="Y24" s="72" t="n">
        <f aca="false">VLOOKUP($A24,FoodLog!$A$1:$Z$10011,18,0)</f>
        <v>21.6755027075868</v>
      </c>
      <c r="Z24" s="72" t="n">
        <f aca="false">VLOOKUP($A24,FoodLog!$A$1:$Z$10011,19,0)</f>
        <v>84.6131590293505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194.138368809353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2415.66429605602</v>
      </c>
      <c r="H25" s="69" t="n">
        <f aca="false">$E25*31</f>
        <v>1394.4062148959</v>
      </c>
      <c r="I25" s="69" t="n">
        <f aca="false">$G25-$H25</f>
        <v>1021.25808116012</v>
      </c>
      <c r="J25" s="60" t="n">
        <f aca="false">H25/3500</f>
        <v>0.398401775684542</v>
      </c>
      <c r="K25" s="69" t="n">
        <f aca="false">N25/9</f>
        <v>51.550445224885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286.204007023965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11.5080811601233</v>
      </c>
      <c r="AA25" s="64" t="n">
        <f aca="false">MIN($H25,($H25+Z25))/3500</f>
        <v>0.398401775684542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44.5824438661186</v>
      </c>
      <c r="F26" s="58"/>
      <c r="G26" s="71" t="n">
        <f aca="false">C26*TDEE!$B$5</f>
        <v>2410.70698158537</v>
      </c>
      <c r="H26" s="69" t="n">
        <f aca="false">$E26*31</f>
        <v>1382.05575984968</v>
      </c>
      <c r="I26" s="69" t="n">
        <f aca="false">$G26-$H26</f>
        <v>1028.6512217357</v>
      </c>
      <c r="J26" s="60" t="n">
        <f aca="false">H26/3500</f>
        <v>0.394873074242765</v>
      </c>
      <c r="K26" s="69" t="n">
        <f aca="false">N26/9</f>
        <v>52.3719052888376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471.347147599538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1028.6512217357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-1364.65285240046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-951.348778264303</v>
      </c>
      <c r="AA26" s="64" t="n">
        <f aca="false">MIN($H26,($H26+Z26))/3500</f>
        <v>0.123059137595821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44.4593847285228</v>
      </c>
      <c r="F27" s="58"/>
      <c r="G27" s="71" t="n">
        <f aca="false">C27*TDEE!$B$5</f>
        <v>2409.17575637308</v>
      </c>
      <c r="H27" s="69" t="n">
        <f aca="false">$E27*31</f>
        <v>1378.24092658421</v>
      </c>
      <c r="I27" s="69" t="n">
        <f aca="false">$G27-$H27</f>
        <v>1030.93482978888</v>
      </c>
      <c r="J27" s="60" t="n">
        <f aca="false">H27/3500</f>
        <v>0.393783121881202</v>
      </c>
      <c r="K27" s="69" t="n">
        <f aca="false">N27/9</f>
        <v>52.6256395169688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473.630755652719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1030.93482978888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-949.065170211123</v>
      </c>
      <c r="AA27" s="64" t="n">
        <f aca="false">MIN($H27,($H27+Z27))/3500</f>
        <v>0.122621644678024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0.392697044456911</v>
      </c>
      <c r="K28" s="69" t="n">
        <f aca="false">N28/9</f>
        <v>52.8784716834573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475.906245151115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-1375.84375484888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0.0571142785389888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44.2796488053058</v>
      </c>
      <c r="F29" s="58"/>
      <c r="G29" s="71" t="n">
        <f aca="false">C29*TDEE!$B$5</f>
        <v>2406.93930175004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52.9962349610446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476.966114649402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112.016114649402</v>
      </c>
      <c r="X29" s="72" t="n">
        <f aca="false">VLOOKUP($A29,FoodLog!$A$1:$Z$10011,17,0)</f>
        <v>-68</v>
      </c>
      <c r="Y29" s="72" t="n">
        <f aca="false">VLOOKUP($A29,FoodLog!$A$1:$Z$10011,18,0)</f>
        <v>-30.6959258638417</v>
      </c>
      <c r="Z29" s="72" t="n">
        <f aca="false">VLOOKUP($A29,FoodLog!$A$1:$Z$10011,19,0)</f>
        <v>13.3201887855598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193.044980797723</v>
      </c>
      <c r="D30" s="69" t="n">
        <f aca="false">$D$3</f>
        <v>149.157523167549</v>
      </c>
      <c r="E30" s="70" t="n">
        <f aca="false">C30-D30</f>
        <v>43.8874576301731</v>
      </c>
      <c r="F30" s="58"/>
      <c r="G30" s="71" t="n">
        <f aca="false">C30*TDEE!$B$5</f>
        <v>2402.05926580039</v>
      </c>
      <c r="H30" s="69" t="n">
        <f aca="false">$E30*31</f>
        <v>1360.51118653537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53.8048894587626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484.244005128864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38.2940051288638</v>
      </c>
      <c r="X30" s="72" t="n">
        <f aca="false">VLOOKUP($A30,FoodLog!$A$1:$Z$10011,17,0)</f>
        <v>-8</v>
      </c>
      <c r="Y30" s="72" t="n">
        <f aca="false">VLOOKUP($A30,FoodLog!$A$1:$Z$10011,18,0)</f>
        <v>-22.6959258638418</v>
      </c>
      <c r="Z30" s="72" t="n">
        <f aca="false">VLOOKUP($A30,FoodLog!$A$1:$Z$10011,19,0)</f>
        <v>7.59807926502208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2397.22245302629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0.38527455559928</v>
      </c>
      <c r="K31" s="69" t="n">
        <f aca="false">N31/9</f>
        <v>54.6063815880724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491.457434292651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-3.0925657073488</v>
      </c>
      <c r="X31" s="72" t="n">
        <f aca="false">VLOOKUP($A31,FoodLog!$A$1:$Z$10011,17,0)</f>
        <v>0.571428571428569</v>
      </c>
      <c r="Y31" s="72" t="n">
        <f aca="false">VLOOKUP($A31,FoodLog!$A$1:$Z$10011,18,0)</f>
        <v>-18.4102115781275</v>
      </c>
      <c r="Z31" s="72" t="n">
        <f aca="false">VLOOKUP($A31,FoodLog!$A$1:$Z$10011,19,0)</f>
        <v>-20.9313487140475</v>
      </c>
      <c r="AA31" s="64" t="n">
        <f aca="false">MIN($H31,($H31+Z31))/3500</f>
        <v>0.379294170252409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192.276969145603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2392.50289454643</v>
      </c>
      <c r="H32" s="69" t="n">
        <f aca="false">$E32*31</f>
        <v>1336.70282531966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-63.8240049093865</v>
      </c>
      <c r="X32" s="72" t="n">
        <f aca="false">VLOOKUP($A32,FoodLog!$A$1:$Z$10011,17,0)</f>
        <v>-20.8</v>
      </c>
      <c r="Y32" s="72" t="n">
        <f aca="false">VLOOKUP($A32,FoodLog!$A$1:$Z$10011,18,0)</f>
        <v>20.0240741361583</v>
      </c>
      <c r="Z32" s="72" t="n">
        <f aca="false">VLOOKUP($A32,FoodLog!$A$1:$Z$10011,19,0)</f>
        <v>-64.5999307732282</v>
      </c>
      <c r="AA32" s="64" t="n">
        <f aca="false">MIN($H32,($H32+Z32))/3500</f>
        <v>0.363457969870408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0.378695893786764</v>
      </c>
      <c r="K33" s="69" t="n">
        <f aca="false">N33/9</f>
        <v>56.1378537294249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505.240683564824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-1.81931643517606</v>
      </c>
      <c r="X33" s="72" t="n">
        <f aca="false">VLOOKUP($A33,FoodLog!$A$1:$Z$10011,17,0)</f>
        <v>23.2</v>
      </c>
      <c r="Y33" s="72" t="n">
        <f aca="false">VLOOKUP($A33,FoodLog!$A$1:$Z$10011,18,0)</f>
        <v>-58.5359258638418</v>
      </c>
      <c r="Z33" s="72" t="n">
        <f aca="false">VLOOKUP($A33,FoodLog!$A$1:$Z$10011,19,0)</f>
        <v>-37.1552422990178</v>
      </c>
      <c r="AA33" s="64" t="n">
        <f aca="false">MIN($H33,($H33+Z33))/3500</f>
        <v>0.368080110272758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191.54543106546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1069.375219221</v>
      </c>
      <c r="J34" s="60" t="n">
        <f aca="false">H34/3500</f>
        <v>0.375435755667205</v>
      </c>
      <c r="K34" s="69" t="n">
        <f aca="false">N34/9</f>
        <v>56.8967938983155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512.071145084839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1069.375219221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-61.2288549151606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-107.981923636145</v>
      </c>
      <c r="AA34" s="64" t="n">
        <f aca="false">MIN($H34,($H34+Z34))/3500</f>
        <v>0.344583777485449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57.6072872474073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518.465585226665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504.27</v>
      </c>
      <c r="T35" s="72" t="n">
        <f aca="false">VLOOKUP($A35,FoodLog!$A$1:$Z$10011,13,0)</f>
        <v>32</v>
      </c>
      <c r="U35" s="72" t="n">
        <f aca="false">VLOOKUP($A35,FoodLog!$A$1:$Z$10011,14,0)</f>
        <v>620.96</v>
      </c>
      <c r="V35" s="72" t="n">
        <f aca="false">VLOOKUP($A35,FoodLog!$A$1:$Z$10011,15,0)</f>
        <v>1157.23</v>
      </c>
      <c r="W35" s="72" t="n">
        <f aca="false">VLOOKUP($A35,FoodLog!$A$1:$Z$10011,16,0)</f>
        <v>14.1955852266653</v>
      </c>
      <c r="X35" s="72" t="n">
        <f aca="false">VLOOKUP($A35,FoodLog!$A$1:$Z$10011,17,0)</f>
        <v>48</v>
      </c>
      <c r="Y35" s="72" t="n">
        <f aca="false">VLOOKUP($A35,FoodLog!$A$1:$Z$10011,18,0)</f>
        <v>-143.655925863842</v>
      </c>
      <c r="Z35" s="72" t="n">
        <f aca="false">VLOOKUP($A35,FoodLog!$A$1:$Z$10011,19,0)</f>
        <v>-81.4603406371764</v>
      </c>
      <c r="AA35" s="64" t="n">
        <f aca="false">MIN($H35,($H35+Z35))/3500</f>
        <v>0.349109344884569</v>
      </c>
      <c r="AB35" s="65" t="n">
        <f aca="false">Scale!C35</f>
        <v>194.4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190.85173794309</v>
      </c>
      <c r="D36" s="69" t="n">
        <f aca="false">$D$3</f>
        <v>149.157523167549</v>
      </c>
      <c r="E36" s="70" t="n">
        <f aca="false">C36-D36</f>
        <v>41.6942147755402</v>
      </c>
      <c r="F36" s="58"/>
      <c r="G36" s="71" t="n">
        <f aca="false">C36*TDEE!$B$5</f>
        <v>2374.76873848727</v>
      </c>
      <c r="H36" s="69" t="n">
        <f aca="false">$E36*31</f>
        <v>1292.52065804175</v>
      </c>
      <c r="I36" s="69" t="n">
        <f aca="false">$G36-$H36</f>
        <v>1082.24808044552</v>
      </c>
      <c r="J36" s="60" t="n">
        <f aca="false">H36/3500</f>
        <v>0.369291616583356</v>
      </c>
      <c r="K36" s="69" t="n">
        <f aca="false">N36/9</f>
        <v>58.3271118121512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524.944006309361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1082.24808044552</v>
      </c>
      <c r="S36" s="72" t="n">
        <f aca="false">VLOOKUP($A36,FoodLog!$A$1:$Z$10011,12,0)</f>
        <v>0</v>
      </c>
      <c r="T36" s="72" t="n">
        <f aca="false">VLOOKUP($A36,FoodLog!$A$1:$Z$10011,13,0)</f>
        <v>0</v>
      </c>
      <c r="U36" s="72" t="n">
        <f aca="false">VLOOKUP($A36,FoodLog!$A$1:$Z$10011,14,0)</f>
        <v>0</v>
      </c>
      <c r="V36" s="72" t="n">
        <f aca="false">VLOOKUP($A36,FoodLog!$A$1:$Z$10011,15,0)</f>
        <v>0</v>
      </c>
      <c r="W36" s="72" t="n">
        <f aca="false">VLOOKUP($A36,FoodLog!$A$1:$Z$10011,16,0)</f>
        <v>524.944006309361</v>
      </c>
      <c r="X36" s="72" t="n">
        <f aca="false">VLOOKUP($A36,FoodLog!$A$1:$Z$10011,17,0)</f>
        <v>80</v>
      </c>
      <c r="Y36" s="72" t="n">
        <f aca="false">VLOOKUP($A36,FoodLog!$A$1:$Z$10011,18,0)</f>
        <v>477.304074136158</v>
      </c>
      <c r="Z36" s="72" t="n">
        <f aca="false">VLOOKUP($A36,FoodLog!$A$1:$Z$10011,19,0)</f>
        <v>1082.24808044552</v>
      </c>
      <c r="AA36" s="64" t="n">
        <f aca="false">MIN($H36,($H36+Z36))/3500</f>
        <v>0.369291616583356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190.482446326506</v>
      </c>
      <c r="D37" s="69" t="n">
        <f aca="false">$D$3</f>
        <v>149.157523167549</v>
      </c>
      <c r="E37" s="70" t="n">
        <f aca="false">C37-D37</f>
        <v>41.3249231589569</v>
      </c>
      <c r="F37" s="58"/>
      <c r="G37" s="71" t="n">
        <f aca="false">C37*TDEE!$B$5</f>
        <v>2370.17364181223</v>
      </c>
      <c r="H37" s="69" t="n">
        <f aca="false">$E37*31</f>
        <v>1281.07261792766</v>
      </c>
      <c r="I37" s="69" t="n">
        <f aca="false">$G37-$H37</f>
        <v>1089.10102388456</v>
      </c>
      <c r="J37" s="60" t="n">
        <f aca="false">H37/3500</f>
        <v>0.366020747979332</v>
      </c>
      <c r="K37" s="69" t="n">
        <f aca="false">N37/9</f>
        <v>59.0885499720451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531.796949748406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1089.10102388456</v>
      </c>
      <c r="S37" s="72" t="n">
        <f aca="false">VLOOKUP($A37,FoodLog!$A$1:$Z$10011,12,0)</f>
        <v>0</v>
      </c>
      <c r="T37" s="72" t="n">
        <f aca="false">VLOOKUP($A37,FoodLog!$A$1:$Z$10011,13,0)</f>
        <v>0</v>
      </c>
      <c r="U37" s="72" t="n">
        <f aca="false">VLOOKUP($A37,FoodLog!$A$1:$Z$10011,14,0)</f>
        <v>0</v>
      </c>
      <c r="V37" s="72" t="n">
        <f aca="false">VLOOKUP($A37,FoodLog!$A$1:$Z$10011,15,0)</f>
        <v>0</v>
      </c>
      <c r="W37" s="72" t="n">
        <f aca="false">VLOOKUP($A37,FoodLog!$A$1:$Z$10011,16,0)</f>
        <v>531.796949748406</v>
      </c>
      <c r="X37" s="72" t="n">
        <f aca="false">VLOOKUP($A37,FoodLog!$A$1:$Z$10011,17,0)</f>
        <v>80</v>
      </c>
      <c r="Y37" s="72" t="n">
        <f aca="false">VLOOKUP($A37,FoodLog!$A$1:$Z$10011,18,0)</f>
        <v>477.304074136158</v>
      </c>
      <c r="Z37" s="72" t="n">
        <f aca="false">VLOOKUP($A37,FoodLog!$A$1:$Z$10011,19,0)</f>
        <v>1089.10102388456</v>
      </c>
      <c r="AA37" s="64" t="n">
        <f aca="false">MIN($H37,($H37+Z37))/3500</f>
        <v>0.366020747979332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190.116425578527</v>
      </c>
      <c r="D38" s="69" t="n">
        <f aca="false">$D$3</f>
        <v>149.157523167549</v>
      </c>
      <c r="E38" s="70" t="n">
        <f aca="false">C38-D38</f>
        <v>40.9589024109775</v>
      </c>
      <c r="F38" s="58"/>
      <c r="G38" s="71" t="n">
        <f aca="false">C38*TDEE!$B$5</f>
        <v>2365.61924456488</v>
      </c>
      <c r="H38" s="69" t="n">
        <f aca="false">$E38*31</f>
        <v>1269.7259747403</v>
      </c>
      <c r="I38" s="69" t="n">
        <f aca="false">$G38-$H38</f>
        <v>1095.89326982458</v>
      </c>
      <c r="J38" s="60" t="n">
        <f aca="false">H38/3500</f>
        <v>0.362778849925801</v>
      </c>
      <c r="K38" s="69" t="n">
        <f aca="false">N38/9</f>
        <v>59.84324396538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538.58919568842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1095.89326982458</v>
      </c>
      <c r="S38" s="72" t="n">
        <f aca="false">VLOOKUP($A38,FoodLog!$A$1:$Z$10011,12,0)</f>
        <v>0</v>
      </c>
      <c r="T38" s="72" t="n">
        <f aca="false">VLOOKUP($A38,FoodLog!$A$1:$Z$10011,13,0)</f>
        <v>0</v>
      </c>
      <c r="U38" s="72" t="n">
        <f aca="false">VLOOKUP($A38,FoodLog!$A$1:$Z$10011,14,0)</f>
        <v>0</v>
      </c>
      <c r="V38" s="72" t="n">
        <f aca="false">VLOOKUP($A38,FoodLog!$A$1:$Z$10011,15,0)</f>
        <v>0</v>
      </c>
      <c r="W38" s="72" t="n">
        <f aca="false">VLOOKUP($A38,FoodLog!$A$1:$Z$10011,16,0)</f>
        <v>538.58919568842</v>
      </c>
      <c r="X38" s="72" t="n">
        <f aca="false">VLOOKUP($A38,FoodLog!$A$1:$Z$10011,17,0)</f>
        <v>80</v>
      </c>
      <c r="Y38" s="72" t="n">
        <f aca="false">VLOOKUP($A38,FoodLog!$A$1:$Z$10011,18,0)</f>
        <v>477.304074136158</v>
      </c>
      <c r="Z38" s="72" t="n">
        <f aca="false">VLOOKUP($A38,FoodLog!$A$1:$Z$10011,19,0)</f>
        <v>1095.89326982458</v>
      </c>
      <c r="AA38" s="64" t="n">
        <f aca="false">MIN($H38,($H38+Z38))/3500</f>
        <v>0.362778849925801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189.753646728601</v>
      </c>
      <c r="D39" s="69" t="n">
        <f aca="false">$D$3</f>
        <v>149.157523167549</v>
      </c>
      <c r="E39" s="70" t="n">
        <f aca="false">C39-D39</f>
        <v>40.5961235610517</v>
      </c>
      <c r="F39" s="58"/>
      <c r="G39" s="71" t="n">
        <f aca="false">C39*TDEE!$B$5</f>
        <v>2361.10518626458</v>
      </c>
      <c r="H39" s="69" t="n">
        <f aca="false">$E39*31</f>
        <v>1258.4798303926</v>
      </c>
      <c r="I39" s="69" t="n">
        <f aca="false">$G39-$H39</f>
        <v>1102.62535587198</v>
      </c>
      <c r="J39" s="60" t="n">
        <f aca="false">H39/3500</f>
        <v>0.359565665826458</v>
      </c>
      <c r="K39" s="69" t="n">
        <f aca="false">N39/9</f>
        <v>60.5912535262025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545.321281735823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1102.62535587198</v>
      </c>
      <c r="S39" s="72" t="n">
        <f aca="false">VLOOKUP($A39,FoodLog!$A$1:$Z$10011,12,0)</f>
        <v>0</v>
      </c>
      <c r="T39" s="72" t="n">
        <f aca="false">VLOOKUP($A39,FoodLog!$A$1:$Z$10011,13,0)</f>
        <v>0</v>
      </c>
      <c r="U39" s="72" t="n">
        <f aca="false">VLOOKUP($A39,FoodLog!$A$1:$Z$10011,14,0)</f>
        <v>0</v>
      </c>
      <c r="V39" s="72" t="n">
        <f aca="false">VLOOKUP($A39,FoodLog!$A$1:$Z$10011,15,0)</f>
        <v>0</v>
      </c>
      <c r="W39" s="72" t="n">
        <f aca="false">VLOOKUP($A39,FoodLog!$A$1:$Z$10011,16,0)</f>
        <v>545.321281735823</v>
      </c>
      <c r="X39" s="72" t="n">
        <f aca="false">VLOOKUP($A39,FoodLog!$A$1:$Z$10011,17,0)</f>
        <v>80</v>
      </c>
      <c r="Y39" s="72" t="n">
        <f aca="false">VLOOKUP($A39,FoodLog!$A$1:$Z$10011,18,0)</f>
        <v>477.304074136158</v>
      </c>
      <c r="Z39" s="72" t="n">
        <f aca="false">VLOOKUP($A39,FoodLog!$A$1:$Z$10011,19,0)</f>
        <v>1102.62535587198</v>
      </c>
      <c r="AA39" s="64" t="n">
        <f aca="false">MIN($H39,($H39+Z39))/3500</f>
        <v>0.359565665826458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189.394081062775</v>
      </c>
      <c r="D40" s="69" t="n">
        <f aca="false">$D$3</f>
        <v>149.157523167549</v>
      </c>
      <c r="E40" s="70" t="n">
        <f aca="false">C40-D40</f>
        <v>40.2365578952253</v>
      </c>
      <c r="F40" s="58"/>
      <c r="G40" s="71" t="n">
        <f aca="false">C40*TDEE!$B$5</f>
        <v>2356.63110962352</v>
      </c>
      <c r="H40" s="69" t="n">
        <f aca="false">$E40*31</f>
        <v>1247.33329475198</v>
      </c>
      <c r="I40" s="69" t="n">
        <f aca="false">$G40-$H40</f>
        <v>1109.29781487154</v>
      </c>
      <c r="J40" s="60" t="n">
        <f aca="false">H40/3500</f>
        <v>0.35638094135771</v>
      </c>
      <c r="K40" s="69" t="n">
        <f aca="false">N40/9</f>
        <v>61.3326378594863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551.993740735377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1109.29781487154</v>
      </c>
      <c r="S40" s="72" t="n">
        <f aca="false">VLOOKUP($A40,FoodLog!$A$1:$Z$10011,12,0)</f>
        <v>0</v>
      </c>
      <c r="T40" s="72" t="n">
        <f aca="false">VLOOKUP($A40,FoodLog!$A$1:$Z$10011,13,0)</f>
        <v>0</v>
      </c>
      <c r="U40" s="72" t="n">
        <f aca="false">VLOOKUP($A40,FoodLog!$A$1:$Z$10011,14,0)</f>
        <v>0</v>
      </c>
      <c r="V40" s="72" t="n">
        <f aca="false">VLOOKUP($A40,FoodLog!$A$1:$Z$10011,15,0)</f>
        <v>0</v>
      </c>
      <c r="W40" s="72" t="n">
        <f aca="false">VLOOKUP($A40,FoodLog!$A$1:$Z$10011,16,0)</f>
        <v>551.993740735377</v>
      </c>
      <c r="X40" s="72" t="n">
        <f aca="false">VLOOKUP($A40,FoodLog!$A$1:$Z$10011,17,0)</f>
        <v>80</v>
      </c>
      <c r="Y40" s="72" t="n">
        <f aca="false">VLOOKUP($A40,FoodLog!$A$1:$Z$10011,18,0)</f>
        <v>477.304074136158</v>
      </c>
      <c r="Z40" s="72" t="n">
        <f aca="false">VLOOKUP($A40,FoodLog!$A$1:$Z$10011,19,0)</f>
        <v>1109.29781487154</v>
      </c>
      <c r="AA40" s="64" t="n">
        <f aca="false">MIN($H40,($H40+Z40))/3500</f>
        <v>0.35638094135771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189.037700121417</v>
      </c>
      <c r="D41" s="69" t="n">
        <f aca="false">$D$3</f>
        <v>149.157523167549</v>
      </c>
      <c r="E41" s="70" t="n">
        <f aca="false">C41-D41</f>
        <v>39.8801769538676</v>
      </c>
      <c r="F41" s="58"/>
      <c r="G41" s="71" t="n">
        <f aca="false">C41*TDEE!$B$5</f>
        <v>2352.19666051842</v>
      </c>
      <c r="H41" s="69" t="n">
        <f aca="false">$E41*31</f>
        <v>1236.28548556989</v>
      </c>
      <c r="I41" s="69" t="n">
        <f aca="false">$G41-$H41</f>
        <v>1115.91117494852</v>
      </c>
      <c r="J41" s="60" t="n">
        <f aca="false">H41/3500</f>
        <v>0.353224424448541</v>
      </c>
      <c r="K41" s="69" t="n">
        <f aca="false">N41/9</f>
        <v>62.0674556458182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558.607100812364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1115.91117494852</v>
      </c>
      <c r="S41" s="72" t="n">
        <f aca="false">VLOOKUP($A41,FoodLog!$A$1:$Z$10011,12,0)</f>
        <v>0</v>
      </c>
      <c r="T41" s="72" t="n">
        <f aca="false">VLOOKUP($A41,FoodLog!$A$1:$Z$10011,13,0)</f>
        <v>0</v>
      </c>
      <c r="U41" s="72" t="n">
        <f aca="false">VLOOKUP($A41,FoodLog!$A$1:$Z$10011,14,0)</f>
        <v>0</v>
      </c>
      <c r="V41" s="72" t="n">
        <f aca="false">VLOOKUP($A41,FoodLog!$A$1:$Z$10011,15,0)</f>
        <v>0</v>
      </c>
      <c r="W41" s="72" t="n">
        <f aca="false">VLOOKUP($A41,FoodLog!$A$1:$Z$10011,16,0)</f>
        <v>558.607100812364</v>
      </c>
      <c r="X41" s="72" t="n">
        <f aca="false">VLOOKUP($A41,FoodLog!$A$1:$Z$10011,17,0)</f>
        <v>80</v>
      </c>
      <c r="Y41" s="72" t="n">
        <f aca="false">VLOOKUP($A41,FoodLog!$A$1:$Z$10011,18,0)</f>
        <v>477.304074136158</v>
      </c>
      <c r="Z41" s="72" t="n">
        <f aca="false">VLOOKUP($A41,FoodLog!$A$1:$Z$10011,19,0)</f>
        <v>1115.91117494852</v>
      </c>
      <c r="AA41" s="64" t="n">
        <f aca="false">MIN($H41,($H41+Z41))/3500</f>
        <v>0.353224424448541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188.684475696968</v>
      </c>
      <c r="D42" s="69" t="n">
        <f aca="false">$D$3</f>
        <v>149.157523167549</v>
      </c>
      <c r="E42" s="70" t="n">
        <f aca="false">C42-D42</f>
        <v>39.526952529419</v>
      </c>
      <c r="F42" s="58"/>
      <c r="G42" s="71" t="n">
        <f aca="false">C42*TDEE!$B$5</f>
        <v>2347.80148796253</v>
      </c>
      <c r="H42" s="69" t="n">
        <f aca="false">$E42*31</f>
        <v>1225.33552841199</v>
      </c>
      <c r="I42" s="69" t="n">
        <f aca="false">$G42-$H42</f>
        <v>1122.46595955054</v>
      </c>
      <c r="J42" s="60" t="n">
        <f aca="false">H42/3500</f>
        <v>0.350095865260568</v>
      </c>
      <c r="K42" s="69" t="n">
        <f aca="false">N42/9</f>
        <v>62.7957650460425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565.161885414383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1122.46595955054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565.161885414383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1122.46595955054</v>
      </c>
      <c r="AA42" s="64" t="n">
        <f aca="false">MIN($H42,($H42+Z42))/3500</f>
        <v>0.350095865260568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188.334379831708</v>
      </c>
      <c r="D43" s="69" t="n">
        <f aca="false">$D$3</f>
        <v>149.157523167549</v>
      </c>
      <c r="E43" s="70" t="n">
        <f aca="false">C43-D43</f>
        <v>39.1768566641585</v>
      </c>
      <c r="F43" s="58"/>
      <c r="G43" s="71" t="n">
        <f aca="false">C43*TDEE!$B$5</f>
        <v>2343.44524407785</v>
      </c>
      <c r="H43" s="69" t="n">
        <f aca="false">$E43*31</f>
        <v>1214.48255658891</v>
      </c>
      <c r="I43" s="69" t="n">
        <f aca="false">$G43-$H43</f>
        <v>1128.96268748894</v>
      </c>
      <c r="J43" s="60" t="n">
        <f aca="false">H43/3500</f>
        <v>0.346995016168261</v>
      </c>
      <c r="K43" s="69" t="n">
        <f aca="false">N43/9</f>
        <v>63.5176237058649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571.658613352784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1128.96268748894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571.658613352784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1128.96268748894</v>
      </c>
      <c r="AA43" s="64" t="n">
        <f aca="false">MIN($H43,($H43+Z43))/3500</f>
        <v>0.346995016168261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187.98738481554</v>
      </c>
      <c r="D44" s="69" t="n">
        <f aca="false">$D$3</f>
        <v>149.157523167549</v>
      </c>
      <c r="E44" s="70" t="n">
        <f aca="false">C44-D44</f>
        <v>38.8298616479902</v>
      </c>
      <c r="F44" s="58"/>
      <c r="G44" s="71" t="n">
        <f aca="false">C44*TDEE!$B$5</f>
        <v>2339.12758406759</v>
      </c>
      <c r="H44" s="69" t="n">
        <f aca="false">$E44*31</f>
        <v>1203.7257110877</v>
      </c>
      <c r="I44" s="69" t="n">
        <f aca="false">$G44-$H44</f>
        <v>1135.40187297989</v>
      </c>
      <c r="J44" s="60" t="n">
        <f aca="false">H44/3500</f>
        <v>0.343921631739342</v>
      </c>
      <c r="K44" s="69" t="n">
        <f aca="false">N44/9</f>
        <v>64.2330887604145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578.09779884373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1135.40187297989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578.09779884373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1135.40187297989</v>
      </c>
      <c r="AA44" s="64" t="n">
        <f aca="false">MIN($H44,($H44+Z44))/3500</f>
        <v>0.343921631739342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187.6434631838</v>
      </c>
      <c r="D45" s="69" t="n">
        <f aca="false">$D$3</f>
        <v>149.157523167549</v>
      </c>
      <c r="E45" s="70" t="n">
        <f aca="false">C45-D45</f>
        <v>38.4859400162509</v>
      </c>
      <c r="F45" s="58"/>
      <c r="G45" s="71" t="n">
        <f aca="false">C45*TDEE!$B$5</f>
        <v>2334.84816618884</v>
      </c>
      <c r="H45" s="69" t="n">
        <f aca="false">$E45*31</f>
        <v>1193.06414050378</v>
      </c>
      <c r="I45" s="69" t="n">
        <f aca="false">$G45-$H45</f>
        <v>1141.78402568506</v>
      </c>
      <c r="J45" s="60" t="n">
        <f aca="false">H45/3500</f>
        <v>0.340875468715365</v>
      </c>
      <c r="K45" s="69" t="n">
        <f aca="false">N45/9</f>
        <v>64.9422168387667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584.4799515489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1141.78402568506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584.4799515489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1141.78402568506</v>
      </c>
      <c r="AA45" s="64" t="n">
        <f aca="false">MIN($H45,($H45+Z45))/3500</f>
        <v>0.340875468715365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187.302587715085</v>
      </c>
      <c r="D46" s="69" t="n">
        <f aca="false">$D$3</f>
        <v>149.157523167549</v>
      </c>
      <c r="E46" s="70" t="n">
        <f aca="false">C46-D46</f>
        <v>38.1450645475355</v>
      </c>
      <c r="F46" s="58"/>
      <c r="G46" s="71" t="n">
        <f aca="false">C46*TDEE!$B$5</f>
        <v>2330.60665172558</v>
      </c>
      <c r="H46" s="69" t="n">
        <f aca="false">$E46*31</f>
        <v>1182.4970009736</v>
      </c>
      <c r="I46" s="69" t="n">
        <f aca="false">$G46-$H46</f>
        <v>1148.10965075198</v>
      </c>
      <c r="J46" s="60" t="n">
        <f aca="false">H46/3500</f>
        <v>0.337856285992457</v>
      </c>
      <c r="K46" s="69" t="n">
        <f aca="false">N46/9</f>
        <v>65.6450640684249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590.805576615824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1148.10965075198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590.805576615824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1148.10965075198</v>
      </c>
      <c r="AA46" s="64" t="n">
        <f aca="false">MIN($H46,($H46+Z46))/3500</f>
        <v>0.337856285992457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186.964731429093</v>
      </c>
      <c r="D47" s="69" t="n">
        <f aca="false">$D$3</f>
        <v>149.157523167549</v>
      </c>
      <c r="E47" s="70" t="n">
        <f aca="false">C47-D47</f>
        <v>37.8072082615431</v>
      </c>
      <c r="F47" s="58"/>
      <c r="G47" s="71" t="n">
        <f aca="false">C47*TDEE!$B$5</f>
        <v>2326.40270496186</v>
      </c>
      <c r="H47" s="69" t="n">
        <f aca="false">$E47*31</f>
        <v>1172.02345610784</v>
      </c>
      <c r="I47" s="69" t="n">
        <f aca="false">$G47-$H47</f>
        <v>1154.37924885403</v>
      </c>
      <c r="J47" s="60" t="n">
        <f aca="false">H47/3500</f>
        <v>0.334863844602239</v>
      </c>
      <c r="K47" s="69" t="n">
        <f aca="false">N47/9</f>
        <v>66.3416860797633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597.075174717869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1154.37924885403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597.075174717869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1154.37924885403</v>
      </c>
      <c r="AA47" s="64" t="n">
        <f aca="false">MIN($H47,($H47+Z47))/3500</f>
        <v>0.334863844602239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186.62986758449</v>
      </c>
      <c r="D48" s="69" t="n">
        <f aca="false">$D$3</f>
        <v>149.157523167549</v>
      </c>
      <c r="E48" s="70" t="n">
        <f aca="false">C48-D48</f>
        <v>37.4723444169408</v>
      </c>
      <c r="F48" s="58"/>
      <c r="G48" s="71" t="n">
        <f aca="false">C48*TDEE!$B$5</f>
        <v>2322.23599315519</v>
      </c>
      <c r="H48" s="69" t="n">
        <f aca="false">$E48*31</f>
        <v>1161.64267692517</v>
      </c>
      <c r="I48" s="69" t="n">
        <f aca="false">$G48-$H48</f>
        <v>1160.59331623003</v>
      </c>
      <c r="J48" s="60" t="n">
        <f aca="false">H48/3500</f>
        <v>0.331897907692905</v>
      </c>
      <c r="K48" s="69" t="n">
        <f aca="false">N48/9</f>
        <v>67.0321380104298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603.289242093868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1160.59331623003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603.289242093868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1160.59331623003</v>
      </c>
      <c r="AA48" s="64" t="n">
        <f aca="false">MIN($H48,($H48+Z48))/3500</f>
        <v>0.331897907692905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186.297969676797</v>
      </c>
      <c r="D49" s="69" t="n">
        <f aca="false">$D$3</f>
        <v>149.157523167549</v>
      </c>
      <c r="E49" s="70" t="n">
        <f aca="false">C49-D49</f>
        <v>37.1404465092479</v>
      </c>
      <c r="F49" s="58"/>
      <c r="G49" s="71" t="n">
        <f aca="false">C49*TDEE!$B$5</f>
        <v>2318.10618651024</v>
      </c>
      <c r="H49" s="69" t="n">
        <f aca="false">$E49*31</f>
        <v>1151.35384178669</v>
      </c>
      <c r="I49" s="69" t="n">
        <f aca="false">$G49-$H49</f>
        <v>1166.75234472355</v>
      </c>
      <c r="J49" s="60" t="n">
        <f aca="false">H49/3500</f>
        <v>0.328958240510482</v>
      </c>
      <c r="K49" s="69" t="n">
        <f aca="false">N49/9</f>
        <v>67.7164745097105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609.448270587394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1166.75234472355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609.448270587394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1166.75234472355</v>
      </c>
      <c r="AA49" s="64" t="n">
        <f aca="false">MIN($H49,($H49+Z49))/3500</f>
        <v>0.328958240510482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185.969011436287</v>
      </c>
      <c r="D50" s="69" t="n">
        <f aca="false">$D$3</f>
        <v>149.157523167549</v>
      </c>
      <c r="E50" s="70" t="n">
        <f aca="false">C50-D50</f>
        <v>36.8114882687375</v>
      </c>
      <c r="F50" s="58"/>
      <c r="G50" s="71" t="n">
        <f aca="false">C50*TDEE!$B$5</f>
        <v>2314.01295815271</v>
      </c>
      <c r="H50" s="69" t="n">
        <f aca="false">$E50*31</f>
        <v>1141.15613633086</v>
      </c>
      <c r="I50" s="69" t="n">
        <f aca="false">$G50-$H50</f>
        <v>1172.85682182185</v>
      </c>
      <c r="J50" s="60" t="n">
        <f aca="false">H50/3500</f>
        <v>0.326044610380246</v>
      </c>
      <c r="K50" s="69" t="n">
        <f aca="false">N50/9</f>
        <v>68.3947497428546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615.552747685691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1172.85682182185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615.552747685691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1172.85682182185</v>
      </c>
      <c r="AA50" s="64" t="n">
        <f aca="false">MIN($H50,($H50+Z50))/3500</f>
        <v>0.326044610380246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185.642966825907</v>
      </c>
      <c r="D51" s="69" t="n">
        <f aca="false">$D$3</f>
        <v>149.157523167549</v>
      </c>
      <c r="E51" s="70" t="n">
        <f aca="false">C51-D51</f>
        <v>36.4854436583572</v>
      </c>
      <c r="F51" s="58"/>
      <c r="G51" s="71" t="n">
        <f aca="false">C51*TDEE!$B$5</f>
        <v>2309.95598410349</v>
      </c>
      <c r="H51" s="69" t="n">
        <f aca="false">$E51*31</f>
        <v>1131.04875340907</v>
      </c>
      <c r="I51" s="69" t="n">
        <f aca="false">$G51-$H51</f>
        <v>1178.90723069442</v>
      </c>
      <c r="J51" s="60" t="n">
        <f aca="false">H51/3500</f>
        <v>0.323156786688307</v>
      </c>
      <c r="K51" s="69" t="n">
        <f aca="false">N51/9</f>
        <v>69.0670173953624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621.603156558261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1178.90723069442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621.603156558261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1178.90723069442</v>
      </c>
      <c r="AA51" s="64" t="n">
        <f aca="false">MIN($H51,($H51+Z51))/3500</f>
        <v>0.323156786688307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185.319810039218</v>
      </c>
      <c r="D52" s="69" t="n">
        <f aca="false">$D$3</f>
        <v>149.157523167549</v>
      </c>
      <c r="E52" s="70" t="n">
        <f aca="false">C52-D52</f>
        <v>36.1622868716689</v>
      </c>
      <c r="F52" s="58"/>
      <c r="G52" s="71" t="n">
        <f aca="false">C52*TDEE!$B$5</f>
        <v>2305.934943253</v>
      </c>
      <c r="H52" s="69" t="n">
        <f aca="false">$E52*31</f>
        <v>1121.03089302174</v>
      </c>
      <c r="I52" s="69" t="n">
        <f aca="false">$G52-$H52</f>
        <v>1184.90405023126</v>
      </c>
      <c r="J52" s="60" t="n">
        <f aca="false">H52/3500</f>
        <v>0.320294540863353</v>
      </c>
      <c r="K52" s="69" t="n">
        <f aca="false">N52/9</f>
        <v>69.7333306772336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627.599976095102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1184.90405023126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627.599976095102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1184.90405023126</v>
      </c>
      <c r="AA52" s="64" t="n">
        <f aca="false">MIN($H52,($H52+Z52))/3500</f>
        <v>0.320294540863353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184.999515498355</v>
      </c>
      <c r="D53" s="69" t="n">
        <f aca="false">$D$3</f>
        <v>149.157523167549</v>
      </c>
      <c r="E53" s="70" t="n">
        <f aca="false">C53-D53</f>
        <v>35.8419923308055</v>
      </c>
      <c r="F53" s="58"/>
      <c r="G53" s="71" t="n">
        <f aca="false">C53*TDEE!$B$5</f>
        <v>2301.94951733575</v>
      </c>
      <c r="H53" s="69" t="n">
        <f aca="false">$E53*31</f>
        <v>1111.10176225497</v>
      </c>
      <c r="I53" s="69" t="n">
        <f aca="false">$G53-$H53</f>
        <v>1190.84775508078</v>
      </c>
      <c r="J53" s="60" t="n">
        <f aca="false">H53/3500</f>
        <v>0.317457646358563</v>
      </c>
      <c r="K53" s="69" t="n">
        <f aca="false">N53/9</f>
        <v>70.3937423271797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633.543680944617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1190.84775508078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633.543680944617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1190.84775508078</v>
      </c>
      <c r="AA53" s="64" t="n">
        <f aca="false">MIN($H53,($H53+Z53))/3500</f>
        <v>0.317457646358563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184.682057851996</v>
      </c>
      <c r="D54" s="69" t="n">
        <f aca="false">$D$3</f>
        <v>149.157523167549</v>
      </c>
      <c r="E54" s="70" t="n">
        <f aca="false">C54-D54</f>
        <v>35.524534684447</v>
      </c>
      <c r="F54" s="58"/>
      <c r="G54" s="71" t="n">
        <f aca="false">C54*TDEE!$B$5</f>
        <v>2297.99939090519</v>
      </c>
      <c r="H54" s="69" t="n">
        <f aca="false">$E54*31</f>
        <v>1101.26057521786</v>
      </c>
      <c r="I54" s="69" t="n">
        <f aca="false">$G54-$H54</f>
        <v>1196.73881568734</v>
      </c>
      <c r="J54" s="60" t="n">
        <f aca="false">H54/3500</f>
        <v>0.314645878633673</v>
      </c>
      <c r="K54" s="69" t="n">
        <f aca="false">N54/9</f>
        <v>71.0483046167977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639.43474155118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1196.73881568734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639.43474155118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1196.73881568734</v>
      </c>
      <c r="AA54" s="64" t="n">
        <f aca="false">MIN($H54,($H54+Z54))/3500</f>
        <v>0.314645878633673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184.367411973363</v>
      </c>
      <c r="D55" s="69" t="n">
        <f aca="false">$D$3</f>
        <v>149.157523167549</v>
      </c>
      <c r="E55" s="70" t="n">
        <f aca="false">C55-D55</f>
        <v>35.2098888058133</v>
      </c>
      <c r="F55" s="58"/>
      <c r="G55" s="71" t="n">
        <f aca="false">C55*TDEE!$B$5</f>
        <v>2294.08425130874</v>
      </c>
      <c r="H55" s="69" t="n">
        <f aca="false">$E55*31</f>
        <v>1091.50655298021</v>
      </c>
      <c r="I55" s="69" t="n">
        <f aca="false">$G55-$H55</f>
        <v>1202.57769832853</v>
      </c>
      <c r="J55" s="60" t="n">
        <f aca="false">H55/3500</f>
        <v>0.311859015137203</v>
      </c>
      <c r="K55" s="69" t="n">
        <f aca="false">N55/9</f>
        <v>71.6970693547077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645.273624192369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1202.57769832853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645.273624192369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1202.57769832853</v>
      </c>
      <c r="AA55" s="64" t="n">
        <f aca="false">MIN($H55,($H55+Z55))/3500</f>
        <v>0.311859015137203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184.055552958226</v>
      </c>
      <c r="D56" s="69" t="n">
        <f aca="false">$D$3</f>
        <v>149.157523167549</v>
      </c>
      <c r="E56" s="70" t="n">
        <f aca="false">C56-D56</f>
        <v>34.8980297906761</v>
      </c>
      <c r="F56" s="58"/>
      <c r="G56" s="71" t="n">
        <f aca="false">C56*TDEE!$B$5</f>
        <v>2290.203788663</v>
      </c>
      <c r="H56" s="69" t="n">
        <f aca="false">$E56*31</f>
        <v>1081.83892351096</v>
      </c>
      <c r="I56" s="69" t="n">
        <f aca="false">$G56-$H56</f>
        <v>1208.36486515204</v>
      </c>
      <c r="J56" s="60" t="n">
        <f aca="false">H56/3500</f>
        <v>0.309096835288845</v>
      </c>
      <c r="K56" s="69" t="n">
        <f aca="false">N56/9</f>
        <v>72.3400878906533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651.06079101588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1208.36486515204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651.06079101588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1208.36486515204</v>
      </c>
      <c r="AA56" s="64" t="n">
        <f aca="false">MIN($H56,($H56+Z56))/3500</f>
        <v>0.309096835288845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183.746456122937</v>
      </c>
      <c r="D57" s="69" t="n">
        <f aca="false">$D$3</f>
        <v>149.157523167549</v>
      </c>
      <c r="E57" s="70" t="n">
        <f aca="false">C57-D57</f>
        <v>34.5889329553872</v>
      </c>
      <c r="F57" s="58"/>
      <c r="G57" s="71" t="n">
        <f aca="false">C57*TDEE!$B$5</f>
        <v>2286.35769582926</v>
      </c>
      <c r="H57" s="69" t="n">
        <f aca="false">$E57*31</f>
        <v>1072.256921617</v>
      </c>
      <c r="I57" s="69" t="n">
        <f aca="false">$G57-$H57</f>
        <v>1214.10077421225</v>
      </c>
      <c r="J57" s="60" t="n">
        <f aca="false">H57/3500</f>
        <v>0.306359120462001</v>
      </c>
      <c r="K57" s="69" t="n">
        <f aca="false">N57/9</f>
        <v>72.9774111195662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656.796700076096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1214.10077421225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656.796700076096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1214.10077421225</v>
      </c>
      <c r="AA57" s="64" t="n">
        <f aca="false">MIN($H57,($H57+Z57))/3500</f>
        <v>0.306359120462001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183.440097002475</v>
      </c>
      <c r="D58" s="69" t="n">
        <f aca="false">$D$3</f>
        <v>149.157523167549</v>
      </c>
      <c r="E58" s="70" t="n">
        <f aca="false">C58-D58</f>
        <v>34.2825738349252</v>
      </c>
      <c r="F58" s="58"/>
      <c r="G58" s="71" t="n">
        <f aca="false">C58*TDEE!$B$5</f>
        <v>2282.54566838919</v>
      </c>
      <c r="H58" s="69" t="n">
        <f aca="false">$E58*31</f>
        <v>1062.75978888268</v>
      </c>
      <c r="I58" s="69" t="n">
        <f aca="false">$G58-$H58</f>
        <v>1219.78587950651</v>
      </c>
      <c r="J58" s="60" t="n">
        <f aca="false">H58/3500</f>
        <v>0.303645653966481</v>
      </c>
      <c r="K58" s="69" t="n">
        <f aca="false">N58/9</f>
        <v>73.6090894855945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662.481805370351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1219.78587950651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662.481805370351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1219.78587950651</v>
      </c>
      <c r="AA58" s="64" t="n">
        <f aca="false">MIN($H58,($H58+Z58))/3500</f>
        <v>0.303645653966481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183.136451348508</v>
      </c>
      <c r="D59" s="69" t="n">
        <f aca="false">$D$3</f>
        <v>149.157523167549</v>
      </c>
      <c r="E59" s="70" t="n">
        <f aca="false">C59-D59</f>
        <v>33.9789281809588</v>
      </c>
      <c r="F59" s="58"/>
      <c r="G59" s="71" t="n">
        <f aca="false">C59*TDEE!$B$5</f>
        <v>2278.76740462074</v>
      </c>
      <c r="H59" s="69" t="n">
        <f aca="false">$E59*31</f>
        <v>1053.34677360972</v>
      </c>
      <c r="I59" s="69" t="n">
        <f aca="false">$G59-$H59</f>
        <v>1225.42063101101</v>
      </c>
      <c r="J59" s="60" t="n">
        <f aca="false">H59/3500</f>
        <v>0.300956221031349</v>
      </c>
      <c r="K59" s="69" t="n">
        <f aca="false">N59/9</f>
        <v>74.2351729860951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668.116556874856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1225.42063101101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668.116556874856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1225.42063101101</v>
      </c>
      <c r="AA59" s="64" t="n">
        <f aca="false">MIN($H59,($H59+Z59))/3500</f>
        <v>0.300956221031349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182.835495127477</v>
      </c>
      <c r="D60" s="69" t="n">
        <f aca="false">$D$3</f>
        <v>149.157523167549</v>
      </c>
      <c r="E60" s="70" t="n">
        <f aca="false">C60-D60</f>
        <v>33.6779719599274</v>
      </c>
      <c r="F60" s="58"/>
      <c r="G60" s="71" t="n">
        <f aca="false">C60*TDEE!$B$5</f>
        <v>2275.02260547423</v>
      </c>
      <c r="H60" s="69" t="n">
        <f aca="false">$E60*31</f>
        <v>1044.01713075775</v>
      </c>
      <c r="I60" s="69" t="n">
        <f aca="false">$G60-$H60</f>
        <v>1231.00547471648</v>
      </c>
      <c r="J60" s="60" t="n">
        <f aca="false">H60/3500</f>
        <v>0.298290608787929</v>
      </c>
      <c r="K60" s="69" t="n">
        <f aca="false">N60/9</f>
        <v>74.8557111755913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673.701400580321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1231.00547471648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673.701400580321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1231.00547471648</v>
      </c>
      <c r="AA60" s="64" t="n">
        <f aca="false">MIN($H60,($H60+Z60))/3500</f>
        <v>0.298290608787929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182.537204518689</v>
      </c>
      <c r="D61" s="69" t="n">
        <f aca="false">$D$3</f>
        <v>149.157523167549</v>
      </c>
      <c r="E61" s="70" t="n">
        <f aca="false">C61-D61</f>
        <v>33.3796813511395</v>
      </c>
      <c r="F61" s="58"/>
      <c r="G61" s="71" t="n">
        <f aca="false">C61*TDEE!$B$5</f>
        <v>2271.31097454874</v>
      </c>
      <c r="H61" s="69" t="n">
        <f aca="false">$E61*31</f>
        <v>1034.77012188532</v>
      </c>
      <c r="I61" s="69" t="n">
        <f aca="false">$G61-$H61</f>
        <v>1236.54085266341</v>
      </c>
      <c r="J61" s="60" t="n">
        <f aca="false">H61/3500</f>
        <v>0.29564860625295</v>
      </c>
      <c r="K61" s="69" t="n">
        <f aca="false">N61/9</f>
        <v>75.4707531696948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679.236778527253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1236.54085266341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679.236778527253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1236.54085266341</v>
      </c>
      <c r="AA61" s="64" t="n">
        <f aca="false">MIN($H61,($H61+Z61))/3500</f>
        <v>0.29564860625295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182.241555912436</v>
      </c>
      <c r="D62" s="69" t="n">
        <f aca="false">$D$3</f>
        <v>149.157523167549</v>
      </c>
      <c r="E62" s="70" t="n">
        <f aca="false">C62-D62</f>
        <v>33.0840327448865</v>
      </c>
      <c r="F62" s="58"/>
      <c r="G62" s="71" t="n">
        <f aca="false">C62*TDEE!$B$5</f>
        <v>2267.63221806858</v>
      </c>
      <c r="H62" s="69" t="n">
        <f aca="false">$E62*31</f>
        <v>1025.60501509148</v>
      </c>
      <c r="I62" s="69" t="n">
        <f aca="false">$G62-$H62</f>
        <v>1242.0272029771</v>
      </c>
      <c r="J62" s="60" t="n">
        <f aca="false">H62/3500</f>
        <v>0.293030004311852</v>
      </c>
      <c r="K62" s="69" t="n">
        <f aca="false">N62/9</f>
        <v>76.0803476489934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684.72312884094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1242.0272029771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684.72312884094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1242.0272029771</v>
      </c>
      <c r="AA62" s="64" t="n">
        <f aca="false">MIN($H62,($H62+Z62))/3500</f>
        <v>0.293030004311852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181.948525908124</v>
      </c>
      <c r="D63" s="69" t="n">
        <f aca="false">$D$3</f>
        <v>149.157523167549</v>
      </c>
      <c r="E63" s="70" t="n">
        <f aca="false">C63-D63</f>
        <v>32.7910027405747</v>
      </c>
      <c r="F63" s="58"/>
      <c r="G63" s="71" t="n">
        <f aca="false">C63*TDEE!$B$5</f>
        <v>2263.98604486011</v>
      </c>
      <c r="H63" s="69" t="n">
        <f aca="false">$E63*31</f>
        <v>1016.52108495782</v>
      </c>
      <c r="I63" s="69" t="n">
        <f aca="false">$G63-$H63</f>
        <v>1247.46495990229</v>
      </c>
      <c r="J63" s="60" t="n">
        <f aca="false">H63/3500</f>
        <v>0.290434595702233</v>
      </c>
      <c r="K63" s="69" t="n">
        <f aca="false">N63/9</f>
        <v>76.6845428629039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690.160885766135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1247.46495990229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690.160885766135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1247.46495990229</v>
      </c>
      <c r="AA63" s="64" t="n">
        <f aca="false">MIN($H63,($H63+Z63))/3500</f>
        <v>0.290434595702233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181.658091312422</v>
      </c>
      <c r="D64" s="69" t="n">
        <f aca="false">$D$3</f>
        <v>149.157523167549</v>
      </c>
      <c r="E64" s="70" t="n">
        <f aca="false">C64-D64</f>
        <v>32.5005681448725</v>
      </c>
      <c r="F64" s="58"/>
      <c r="G64" s="71" t="n">
        <f aca="false">C64*TDEE!$B$5</f>
        <v>2260.37216632862</v>
      </c>
      <c r="H64" s="69" t="n">
        <f aca="false">$E64*31</f>
        <v>1007.51761249105</v>
      </c>
      <c r="I64" s="69" t="n">
        <f aca="false">$G64-$H64</f>
        <v>1252.85455383758</v>
      </c>
      <c r="J64" s="60" t="n">
        <f aca="false">H64/3500</f>
        <v>0.287862174997442</v>
      </c>
      <c r="K64" s="69" t="n">
        <f aca="false">N64/9</f>
        <v>77.2833866334912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695.550479701421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1252.85455383758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695.550479701421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1252.85455383758</v>
      </c>
      <c r="AA64" s="64" t="n">
        <f aca="false">MIN($H64,($H64+Z64))/3500</f>
        <v>0.287862174997442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181.370229137424</v>
      </c>
      <c r="D65" s="69" t="n">
        <f aca="false">$D$3</f>
        <v>149.157523167549</v>
      </c>
      <c r="E65" s="70" t="n">
        <f aca="false">C65-D65</f>
        <v>32.212705969875</v>
      </c>
      <c r="F65" s="58"/>
      <c r="G65" s="71" t="n">
        <f aca="false">C65*TDEE!$B$5</f>
        <v>2256.79029643556</v>
      </c>
      <c r="H65" s="69" t="n">
        <f aca="false">$E65*31</f>
        <v>998.593885066126</v>
      </c>
      <c r="I65" s="69" t="n">
        <f aca="false">$G65-$H65</f>
        <v>1258.19641136944</v>
      </c>
      <c r="J65" s="60" t="n">
        <f aca="false">H65/3500</f>
        <v>0.285312538590322</v>
      </c>
      <c r="K65" s="69" t="n">
        <f aca="false">N65/9</f>
        <v>77.8769263592533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700.892337233279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1258.19641136944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700.892337233279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1258.19641136944</v>
      </c>
      <c r="AA65" s="64" t="n">
        <f aca="false">MIN($H65,($H65+Z65))/3500</f>
        <v>0.285312538590322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181.084916598834</v>
      </c>
      <c r="D66" s="69" t="n">
        <f aca="false">$D$3</f>
        <v>149.157523167549</v>
      </c>
      <c r="E66" s="70" t="n">
        <f aca="false">C66-D66</f>
        <v>31.9273934312847</v>
      </c>
      <c r="F66" s="58"/>
      <c r="G66" s="71" t="n">
        <f aca="false">C66*TDEE!$B$5</f>
        <v>2253.24015167584</v>
      </c>
      <c r="H66" s="69" t="n">
        <f aca="false">$E66*31</f>
        <v>989.749196369826</v>
      </c>
      <c r="I66" s="69" t="n">
        <f aca="false">$G66-$H66</f>
        <v>1263.49095530601</v>
      </c>
      <c r="J66" s="60" t="n">
        <f aca="false">H66/3500</f>
        <v>0.282785484677093</v>
      </c>
      <c r="K66" s="69" t="n">
        <f aca="false">N66/9</f>
        <v>78.4652090188728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706.186881169856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1263.49095530601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706.186881169856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1263.49095530601</v>
      </c>
      <c r="AA66" s="64" t="n">
        <f aca="false">MIN($H66,($H66+Z66))/3500</f>
        <v>0.282785484677093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180.802131114157</v>
      </c>
      <c r="D67" s="69" t="n">
        <f aca="false">$D$3</f>
        <v>149.157523167549</v>
      </c>
      <c r="E67" s="70" t="n">
        <f aca="false">C67-D67</f>
        <v>31.6446079466076</v>
      </c>
      <c r="F67" s="58"/>
      <c r="G67" s="71" t="n">
        <f aca="false">C67*TDEE!$B$5</f>
        <v>2249.72145105542</v>
      </c>
      <c r="H67" s="69" t="n">
        <f aca="false">$E67*31</f>
        <v>980.982846344836</v>
      </c>
      <c r="I67" s="69" t="n">
        <f aca="false">$G67-$H67</f>
        <v>1268.73860471058</v>
      </c>
      <c r="J67" s="60" t="n">
        <f aca="false">H67/3500</f>
        <v>0.280280813241382</v>
      </c>
      <c r="K67" s="69" t="n">
        <f aca="false">N67/9</f>
        <v>79.0482811749359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711.434530574423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1268.73860471058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711.434530574423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1268.73860471058</v>
      </c>
      <c r="AA67" s="64" t="n">
        <f aca="false">MIN($H67,($H67+Z67))/3500</f>
        <v>0.280280813241382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180.521850300916</v>
      </c>
      <c r="D68" s="69" t="n">
        <f aca="false">$D$3</f>
        <v>149.157523167549</v>
      </c>
      <c r="E68" s="70" t="n">
        <f aca="false">C68-D68</f>
        <v>31.3643271333662</v>
      </c>
      <c r="F68" s="58"/>
      <c r="G68" s="71" t="n">
        <f aca="false">C68*TDEE!$B$5</f>
        <v>2246.23391606906</v>
      </c>
      <c r="H68" s="69" t="n">
        <f aca="false">$E68*31</f>
        <v>972.294141134353</v>
      </c>
      <c r="I68" s="69" t="n">
        <f aca="false">$G68-$H68</f>
        <v>1273.93977493471</v>
      </c>
      <c r="J68" s="60" t="n">
        <f aca="false">H68/3500</f>
        <v>0.277798326038387</v>
      </c>
      <c r="K68" s="69" t="n">
        <f aca="false">N68/9</f>
        <v>79.6261889776167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716.63570079855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1273.93977493471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716.63570079855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1273.93977493471</v>
      </c>
      <c r="AA68" s="64" t="n">
        <f aca="false">MIN($H68,($H68+Z68))/3500</f>
        <v>0.277798326038387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180.244051974877</v>
      </c>
      <c r="D69" s="69" t="n">
        <f aca="false">$D$3</f>
        <v>149.157523167549</v>
      </c>
      <c r="E69" s="70" t="n">
        <f aca="false">C69-D69</f>
        <v>31.0865288073279</v>
      </c>
      <c r="F69" s="58"/>
      <c r="G69" s="71" t="n">
        <f aca="false">C69*TDEE!$B$5</f>
        <v>2242.7772706783</v>
      </c>
      <c r="H69" s="69" t="n">
        <f aca="false">$E69*31</f>
        <v>963.682393027164</v>
      </c>
      <c r="I69" s="69" t="n">
        <f aca="false">$G69-$H69</f>
        <v>1279.09487765114</v>
      </c>
      <c r="J69" s="60" t="n">
        <f aca="false">H69/3500</f>
        <v>0.27533782657919</v>
      </c>
      <c r="K69" s="69" t="n">
        <f aca="false">N69/9</f>
        <v>80.1989781683307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721.790803514977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1279.09487765114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721.790803514977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1279.09487765114</v>
      </c>
      <c r="AA69" s="64" t="n">
        <f aca="false">MIN($H69,($H69+Z69))/3500</f>
        <v>0.27533782657919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179.968714148298</v>
      </c>
      <c r="D70" s="69" t="n">
        <f aca="false">$D$3</f>
        <v>149.157523167549</v>
      </c>
      <c r="E70" s="70" t="n">
        <f aca="false">C70-D70</f>
        <v>30.8111909807486</v>
      </c>
      <c r="F70" s="58"/>
      <c r="G70" s="71" t="n">
        <f aca="false">C70*TDEE!$B$5</f>
        <v>2239.35124128957</v>
      </c>
      <c r="H70" s="69" t="n">
        <f aca="false">$E70*31</f>
        <v>955.146920403208</v>
      </c>
      <c r="I70" s="69" t="n">
        <f aca="false">$G70-$H70</f>
        <v>1284.20432088636</v>
      </c>
      <c r="J70" s="60" t="n">
        <f aca="false">H70/3500</f>
        <v>0.272899120115202</v>
      </c>
      <c r="K70" s="69" t="n">
        <f aca="false">N70/9</f>
        <v>80.7666940833557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726.900246750201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1284.20432088636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726.900246750201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1284.20432088636</v>
      </c>
      <c r="AA70" s="64" t="n">
        <f aca="false">MIN($H70,($H70+Z70))/3500</f>
        <v>0.272899120115202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179.695815028183</v>
      </c>
      <c r="D71" s="69" t="n">
        <f aca="false">$D$3</f>
        <v>149.157523167549</v>
      </c>
      <c r="E71" s="70" t="n">
        <f aca="false">C71-D71</f>
        <v>30.5382918606334</v>
      </c>
      <c r="F71" s="58"/>
      <c r="G71" s="71" t="n">
        <f aca="false">C71*TDEE!$B$5</f>
        <v>2235.95555673257</v>
      </c>
      <c r="H71" s="69" t="n">
        <f aca="false">$E71*31</f>
        <v>946.687047679637</v>
      </c>
      <c r="I71" s="69" t="n">
        <f aca="false">$G71-$H71</f>
        <v>1289.26850905293</v>
      </c>
      <c r="J71" s="60" t="n">
        <f aca="false">H71/3500</f>
        <v>0.270482013622753</v>
      </c>
      <c r="K71" s="69" t="n">
        <f aca="false">N71/9</f>
        <v>81.329381657419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731.964434916771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1289.26850905293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731.964434916771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1289.26850905293</v>
      </c>
      <c r="AA71" s="64" t="n">
        <f aca="false">MIN($H71,($H71+Z71))/3500</f>
        <v>0.270482013622753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179.42533301456</v>
      </c>
      <c r="D72" s="69" t="n">
        <f aca="false">$D$3</f>
        <v>149.157523167549</v>
      </c>
      <c r="E72" s="70" t="n">
        <f aca="false">C72-D72</f>
        <v>30.2678098470107</v>
      </c>
      <c r="F72" s="58"/>
      <c r="G72" s="71" t="n">
        <f aca="false">C72*TDEE!$B$5</f>
        <v>2232.58994823878</v>
      </c>
      <c r="H72" s="69" t="n">
        <f aca="false">$E72*31</f>
        <v>938.302105257332</v>
      </c>
      <c r="I72" s="69" t="n">
        <f aca="false">$G72-$H72</f>
        <v>1294.28784298145</v>
      </c>
      <c r="J72" s="60" t="n">
        <f aca="false">H72/3500</f>
        <v>0.268086315787809</v>
      </c>
      <c r="K72" s="69" t="n">
        <f aca="false">N72/9</f>
        <v>81.8870854272549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736.983768845294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1294.28784298145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736.983768845294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1294.28784298145</v>
      </c>
      <c r="AA72" s="64" t="n">
        <f aca="false">MIN($H72,($H72+Z72))/3500</f>
        <v>0.268086315787809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179.157246698772</v>
      </c>
      <c r="D73" s="69" t="n">
        <f aca="false">$D$3</f>
        <v>149.157523167549</v>
      </c>
      <c r="E73" s="70" t="n">
        <f aca="false">C73-D73</f>
        <v>29.9997235312229</v>
      </c>
      <c r="F73" s="58"/>
      <c r="G73" s="71" t="n">
        <f aca="false">C73*TDEE!$B$5</f>
        <v>2229.25414942023</v>
      </c>
      <c r="H73" s="69" t="n">
        <f aca="false">$E73*31</f>
        <v>929.99142946791</v>
      </c>
      <c r="I73" s="69" t="n">
        <f aca="false">$G73-$H73</f>
        <v>1299.26271995232</v>
      </c>
      <c r="J73" s="60" t="n">
        <f aca="false">H73/3500</f>
        <v>0.265711836990831</v>
      </c>
      <c r="K73" s="69" t="n">
        <f aca="false">N73/9</f>
        <v>82.4398495351293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741.958645816164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1299.26271995232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741.958645816164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1299.26271995232</v>
      </c>
      <c r="AA73" s="64" t="n">
        <f aca="false">MIN($H73,($H73+Z73))/3500</f>
        <v>0.265711836990831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178.891534861782</v>
      </c>
      <c r="D74" s="69" t="n">
        <f aca="false">$D$3</f>
        <v>149.157523167549</v>
      </c>
      <c r="E74" s="70" t="n">
        <f aca="false">C74-D74</f>
        <v>29.7340116942321</v>
      </c>
      <c r="F74" s="58"/>
      <c r="G74" s="71" t="n">
        <f aca="false">C74*TDEE!$B$5</f>
        <v>2225.94789624836</v>
      </c>
      <c r="H74" s="69" t="n">
        <f aca="false">$E74*31</f>
        <v>921.754362521195</v>
      </c>
      <c r="I74" s="69" t="n">
        <f aca="false">$G74-$H74</f>
        <v>1304.19353372716</v>
      </c>
      <c r="J74" s="60" t="n">
        <f aca="false">H74/3500</f>
        <v>0.26335838929177</v>
      </c>
      <c r="K74" s="69" t="n">
        <f aca="false">N74/9</f>
        <v>82.987717732334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746.889459591006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1304.19353372716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746.889459591006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1304.19353372716</v>
      </c>
      <c r="AA74" s="64" t="n">
        <f aca="false">MIN($H74,($H74+Z74))/3500</f>
        <v>0.26335838929177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178.62817647249</v>
      </c>
      <c r="D75" s="69" t="n">
        <f aca="false">$D$3</f>
        <v>149.157523167549</v>
      </c>
      <c r="E75" s="70" t="n">
        <f aca="false">C75-D75</f>
        <v>29.4706533049403</v>
      </c>
      <c r="F75" s="58"/>
      <c r="G75" s="71" t="n">
        <f aca="false">C75*TDEE!$B$5</f>
        <v>2222.67092703315</v>
      </c>
      <c r="H75" s="69" t="n">
        <f aca="false">$E75*31</f>
        <v>913.59025245315</v>
      </c>
      <c r="I75" s="69" t="n">
        <f aca="false">$G75-$H75</f>
        <v>1309.08067458</v>
      </c>
      <c r="J75" s="60" t="n">
        <f aca="false">H75/3500</f>
        <v>0.261025786415186</v>
      </c>
      <c r="K75" s="69" t="n">
        <f aca="false">N75/9</f>
        <v>83.5307333826492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751.776600443843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1309.08067458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751.776600443843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1309.08067458</v>
      </c>
      <c r="AA75" s="64" t="n">
        <f aca="false">MIN($H75,($H75+Z75))/3500</f>
        <v>0.261025786415186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178.367150686075</v>
      </c>
      <c r="D76" s="69" t="n">
        <f aca="false">$D$3</f>
        <v>149.157523167549</v>
      </c>
      <c r="E76" s="70" t="n">
        <f aca="false">C76-D76</f>
        <v>29.2096275185251</v>
      </c>
      <c r="F76" s="58"/>
      <c r="G76" s="71" t="n">
        <f aca="false">C76*TDEE!$B$5</f>
        <v>2219.42298240242</v>
      </c>
      <c r="H76" s="69" t="n">
        <f aca="false">$E76*31</f>
        <v>905.498453074279</v>
      </c>
      <c r="I76" s="69" t="n">
        <f aca="false">$G76-$H76</f>
        <v>1313.92452932814</v>
      </c>
      <c r="J76" s="60" t="n">
        <f aca="false">H76/3500</f>
        <v>0.258713843735508</v>
      </c>
      <c r="K76" s="69" t="n">
        <f aca="false">N76/9</f>
        <v>84.0689394657759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756.620455191983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1313.92452932814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756.620455191983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1313.92452932814</v>
      </c>
      <c r="AA76" s="64" t="n">
        <f aca="false">MIN($H76,($H76+Z76))/3500</f>
        <v>0.258713843735508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178.108436842339</v>
      </c>
      <c r="D77" s="69" t="n">
        <f aca="false">$D$3</f>
        <v>149.157523167549</v>
      </c>
      <c r="E77" s="70" t="n">
        <f aca="false">C77-D77</f>
        <v>28.9509136747896</v>
      </c>
      <c r="F77" s="58"/>
      <c r="G77" s="71" t="n">
        <f aca="false">C77*TDEE!$B$5</f>
        <v>2216.20380528128</v>
      </c>
      <c r="H77" s="69" t="n">
        <f aca="false">$E77*31</f>
        <v>897.478323918479</v>
      </c>
      <c r="I77" s="69" t="n">
        <f aca="false">$G77-$H77</f>
        <v>1318.7254813628</v>
      </c>
      <c r="J77" s="60" t="n">
        <f aca="false">H77/3500</f>
        <v>0.256422378262422</v>
      </c>
      <c r="K77" s="69" t="n">
        <f aca="false">N77/9</f>
        <v>84.6023785807378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761.42140722664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1318.7254813628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761.42140722664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1318.7254813628</v>
      </c>
      <c r="AA77" s="64" t="n">
        <f aca="false">MIN($H77,($H77+Z77))/3500</f>
        <v>0.256422378262422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177.852014464077</v>
      </c>
      <c r="D78" s="69" t="n">
        <f aca="false">$D$3</f>
        <v>149.157523167549</v>
      </c>
      <c r="E78" s="70" t="n">
        <f aca="false">C78-D78</f>
        <v>28.6944912965272</v>
      </c>
      <c r="F78" s="58"/>
      <c r="G78" s="71" t="n">
        <f aca="false">C78*TDEE!$B$5</f>
        <v>2213.01314087178</v>
      </c>
      <c r="H78" s="69" t="n">
        <f aca="false">$E78*31</f>
        <v>889.529230192344</v>
      </c>
      <c r="I78" s="69" t="n">
        <f aca="false">$G78-$H78</f>
        <v>1323.48391067943</v>
      </c>
      <c r="J78" s="60" t="n">
        <f aca="false">H78/3500</f>
        <v>0.254151208626384</v>
      </c>
      <c r="K78" s="69" t="n">
        <f aca="false">N78/9</f>
        <v>85.1310929492528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766.179836543276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1323.48391067943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766.179836543276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1323.48391067943</v>
      </c>
      <c r="AA78" s="64" t="n">
        <f aca="false">MIN($H78,($H78+Z78))/3500</f>
        <v>0.254151208626384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177.59786325545</v>
      </c>
      <c r="D79" s="69" t="n">
        <f aca="false">$D$3</f>
        <v>149.157523167549</v>
      </c>
      <c r="E79" s="70" t="n">
        <f aca="false">C79-D79</f>
        <v>28.4403400879008</v>
      </c>
      <c r="F79" s="58"/>
      <c r="G79" s="71" t="n">
        <f aca="false">C79*TDEE!$B$5</f>
        <v>2209.85073663276</v>
      </c>
      <c r="H79" s="69" t="n">
        <f aca="false">$E79*31</f>
        <v>881.650542724926</v>
      </c>
      <c r="I79" s="69" t="n">
        <f aca="false">$G79-$H79</f>
        <v>1328.20019390784</v>
      </c>
      <c r="J79" s="60" t="n">
        <f aca="false">H79/3500</f>
        <v>0.251900155064265</v>
      </c>
      <c r="K79" s="69" t="n">
        <f aca="false">N79/9</f>
        <v>85.6551244190753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770.896119771678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1328.20019390784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770.896119771678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1328.20019390784</v>
      </c>
      <c r="AA79" s="64" t="n">
        <f aca="false">MIN($H79,($H79+Z79))/3500</f>
        <v>0.251900155064265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177.345963100386</v>
      </c>
      <c r="D80" s="69" t="n">
        <f aca="false">$D$3</f>
        <v>149.157523167549</v>
      </c>
      <c r="E80" s="70" t="n">
        <f aca="false">C80-D80</f>
        <v>28.1884399328366</v>
      </c>
      <c r="F80" s="58"/>
      <c r="G80" s="71" t="n">
        <f aca="false">C80*TDEE!$B$5</f>
        <v>2206.71634225986</v>
      </c>
      <c r="H80" s="69" t="n">
        <f aca="false">$E80*31</f>
        <v>873.841637917933</v>
      </c>
      <c r="I80" s="69" t="n">
        <f aca="false">$G80-$H80</f>
        <v>1332.87470434193</v>
      </c>
      <c r="J80" s="60" t="n">
        <f aca="false">H80/3500</f>
        <v>0.249669039405124</v>
      </c>
      <c r="K80" s="69" t="n">
        <f aca="false">N80/9</f>
        <v>86.1745144673079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775.570630205772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1332.87470434193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775.570630205772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1332.87470434193</v>
      </c>
      <c r="AA80" s="64" t="n">
        <f aca="false">MIN($H80,($H80+Z80))/3500</f>
        <v>0.249669039405124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177.096294060981</v>
      </c>
      <c r="D81" s="69" t="n">
        <f aca="false">$D$3</f>
        <v>149.157523167549</v>
      </c>
      <c r="E81" s="70" t="n">
        <f aca="false">C81-D81</f>
        <v>27.9387708934314</v>
      </c>
      <c r="F81" s="58"/>
      <c r="G81" s="71" t="n">
        <f aca="false">C81*TDEE!$B$5</f>
        <v>2203.6097096657</v>
      </c>
      <c r="H81" s="69" t="n">
        <f aca="false">$E81*31</f>
        <v>866.101897696375</v>
      </c>
      <c r="I81" s="69" t="n">
        <f aca="false">$G81-$H81</f>
        <v>1337.50781196932</v>
      </c>
      <c r="J81" s="60" t="n">
        <f aca="false">H81/3500</f>
        <v>0.247457685056107</v>
      </c>
      <c r="K81" s="69" t="n">
        <f aca="false">N81/9</f>
        <v>86.6893042036848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780.203737833163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1337.50781196932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780.203737833163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1337.50781196932</v>
      </c>
      <c r="AA81" s="64" t="n">
        <f aca="false">MIN($H81,($H81+Z81))/3500</f>
        <v>0.247457685056107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176.848836375925</v>
      </c>
      <c r="D82" s="69" t="n">
        <f aca="false">$D$3</f>
        <v>149.157523167549</v>
      </c>
      <c r="E82" s="70" t="n">
        <f aca="false">C82-D82</f>
        <v>27.6913132083753</v>
      </c>
      <c r="F82" s="58"/>
      <c r="G82" s="71" t="n">
        <f aca="false">C82*TDEE!$B$5</f>
        <v>2200.53059296022</v>
      </c>
      <c r="H82" s="69" t="n">
        <f aca="false">$E82*31</f>
        <v>858.430709459635</v>
      </c>
      <c r="I82" s="69" t="n">
        <f aca="false">$G82-$H82</f>
        <v>1342.09988350059</v>
      </c>
      <c r="J82" s="60" t="n">
        <f aca="false">H82/3500</f>
        <v>0.245265916988467</v>
      </c>
      <c r="K82" s="69" t="n">
        <f aca="false">N82/9</f>
        <v>87.1995343738252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784.795809364427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1342.09988350059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784.795809364427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1342.09988350059</v>
      </c>
      <c r="AA82" s="64" t="n">
        <f aca="false">MIN($H82,($H82+Z82))/3500</f>
        <v>0.245265916988467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176.603570458936</v>
      </c>
      <c r="D83" s="69" t="n">
        <f aca="false">$D$3</f>
        <v>149.157523167549</v>
      </c>
      <c r="E83" s="70" t="n">
        <f aca="false">C83-D83</f>
        <v>27.4460472913869</v>
      </c>
      <c r="F83" s="58"/>
      <c r="G83" s="71" t="n">
        <f aca="false">C83*TDEE!$B$5</f>
        <v>2197.47874843128</v>
      </c>
      <c r="H83" s="69" t="n">
        <f aca="false">$E83*31</f>
        <v>850.827466032993</v>
      </c>
      <c r="I83" s="69" t="n">
        <f aca="false">$G83-$H83</f>
        <v>1346.65128239829</v>
      </c>
      <c r="J83" s="60" t="n">
        <f aca="false">H83/3500</f>
        <v>0.243093561723712</v>
      </c>
      <c r="K83" s="69" t="n">
        <f aca="false">N83/9</f>
        <v>87.7052453624587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789.347208262128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1346.65128239829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789.347208262128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1346.65128239829</v>
      </c>
      <c r="AA83" s="64" t="n">
        <f aca="false">MIN($H83,($H83+Z83))/3500</f>
        <v>0.243093561723712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176.360476897213</v>
      </c>
      <c r="D84" s="69" t="n">
        <f aca="false">$D$3</f>
        <v>149.157523167549</v>
      </c>
      <c r="E84" s="70" t="n">
        <f aca="false">C84-D84</f>
        <v>27.2029537296631</v>
      </c>
      <c r="F84" s="58"/>
      <c r="G84" s="71" t="n">
        <f aca="false">C84*TDEE!$B$5</f>
        <v>2194.45393452531</v>
      </c>
      <c r="H84" s="69" t="n">
        <f aca="false">$E84*31</f>
        <v>843.291565619557</v>
      </c>
      <c r="I84" s="69" t="n">
        <f aca="false">$G84-$H84</f>
        <v>1351.16236890575</v>
      </c>
      <c r="J84" s="60" t="n">
        <f aca="false">H84/3500</f>
        <v>0.240940447319873</v>
      </c>
      <c r="K84" s="69" t="n">
        <f aca="false">N84/9</f>
        <v>88.2064771966213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793.858294769592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1351.16236890575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793.858294769592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1351.16236890575</v>
      </c>
      <c r="AA84" s="64" t="n">
        <f aca="false">MIN($H84,($H84+Z84))/3500</f>
        <v>0.240940447319873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176.119536449893</v>
      </c>
      <c r="D85" s="69" t="n">
        <f aca="false">$D$3</f>
        <v>149.157523167549</v>
      </c>
      <c r="E85" s="70" t="n">
        <f aca="false">C85-D85</f>
        <v>26.9620132823433</v>
      </c>
      <c r="F85" s="58"/>
      <c r="G85" s="71" t="n">
        <f aca="false">C85*TDEE!$B$5</f>
        <v>2191.45591182822</v>
      </c>
      <c r="H85" s="69" t="n">
        <f aca="false">$E85*31</f>
        <v>835.822411752641</v>
      </c>
      <c r="I85" s="69" t="n">
        <f aca="false">$G85-$H85</f>
        <v>1355.63350007558</v>
      </c>
      <c r="J85" s="60" t="n">
        <f aca="false">H85/3500</f>
        <v>0.238806403357897</v>
      </c>
      <c r="K85" s="69" t="n">
        <f aca="false">N85/9</f>
        <v>88.7032695488243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798.329425939419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1355.63350007558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798.329425939419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1355.63350007558</v>
      </c>
      <c r="AA85" s="64" t="n">
        <f aca="false">MIN($H85,($H85+Z85))/3500</f>
        <v>0.238806403357897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175.880730046535</v>
      </c>
      <c r="D86" s="77" t="n">
        <f aca="false">$D$3</f>
        <v>149.157523167549</v>
      </c>
      <c r="E86" s="78" t="n">
        <f aca="false">C86-D86</f>
        <v>26.7232068789854</v>
      </c>
      <c r="F86" s="79"/>
      <c r="G86" s="80" t="n">
        <f aca="false">C86*TDEE!$B$5</f>
        <v>2188.48444304645</v>
      </c>
      <c r="H86" s="69" t="n">
        <f aca="false">$E86*31</f>
        <v>828.419413248546</v>
      </c>
      <c r="I86" s="69" t="n">
        <f aca="false">$G86-$H86</f>
        <v>1360.0650297979</v>
      </c>
      <c r="J86" s="60" t="n">
        <f aca="false">H86/3500</f>
        <v>0.236691260928156</v>
      </c>
      <c r="K86" s="77" t="n">
        <f aca="false">N86/9</f>
        <v>89.1956617401934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802.760955661741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1360.0650297979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802.760955661741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1360.0650297979</v>
      </c>
      <c r="AA86" s="64" t="n">
        <f aca="false">MIN($H86,($H86+Z86))/3500</f>
        <v>0.236691260928156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175.644038785607</v>
      </c>
      <c r="D87" s="77" t="n">
        <f aca="false">$D$3</f>
        <v>149.157523167549</v>
      </c>
      <c r="E87" s="78" t="n">
        <f aca="false">C87-D87</f>
        <v>26.4865156180572</v>
      </c>
      <c r="F87" s="79"/>
      <c r="G87" s="80" t="n">
        <f aca="false">C87*TDEE!$B$5</f>
        <v>2185.53929298817</v>
      </c>
      <c r="H87" s="69" t="n">
        <f aca="false">$E87*31</f>
        <v>821.081984159774</v>
      </c>
      <c r="I87" s="69" t="n">
        <f aca="false">$G87-$H87</f>
        <v>1364.4573088284</v>
      </c>
      <c r="J87" s="60" t="n">
        <f aca="false">H87/3500</f>
        <v>0.234594852617078</v>
      </c>
      <c r="K87" s="77" t="n">
        <f aca="false">N87/9</f>
        <v>89.2392482991374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803.153234692237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1364.4573088284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803.153234692237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1364.4573088284</v>
      </c>
      <c r="AA87" s="64" t="n">
        <f aca="false">MIN($H87,($H87+Z87))/3500</f>
        <v>0.234594852617078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175.40944393299</v>
      </c>
      <c r="D88" s="77" t="n">
        <f aca="false">$D$3</f>
        <v>149.157523167549</v>
      </c>
      <c r="E88" s="78" t="n">
        <f aca="false">C88-D88</f>
        <v>26.2519207654401</v>
      </c>
      <c r="F88" s="79"/>
      <c r="G88" s="80" t="n">
        <f aca="false">C88*TDEE!$B$5</f>
        <v>2182.62022854469</v>
      </c>
      <c r="H88" s="69" t="n">
        <f aca="false">$E88*31</f>
        <v>813.809543728644</v>
      </c>
      <c r="I88" s="69" t="n">
        <f aca="false">$G88-$H88</f>
        <v>1368.81068481605</v>
      </c>
      <c r="J88" s="60" t="n">
        <f aca="false">H88/3500</f>
        <v>0.232517012493898</v>
      </c>
      <c r="K88" s="77" t="n">
        <f aca="false">N88/9</f>
        <v>89.2785122977657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803.506610679891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1368.81068481605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803.506610679891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1368.81068481605</v>
      </c>
      <c r="AA88" s="64" t="n">
        <f aca="false">MIN($H88,($H88+Z88))/3500</f>
        <v>0.232517012493898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175.176926920496</v>
      </c>
      <c r="D89" s="77" t="n">
        <f aca="false">$D$3</f>
        <v>149.157523167549</v>
      </c>
      <c r="E89" s="78" t="n">
        <f aca="false">C89-D89</f>
        <v>26.0194037529462</v>
      </c>
      <c r="F89" s="79"/>
      <c r="G89" s="80" t="n">
        <f aca="false">C89*TDEE!$B$5</f>
        <v>2179.727018672</v>
      </c>
      <c r="H89" s="69" t="n">
        <f aca="false">$E89*31</f>
        <v>806.601516341333</v>
      </c>
      <c r="I89" s="69" t="n">
        <f aca="false">$G89-$H89</f>
        <v>1373.12550233067</v>
      </c>
      <c r="J89" s="60" t="n">
        <f aca="false">H89/3500</f>
        <v>0.230457576097524</v>
      </c>
      <c r="K89" s="77" t="n">
        <f aca="false">N89/9</f>
        <v>89.3134920216125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803.821428194513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1373.12550233067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803.821428194513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1373.12550233067</v>
      </c>
      <c r="AA89" s="64" t="n">
        <f aca="false">MIN($H89,($H89+Z89))/3500</f>
        <v>0.230457576097524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174.946469344398</v>
      </c>
      <c r="D90" s="77" t="n">
        <f aca="false">$D$3</f>
        <v>149.157523167549</v>
      </c>
      <c r="E90" s="78" t="n">
        <f aca="false">C90-D90</f>
        <v>25.7889461768487</v>
      </c>
      <c r="F90" s="79"/>
      <c r="G90" s="80" t="n">
        <f aca="false">C90*TDEE!$B$5</f>
        <v>2176.85943437247</v>
      </c>
      <c r="H90" s="69" t="n">
        <f aca="false">$E90*31</f>
        <v>799.45733148231</v>
      </c>
      <c r="I90" s="69" t="n">
        <f aca="false">$G90-$H90</f>
        <v>1377.40210289016</v>
      </c>
      <c r="J90" s="60" t="n">
        <f aca="false">H90/3500</f>
        <v>0.228416380423517</v>
      </c>
      <c r="K90" s="77" t="n">
        <f aca="false">N90/9</f>
        <v>89.3442254171116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804.098028754004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1377.40210289016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804.098028754004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1377.40210289016</v>
      </c>
      <c r="AA90" s="64" t="n">
        <f aca="false">MIN($H90,($H90+Z90))/3500</f>
        <v>0.228416380423517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174.718052963975</v>
      </c>
      <c r="D91" s="77" t="n">
        <f aca="false">$D$3</f>
        <v>149.157523167549</v>
      </c>
      <c r="E91" s="78" t="n">
        <f aca="false">C91-D91</f>
        <v>25.5605297964252</v>
      </c>
      <c r="F91" s="79"/>
      <c r="G91" s="80" t="n">
        <f aca="false">C91*TDEE!$B$5</f>
        <v>2174.01724867674</v>
      </c>
      <c r="H91" s="69" t="n">
        <f aca="false">$E91*31</f>
        <v>792.376423689181</v>
      </c>
      <c r="I91" s="69" t="n">
        <f aca="false">$G91-$H91</f>
        <v>1381.64082498756</v>
      </c>
      <c r="J91" s="60" t="n">
        <f aca="false">H91/3500</f>
        <v>0.226393263911195</v>
      </c>
      <c r="K91" s="77" t="n">
        <f aca="false">N91/9</f>
        <v>89.3707500945997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804.336750851397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1381.64082498756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804.336750851397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1381.64082498756</v>
      </c>
      <c r="AA91" s="64" t="n">
        <f aca="false">MIN($H91,($H91+Z91))/3500</f>
        <v>0.226393263911195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174.491659700063</v>
      </c>
      <c r="D92" s="77" t="n">
        <f aca="false">$D$3</f>
        <v>149.157523167549</v>
      </c>
      <c r="E92" s="78" t="n">
        <f aca="false">C92-D92</f>
        <v>25.334136532514</v>
      </c>
      <c r="F92" s="79"/>
      <c r="G92" s="80" t="n">
        <f aca="false">C92*TDEE!$B$5</f>
        <v>2171.20023662573</v>
      </c>
      <c r="H92" s="69" t="n">
        <f aca="false">$E92*31</f>
        <v>785.358232507933</v>
      </c>
      <c r="I92" s="69" t="n">
        <f aca="false">$G92-$H92</f>
        <v>1385.8420041178</v>
      </c>
      <c r="J92" s="60" t="n">
        <f aca="false">H92/3500</f>
        <v>0.224388066430838</v>
      </c>
      <c r="K92" s="77" t="n">
        <f aca="false">N92/9</f>
        <v>89.3931033312936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804.537929981642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1385.8420041178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804.537929981642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1385.8420041178</v>
      </c>
      <c r="AA92" s="64" t="n">
        <f aca="false">MIN($H92,($H92+Z92))/3500</f>
        <v>0.224388066430838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174.267271633633</v>
      </c>
      <c r="D93" s="77" t="n">
        <f aca="false">$D$3</f>
        <v>149.157523167549</v>
      </c>
      <c r="E93" s="78" t="n">
        <f aca="false">C93-D93</f>
        <v>25.1097484660831</v>
      </c>
      <c r="F93" s="79"/>
      <c r="G93" s="80" t="n">
        <f aca="false">C93*TDEE!$B$5</f>
        <v>2168.4081752529</v>
      </c>
      <c r="H93" s="69" t="n">
        <f aca="false">$E93*31</f>
        <v>778.402202448578</v>
      </c>
      <c r="I93" s="69" t="n">
        <f aca="false">$G93-$H93</f>
        <v>1390.00597280432</v>
      </c>
      <c r="J93" s="60" t="n">
        <f aca="false">H93/3500</f>
        <v>0.222400629271022</v>
      </c>
      <c r="K93" s="77" t="n">
        <f aca="false">N93/9</f>
        <v>89.4113220742402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804.701898668162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1390.00597280432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804.701898668162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1390.00597280432</v>
      </c>
      <c r="AA93" s="64" t="n">
        <f aca="false">MIN($H93,($H93+Z93))/3500</f>
        <v>0.222400629271022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174.044871004362</v>
      </c>
      <c r="D94" s="77" t="n">
        <f aca="false">$D$3</f>
        <v>149.157523167549</v>
      </c>
      <c r="E94" s="78" t="n">
        <f aca="false">C94-D94</f>
        <v>24.8873478368121</v>
      </c>
      <c r="F94" s="79"/>
      <c r="G94" s="80" t="n">
        <f aca="false">C94*TDEE!$B$5</f>
        <v>2165.64084356651</v>
      </c>
      <c r="H94" s="69" t="n">
        <f aca="false">$E94*31</f>
        <v>771.507782941176</v>
      </c>
      <c r="I94" s="69" t="n">
        <f aca="false">$G94-$H94</f>
        <v>1394.13306062533</v>
      </c>
      <c r="J94" s="60" t="n">
        <f aca="false">H94/3500</f>
        <v>0.22043079512605</v>
      </c>
      <c r="K94" s="77" t="n">
        <f aca="false">N94/9</f>
        <v>89.4254429432414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804.828986489172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1394.13306062533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804.828986489172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1394.13306062533</v>
      </c>
      <c r="AA94" s="64" t="n">
        <f aca="false">MIN($H94,($H94+Z94))/3500</f>
        <v>0.22043079512605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173.824440209236</v>
      </c>
      <c r="D95" s="77" t="n">
        <f aca="false">$D$3</f>
        <v>149.157523167549</v>
      </c>
      <c r="E95" s="78" t="n">
        <f aca="false">C95-D95</f>
        <v>24.6669170416861</v>
      </c>
      <c r="F95" s="79"/>
      <c r="G95" s="80" t="n">
        <f aca="false">C95*TDEE!$B$5</f>
        <v>2162.8980225322</v>
      </c>
      <c r="H95" s="69" t="n">
        <f aca="false">$E95*31</f>
        <v>764.674428292268</v>
      </c>
      <c r="I95" s="69" t="n">
        <f aca="false">$G95-$H95</f>
        <v>1398.22359423993</v>
      </c>
      <c r="J95" s="60" t="n">
        <f aca="false">H95/3500</f>
        <v>0.218478408083505</v>
      </c>
      <c r="K95" s="77" t="n">
        <f aca="false">N95/9</f>
        <v>89.4355022337521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804.919520103769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1398.22359423993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804.919520103769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1398.22359423993</v>
      </c>
      <c r="AA95" s="64" t="n">
        <f aca="false">MIN($H95,($H95+Z95))/3500</f>
        <v>0.218478408083505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173.605961801152</v>
      </c>
      <c r="D96" s="77" t="n">
        <f aca="false">$D$3</f>
        <v>149.157523167549</v>
      </c>
      <c r="E96" s="78" t="n">
        <f aca="false">C96-D96</f>
        <v>24.4484386336026</v>
      </c>
      <c r="F96" s="79"/>
      <c r="G96" s="80" t="n">
        <f aca="false">C96*TDEE!$B$5</f>
        <v>2160.17949505562</v>
      </c>
      <c r="H96" s="69" t="n">
        <f aca="false">$E96*31</f>
        <v>757.901597641679</v>
      </c>
      <c r="I96" s="69" t="n">
        <f aca="false">$G96-$H96</f>
        <v>1402.27789741394</v>
      </c>
      <c r="J96" s="60" t="n">
        <f aca="false">H96/3500</f>
        <v>0.216543313611908</v>
      </c>
      <c r="K96" s="77" t="n">
        <f aca="false">N96/9</f>
        <v>89.8859803641976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808.973823277778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1402.27789741394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808.973823277778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1402.27789741394</v>
      </c>
      <c r="AA96" s="64" t="n">
        <f aca="false">MIN($H96,($H96+Z96))/3500</f>
        <v>0.216543313611908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173.38941848754</v>
      </c>
      <c r="D97" s="77" t="n">
        <f aca="false">$D$3</f>
        <v>149.157523167549</v>
      </c>
      <c r="E97" s="78" t="n">
        <f aca="false">C97-D97</f>
        <v>24.2318953199907</v>
      </c>
      <c r="F97" s="79"/>
      <c r="G97" s="80" t="n">
        <f aca="false">C97*TDEE!$B$5</f>
        <v>2157.48504596526</v>
      </c>
      <c r="H97" s="69" t="n">
        <f aca="false">$E97*31</f>
        <v>751.18875491971</v>
      </c>
      <c r="I97" s="69" t="n">
        <f aca="false">$G97-$H97</f>
        <v>1406.29629104555</v>
      </c>
      <c r="J97" s="60" t="n">
        <f aca="false">H97/3500</f>
        <v>0.214625358548489</v>
      </c>
      <c r="K97" s="77" t="n">
        <f aca="false">N97/9</f>
        <v>90.3324685454877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812.992216909389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1406.29629104555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812.992216909389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1406.29629104555</v>
      </c>
      <c r="AA97" s="64" t="n">
        <f aca="false">MIN($H97,($H97+Z97))/3500</f>
        <v>0.214625358548489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173.174793128992</v>
      </c>
      <c r="D98" s="77" t="n">
        <f aca="false">$D$3</f>
        <v>149.157523167549</v>
      </c>
      <c r="E98" s="78" t="n">
        <f aca="false">C98-D98</f>
        <v>24.0172699614422</v>
      </c>
      <c r="F98" s="79"/>
      <c r="G98" s="80" t="n">
        <f aca="false">C98*TDEE!$B$5</f>
        <v>2154.81446199541</v>
      </c>
      <c r="H98" s="69" t="n">
        <f aca="false">$E98*31</f>
        <v>744.535368804707</v>
      </c>
      <c r="I98" s="69" t="n">
        <f aca="false">$G98-$H98</f>
        <v>1410.27909319071</v>
      </c>
      <c r="J98" s="60" t="n">
        <f aca="false">H98/3500</f>
        <v>0.212724391087059</v>
      </c>
      <c r="K98" s="77" t="n">
        <f aca="false">N98/9</f>
        <v>90.7750021171721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816.975019054549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1410.27909319071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816.975019054549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1410.27909319071</v>
      </c>
      <c r="AA98" s="64" t="n">
        <f aca="false">MIN($H98,($H98+Z98))/3500</f>
        <v>0.212724391087059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172.962068737905</v>
      </c>
      <c r="D99" s="77" t="n">
        <f aca="false">$D$3</f>
        <v>149.157523167549</v>
      </c>
      <c r="E99" s="78" t="n">
        <f aca="false">C99-D99</f>
        <v>23.8045455703551</v>
      </c>
      <c r="F99" s="79"/>
      <c r="G99" s="80" t="n">
        <f aca="false">C99*TDEE!$B$5</f>
        <v>2152.1675317693</v>
      </c>
      <c r="H99" s="69" t="n">
        <f aca="false">$E99*31</f>
        <v>737.940912681009</v>
      </c>
      <c r="I99" s="69" t="n">
        <f aca="false">$G99-$H99</f>
        <v>1414.2266190883</v>
      </c>
      <c r="J99" s="60" t="n">
        <f aca="false">H99/3500</f>
        <v>0.210840260766002</v>
      </c>
      <c r="K99" s="77" t="n">
        <f aca="false">N99/9</f>
        <v>91.213616105793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820.922544952137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1414.2266190883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820.922544952137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1414.2266190883</v>
      </c>
      <c r="AA99" s="64" t="n">
        <f aca="false">MIN($H99,($H99+Z99))/3500</f>
        <v>0.210840260766002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172.751228477139</v>
      </c>
      <c r="D100" s="77" t="n">
        <f aca="false">$D$3</f>
        <v>149.157523167549</v>
      </c>
      <c r="E100" s="78" t="n">
        <f aca="false">C100-D100</f>
        <v>23.5937053095891</v>
      </c>
      <c r="F100" s="79"/>
      <c r="G100" s="80" t="n">
        <f aca="false">C100*TDEE!$B$5</f>
        <v>2149.54404578234</v>
      </c>
      <c r="H100" s="69" t="n">
        <f aca="false">$E100*31</f>
        <v>731.404864597263</v>
      </c>
      <c r="I100" s="69" t="n">
        <f aca="false">$G100-$H100</f>
        <v>1418.13918118508</v>
      </c>
      <c r="J100" s="60" t="n">
        <f aca="false">H100/3500</f>
        <v>0.208972818456361</v>
      </c>
      <c r="K100" s="77" t="n">
        <f aca="false">N100/9</f>
        <v>91.6483452276576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824.835107048918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1418.13918118508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824.835107048918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1418.13918118508</v>
      </c>
      <c r="AA100" s="64" t="n">
        <f aca="false">MIN($H100,($H100+Z100))/3500</f>
        <v>0.208972818456361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172.542255658682</v>
      </c>
      <c r="D101" s="77" t="n">
        <f aca="false">$D$3</f>
        <v>149.157523167549</v>
      </c>
      <c r="E101" s="78" t="n">
        <f aca="false">C101-D101</f>
        <v>23.3847324911328</v>
      </c>
      <c r="F101" s="79"/>
      <c r="G101" s="80" t="n">
        <f aca="false">C101*TDEE!$B$5</f>
        <v>2146.94379638554</v>
      </c>
      <c r="H101" s="69" t="n">
        <f aca="false">$E101*31</f>
        <v>724.926707225115</v>
      </c>
      <c r="I101" s="69" t="n">
        <f aca="false">$G101-$H101</f>
        <v>1422.01708916043</v>
      </c>
      <c r="J101" s="60" t="n">
        <f aca="false">H101/3500</f>
        <v>0.207121916350033</v>
      </c>
      <c r="K101" s="77" t="n">
        <f aca="false">N101/9</f>
        <v>92.0792238915857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828.713015024271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1422.01708916043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828.713015024271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1422.01708916043</v>
      </c>
      <c r="AA101" s="64" t="n">
        <f aca="false">MIN($H101,($H101+Z101))/3500</f>
        <v>0.207121916350033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172.335133742332</v>
      </c>
      <c r="D102" s="77" t="n">
        <f aca="false">$D$3</f>
        <v>149.157523167549</v>
      </c>
      <c r="E102" s="78" t="n">
        <f aca="false">C102-D102</f>
        <v>23.1776105747827</v>
      </c>
      <c r="F102" s="79"/>
      <c r="G102" s="80" t="n">
        <f aca="false">C102*TDEE!$B$5</f>
        <v>2144.36657776912</v>
      </c>
      <c r="H102" s="69" t="n">
        <f aca="false">$E102*31</f>
        <v>718.505927818265</v>
      </c>
      <c r="I102" s="69" t="n">
        <f aca="false">$G102-$H102</f>
        <v>1425.86064995086</v>
      </c>
      <c r="J102" s="60" t="n">
        <f aca="false">H102/3500</f>
        <v>0.205287407948076</v>
      </c>
      <c r="K102" s="77" t="n">
        <f aca="false">N102/9</f>
        <v>92.5062862016331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832.556575814698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1425.86064995086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832.556575814698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1425.86064995086</v>
      </c>
      <c r="AA102" s="64" t="n">
        <f aca="false">MIN($H102,($H102+Z102))/3500</f>
        <v>0.205287407948076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172.129846334384</v>
      </c>
      <c r="D103" s="77" t="n">
        <f aca="false">$D$3</f>
        <v>149.157523167549</v>
      </c>
      <c r="E103" s="78" t="n">
        <f aca="false">C103-D103</f>
        <v>22.9723231668347</v>
      </c>
      <c r="F103" s="79"/>
      <c r="G103" s="80" t="n">
        <f aca="false">C103*TDEE!$B$5</f>
        <v>2141.81218594616</v>
      </c>
      <c r="H103" s="69" t="n">
        <f aca="false">$E103*31</f>
        <v>712.142018171874</v>
      </c>
      <c r="I103" s="69" t="n">
        <f aca="false">$G103-$H103</f>
        <v>1429.67016777428</v>
      </c>
      <c r="J103" s="60" t="n">
        <f aca="false">H103/3500</f>
        <v>0.203469148049107</v>
      </c>
      <c r="K103" s="77" t="n">
        <f aca="false">N103/9</f>
        <v>92.9295659597917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836.366093638125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1429.67016777428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836.366093638125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1429.67016777428</v>
      </c>
      <c r="AA103" s="64" t="n">
        <f aca="false">MIN($H103,($H103+Z103))/3500</f>
        <v>0.203469148049107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171.926377186335</v>
      </c>
      <c r="D104" s="77" t="n">
        <f aca="false">$D$3</f>
        <v>149.157523167549</v>
      </c>
      <c r="E104" s="78" t="n">
        <f aca="false">C104-D104</f>
        <v>22.7688540187856</v>
      </c>
      <c r="F104" s="79"/>
      <c r="G104" s="80" t="n">
        <f aca="false">C104*TDEE!$B$5</f>
        <v>2139.28041873648</v>
      </c>
      <c r="H104" s="69" t="n">
        <f aca="false">$E104*31</f>
        <v>705.834474582352</v>
      </c>
      <c r="I104" s="69" t="n">
        <f aca="false">$G104-$H104</f>
        <v>1433.44594415413</v>
      </c>
      <c r="J104" s="60" t="n">
        <f aca="false">H104/3500</f>
        <v>0.201666992737815</v>
      </c>
      <c r="K104" s="77" t="n">
        <f aca="false">N104/9</f>
        <v>93.3490966686637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840.141870017973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1433.44594415413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840.141870017973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1433.44594415413</v>
      </c>
      <c r="AA104" s="64" t="n">
        <f aca="false">MIN($H104,($H104+Z104))/3500</f>
        <v>0.201666992737815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171.724710193597</v>
      </c>
      <c r="D105" s="83" t="n">
        <f aca="false">$D$3</f>
        <v>149.157523167549</v>
      </c>
      <c r="E105" s="84" t="n">
        <f aca="false">C105-D105</f>
        <v>22.5671870260477</v>
      </c>
      <c r="F105" s="79"/>
      <c r="G105" s="85" t="n">
        <f aca="false">C105*TDEE!$B$5</f>
        <v>2136.77107575067</v>
      </c>
      <c r="H105" s="83" t="n">
        <f aca="false">E105*31</f>
        <v>699.58279780748</v>
      </c>
      <c r="I105" s="83" t="n">
        <f aca="false">G105-H105</f>
        <v>1437.18827794319</v>
      </c>
      <c r="J105" s="60" t="n">
        <f aca="false">H105/3500</f>
        <v>0.199880799373566</v>
      </c>
      <c r="K105" s="83" t="n">
        <f aca="false">N105/9</f>
        <v>93.7649115341143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843.884203807029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1437.18827794319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843.884203807029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1437.18827794319</v>
      </c>
      <c r="AA105" s="64" t="n">
        <f aca="false">MIN($H105,($H105+Z105))/3500</f>
        <v>0.199880799373566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171.524829394224</v>
      </c>
      <c r="D106" s="83" t="n">
        <f aca="false">$D$3</f>
        <v>149.157523167549</v>
      </c>
      <c r="E106" s="84" t="n">
        <f aca="false">C106-D106</f>
        <v>22.3673062266742</v>
      </c>
      <c r="F106" s="79"/>
      <c r="G106" s="85" t="n">
        <f aca="false">C106*TDEE!$B$5</f>
        <v>2134.28395837415</v>
      </c>
      <c r="H106" s="83" t="n">
        <f aca="false">E106*31</f>
        <v>693.386493026899</v>
      </c>
      <c r="I106" s="83" t="n">
        <f aca="false">G106-H106</f>
        <v>1440.89746534725</v>
      </c>
      <c r="J106" s="60" t="n">
        <f aca="false">H106/3500</f>
        <v>0.198110426579114</v>
      </c>
      <c r="K106" s="83" t="n">
        <f aca="false">N106/9</f>
        <v>94.1770434678994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847.593391211095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1440.89746534725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847.593391211095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1440.89746534725</v>
      </c>
      <c r="AA106" s="64" t="n">
        <f aca="false">MIN($H106,($H106+Z106))/3500</f>
        <v>0.198110426579114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171.326718967644</v>
      </c>
      <c r="D107" s="83" t="n">
        <f aca="false">$D$3</f>
        <v>149.157523167549</v>
      </c>
      <c r="E107" s="84" t="n">
        <f aca="false">C107-D107</f>
        <v>22.1691958000951</v>
      </c>
      <c r="F107" s="79"/>
      <c r="G107" s="85" t="n">
        <f aca="false">C107*TDEE!$B$5</f>
        <v>2131.81886975154</v>
      </c>
      <c r="H107" s="83" t="n">
        <f aca="false">E107*31</f>
        <v>687.245069802947</v>
      </c>
      <c r="I107" s="83" t="n">
        <f aca="false">G107-H107</f>
        <v>1444.5737999486</v>
      </c>
      <c r="J107" s="60" t="n">
        <f aca="false">H107/3500</f>
        <v>0.196355734229413</v>
      </c>
      <c r="K107" s="83" t="n">
        <f aca="false">N107/9</f>
        <v>94.5855250902711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851.26972581244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1444.5737999486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851.26972581244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1444.5737999486</v>
      </c>
      <c r="AA107" s="64" t="n">
        <f aca="false">MIN($H107,($H107+Z107))/3500</f>
        <v>0.196355734229413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171.130363233415</v>
      </c>
      <c r="D108" s="83" t="n">
        <f aca="false">$D$3</f>
        <v>149.157523167549</v>
      </c>
      <c r="E108" s="84" t="n">
        <f aca="false">C108-D108</f>
        <v>21.9728400658657</v>
      </c>
      <c r="F108" s="79"/>
      <c r="G108" s="85" t="n">
        <f aca="false">C108*TDEE!$B$5</f>
        <v>2129.37561477102</v>
      </c>
      <c r="H108" s="83" t="n">
        <f aca="false">E108*31</f>
        <v>681.158042041835</v>
      </c>
      <c r="I108" s="83" t="n">
        <f aca="false">G108-H108</f>
        <v>1448.21757272919</v>
      </c>
      <c r="J108" s="60" t="n">
        <f aca="false">H108/3500</f>
        <v>0.194616583440524</v>
      </c>
      <c r="K108" s="83" t="n">
        <f aca="false">N108/9</f>
        <v>94.9903887325588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854.913498593029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1448.21757272919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854.913498593029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1448.21757272919</v>
      </c>
      <c r="AA108" s="64" t="n">
        <f aca="false">MIN($H108,($H108+Z108))/3500</f>
        <v>0.194616583440524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170.935746649975</v>
      </c>
      <c r="D109" s="83" t="n">
        <f aca="false">$D$3</f>
        <v>149.157523167549</v>
      </c>
      <c r="E109" s="84" t="n">
        <f aca="false">C109-D109</f>
        <v>21.7782234824251</v>
      </c>
      <c r="F109" s="79"/>
      <c r="G109" s="85" t="n">
        <f aca="false">C109*TDEE!$B$5</f>
        <v>2126.9540000489</v>
      </c>
      <c r="H109" s="83" t="n">
        <f aca="false">E109*31</f>
        <v>675.124927955179</v>
      </c>
      <c r="I109" s="83" t="n">
        <f aca="false">G109-H109</f>
        <v>1451.82907209372</v>
      </c>
      <c r="J109" s="60" t="n">
        <f aca="false">H109/3500</f>
        <v>0.192892836558622</v>
      </c>
      <c r="K109" s="83" t="n">
        <f aca="false">N109/9</f>
        <v>95.3916664397292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858.524997957563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1451.82907209372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858.524997957563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1451.82907209372</v>
      </c>
      <c r="AA109" s="64" t="n">
        <f aca="false">MIN($H109,($H109+Z109))/3500</f>
        <v>0.192892836558622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170.742853813416</v>
      </c>
      <c r="D110" s="83" t="n">
        <f aca="false">$D$3</f>
        <v>149.157523167549</v>
      </c>
      <c r="E110" s="84" t="n">
        <f aca="false">C110-D110</f>
        <v>21.5853306458665</v>
      </c>
      <c r="F110" s="79"/>
      <c r="G110" s="85" t="n">
        <f aca="false">C110*TDEE!$B$5</f>
        <v>2124.55383391432</v>
      </c>
      <c r="H110" s="83" t="n">
        <f aca="false">E110*31</f>
        <v>669.145250021861</v>
      </c>
      <c r="I110" s="83" t="n">
        <f aca="false">G110-H110</f>
        <v>1455.40858389245</v>
      </c>
      <c r="J110" s="60" t="n">
        <f aca="false">H110/3500</f>
        <v>0.191184357149103</v>
      </c>
      <c r="K110" s="83" t="n">
        <f aca="false">N110/9</f>
        <v>95.7893899729218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862.104509756296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1455.40858389245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862.104509756296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1455.40858389245</v>
      </c>
      <c r="AA110" s="64" t="n">
        <f aca="false">MIN($H110,($H110+Z110))/3500</f>
        <v>0.191184357149103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170.551669456267</v>
      </c>
      <c r="D111" s="83" t="n">
        <f aca="false">$D$3</f>
        <v>149.157523167549</v>
      </c>
      <c r="E111" s="84" t="n">
        <f aca="false">C111-D111</f>
        <v>21.3941462887174</v>
      </c>
      <c r="F111" s="79"/>
      <c r="G111" s="85" t="n">
        <f aca="false">C111*TDEE!$B$5</f>
        <v>2122.17492639407</v>
      </c>
      <c r="H111" s="83" t="n">
        <f aca="false">E111*31</f>
        <v>663.218534950239</v>
      </c>
      <c r="I111" s="83" t="n">
        <f aca="false">G111-H111</f>
        <v>1458.95639144383</v>
      </c>
      <c r="J111" s="60" t="n">
        <f aca="false">H111/3500</f>
        <v>0.189491009985783</v>
      </c>
      <c r="K111" s="83" t="n">
        <f aca="false">N111/9</f>
        <v>96.1835908119632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865.652317307669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1458.95639144383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865.652317307669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1458.95639144383</v>
      </c>
      <c r="AA111" s="64" t="n">
        <f aca="false">MIN($H111,($H111+Z111))/3500</f>
        <v>0.189491009985783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4" activePane="bottomLeft" state="frozen"/>
      <selection pane="topLeft" activeCell="A1" activeCellId="0" sqref="A1"/>
      <selection pane="bottomLeft" activeCell="A35" activeCellId="0" sqref="A35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C35" s="87" t="n">
        <v>194.4</v>
      </c>
      <c r="D35" s="87" t="n">
        <v>26.6</v>
      </c>
      <c r="E35" s="87" t="n">
        <v>30.8</v>
      </c>
      <c r="F35" s="87" t="n">
        <v>38</v>
      </c>
      <c r="G35" s="87" t="n">
        <v>28.8</v>
      </c>
      <c r="I35" s="91" t="n">
        <f aca="false">C35-$C$3</f>
        <v>-8.40000000000001</v>
      </c>
      <c r="J35" s="92" t="n">
        <f aca="false">E35*$C35/100</f>
        <v>59.8752</v>
      </c>
      <c r="K35" s="92" t="n">
        <f aca="false">F35*$C35/100</f>
        <v>73.872</v>
      </c>
      <c r="L35" s="92" t="n">
        <f aca="false">G35*$C35/100</f>
        <v>55.9872</v>
      </c>
      <c r="M35" s="92" t="n">
        <f aca="false">J35-J$3</f>
        <v>-5.02079999999999</v>
      </c>
      <c r="N35" s="92" t="n">
        <f aca="false">K35-K$3</f>
        <v>-0.961199999999991</v>
      </c>
      <c r="O35" s="92" t="n">
        <f aca="false">L35-L$3</f>
        <v>0.0143999999999949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368" activePane="bottomLeft" state="frozen"/>
      <selection pane="topLeft" activeCell="A1" activeCellId="0" sqref="A1"/>
      <selection pane="bottomLeft" activeCell="F373" activeCellId="0" sqref="F37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$C2*VLOOKUP($B2,FoodDB!$A$2:$I$1018,3,0)</f>
        <v>0.5</v>
      </c>
      <c r="E2" s="0" t="n">
        <f aca="false">$C2*VLOOKUP($B2,FoodDB!$A$2:$I$1018,4,0)</f>
        <v>0</v>
      </c>
      <c r="F2" s="0" t="n">
        <f aca="false">$C2*VLOOKUP($B2,FoodDB!$A$2:$I$1018,5,0)</f>
        <v>50</v>
      </c>
      <c r="G2" s="0" t="n">
        <f aca="false">$C2*VLOOKUP($B2,FoodDB!$A$2:$I$1018,6,0)</f>
        <v>4.5</v>
      </c>
      <c r="H2" s="0" t="n">
        <f aca="false">$C2*VLOOKUP($B2,FoodDB!$A$2:$I$1018,7,0)</f>
        <v>0</v>
      </c>
      <c r="I2" s="0" t="n">
        <f aca="false">$C2*VLOOKUP($B2,FoodDB!$A$2:$I$1018,8,0)</f>
        <v>200</v>
      </c>
      <c r="J2" s="0" t="n">
        <f aca="false">$C2*VLOOKUP($B2,FoodDB!$A$2:$I$1018,9,0)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$C3*VLOOKUP($B3,FoodDB!$A$2:$I$1018,3,0)</f>
        <v>0</v>
      </c>
      <c r="E3" s="0" t="n">
        <f aca="false">$C3*VLOOKUP($B3,FoodDB!$A$2:$I$1018,4,0)</f>
        <v>9</v>
      </c>
      <c r="F3" s="0" t="n">
        <f aca="false">$C3*VLOOKUP($B3,FoodDB!$A$2:$I$1018,5,0)</f>
        <v>4.5</v>
      </c>
      <c r="G3" s="0" t="n">
        <f aca="false">$C3*VLOOKUP($B3,FoodDB!$A$2:$I$1018,6,0)</f>
        <v>0</v>
      </c>
      <c r="H3" s="0" t="n">
        <f aca="false">$C3*VLOOKUP($B3,FoodDB!$A$2:$I$1018,7,0)</f>
        <v>36</v>
      </c>
      <c r="I3" s="0" t="n">
        <f aca="false">$C3*VLOOKUP($B3,FoodDB!$A$2:$I$1018,8,0)</f>
        <v>18</v>
      </c>
      <c r="J3" s="0" t="n">
        <f aca="false">$C3*VLOOKUP($B3,FoodDB!$A$2:$I$1018,9,0)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$C4*VLOOKUP($B4,FoodDB!$A$2:$I$1018,3,0)</f>
        <v>0.5</v>
      </c>
      <c r="E4" s="0" t="n">
        <f aca="false">$C4*VLOOKUP($B4,FoodDB!$A$2:$I$1018,4,0)</f>
        <v>0</v>
      </c>
      <c r="F4" s="0" t="n">
        <f aca="false">$C4*VLOOKUP($B4,FoodDB!$A$2:$I$1018,5,0)</f>
        <v>50</v>
      </c>
      <c r="G4" s="0" t="n">
        <f aca="false">$C4*VLOOKUP($B4,FoodDB!$A$2:$I$1018,6,0)</f>
        <v>4.5</v>
      </c>
      <c r="H4" s="0" t="n">
        <f aca="false">$C4*VLOOKUP($B4,FoodDB!$A$2:$I$1018,7,0)</f>
        <v>0</v>
      </c>
      <c r="I4" s="0" t="n">
        <f aca="false">$C4*VLOOKUP($B4,FoodDB!$A$2:$I$1018,8,0)</f>
        <v>200</v>
      </c>
      <c r="J4" s="0" t="n">
        <f aca="false">$C4*VLOOKUP($B4,FoodDB!$A$2:$I$1018,9,0)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$C5*VLOOKUP($B5,FoodDB!$A$2:$I$1018,3,0)</f>
        <v>18</v>
      </c>
      <c r="E5" s="0" t="n">
        <f aca="false">$C5*VLOOKUP($B5,FoodDB!$A$2:$I$1018,4,0)</f>
        <v>4</v>
      </c>
      <c r="F5" s="0" t="n">
        <f aca="false">$C5*VLOOKUP($B5,FoodDB!$A$2:$I$1018,5,0)</f>
        <v>9.4</v>
      </c>
      <c r="G5" s="0" t="n">
        <f aca="false">$C5*VLOOKUP($B5,FoodDB!$A$2:$I$1018,6,0)</f>
        <v>162</v>
      </c>
      <c r="H5" s="0" t="n">
        <f aca="false">$C5*VLOOKUP($B5,FoodDB!$A$2:$I$1018,7,0)</f>
        <v>16</v>
      </c>
      <c r="I5" s="0" t="n">
        <f aca="false">$C5*VLOOKUP($B5,FoodDB!$A$2:$I$1018,8,0)</f>
        <v>37.6</v>
      </c>
      <c r="J5" s="0" t="n">
        <f aca="false">$C5*VLOOKUP($B5,FoodDB!$A$2:$I$1018,9,0)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$C9*VLOOKUP($B9,FoodDB!$A$2:$I$1018,3,0)</f>
        <v>0.75</v>
      </c>
      <c r="E9" s="0" t="n">
        <f aca="false">$C9*VLOOKUP($B9,FoodDB!$A$2:$I$1018,4,0)</f>
        <v>0</v>
      </c>
      <c r="F9" s="0" t="n">
        <f aca="false">$C9*VLOOKUP($B9,FoodDB!$A$2:$I$1018,5,0)</f>
        <v>75</v>
      </c>
      <c r="G9" s="0" t="n">
        <f aca="false">$C9*VLOOKUP($B9,FoodDB!$A$2:$I$1018,6,0)</f>
        <v>6.75</v>
      </c>
      <c r="H9" s="0" t="n">
        <f aca="false">$C9*VLOOKUP($B9,FoodDB!$A$2:$I$1018,7,0)</f>
        <v>0</v>
      </c>
      <c r="I9" s="0" t="n">
        <f aca="false">$C9*VLOOKUP($B9,FoodDB!$A$2:$I$1018,8,0)</f>
        <v>300</v>
      </c>
      <c r="J9" s="0" t="n">
        <f aca="false">$C9*VLOOKUP($B9,FoodDB!$A$2:$I$1018,9,0)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$C10*VLOOKUP($B10,FoodDB!$A$2:$I$1018,3,0)</f>
        <v>18.54</v>
      </c>
      <c r="E10" s="0" t="n">
        <f aca="false">$C10*VLOOKUP($B10,FoodDB!$A$2:$I$1018,4,0)</f>
        <v>0</v>
      </c>
      <c r="F10" s="0" t="n">
        <f aca="false">$C10*VLOOKUP($B10,FoodDB!$A$2:$I$1018,5,0)</f>
        <v>25.56</v>
      </c>
      <c r="G10" s="0" t="n">
        <f aca="false">$C10*VLOOKUP($B10,FoodDB!$A$2:$I$1018,6,0)</f>
        <v>166.86</v>
      </c>
      <c r="H10" s="0" t="n">
        <f aca="false">$C10*VLOOKUP($B10,FoodDB!$A$2:$I$1018,7,0)</f>
        <v>0</v>
      </c>
      <c r="I10" s="0" t="n">
        <f aca="false">$C10*VLOOKUP($B10,FoodDB!$A$2:$I$1018,8,0)</f>
        <v>102.24</v>
      </c>
      <c r="J10" s="0" t="n">
        <f aca="false">$C10*VLOOKUP($B10,FoodDB!$A$2:$I$1018,9,0)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$C14*VLOOKUP($B14,FoodDB!$A$2:$I$1018,3,0)</f>
        <v>0.5</v>
      </c>
      <c r="E14" s="0" t="n">
        <f aca="false">$C14*VLOOKUP($B14,FoodDB!$A$2:$I$1018,4,0)</f>
        <v>0</v>
      </c>
      <c r="F14" s="0" t="n">
        <f aca="false">$C14*VLOOKUP($B14,FoodDB!$A$2:$I$1018,5,0)</f>
        <v>50</v>
      </c>
      <c r="G14" s="0" t="n">
        <f aca="false">$C14*VLOOKUP($B14,FoodDB!$A$2:$I$1018,6,0)</f>
        <v>4.5</v>
      </c>
      <c r="H14" s="0" t="n">
        <f aca="false">$C14*VLOOKUP($B14,FoodDB!$A$2:$I$1018,7,0)</f>
        <v>0</v>
      </c>
      <c r="I14" s="0" t="n">
        <f aca="false">$C14*VLOOKUP($B14,FoodDB!$A$2:$I$1018,8,0)</f>
        <v>200</v>
      </c>
      <c r="J14" s="0" t="n">
        <f aca="false">$C14*VLOOKUP($B14,FoodDB!$A$2:$I$1018,9,0)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$C15*VLOOKUP($B15,FoodDB!$A$2:$I$1018,3,0)</f>
        <v>0</v>
      </c>
      <c r="E15" s="0" t="n">
        <f aca="false">$C15*VLOOKUP($B15,FoodDB!$A$2:$I$1018,4,0)</f>
        <v>7</v>
      </c>
      <c r="F15" s="0" t="n">
        <f aca="false">$C15*VLOOKUP($B15,FoodDB!$A$2:$I$1018,5,0)</f>
        <v>7</v>
      </c>
      <c r="G15" s="0" t="n">
        <f aca="false">$C15*VLOOKUP($B15,FoodDB!$A$2:$I$1018,6,0)</f>
        <v>0</v>
      </c>
      <c r="H15" s="0" t="n">
        <f aca="false">$C15*VLOOKUP($B15,FoodDB!$A$2:$I$1018,7,0)</f>
        <v>28</v>
      </c>
      <c r="I15" s="0" t="n">
        <f aca="false">$C15*VLOOKUP($B15,FoodDB!$A$2:$I$1018,8,0)</f>
        <v>28</v>
      </c>
      <c r="J15" s="0" t="n">
        <f aca="false">$C15*VLOOKUP($B15,FoodDB!$A$2:$I$1018,9,0)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$C16*VLOOKUP($B16,FoodDB!$A$2:$I$1018,3,0)</f>
        <v>30.9</v>
      </c>
      <c r="E16" s="0" t="n">
        <f aca="false">$C16*VLOOKUP($B16,FoodDB!$A$2:$I$1018,4,0)</f>
        <v>0</v>
      </c>
      <c r="F16" s="0" t="n">
        <f aca="false">$C16*VLOOKUP($B16,FoodDB!$A$2:$I$1018,5,0)</f>
        <v>42.6</v>
      </c>
      <c r="G16" s="0" t="n">
        <f aca="false">$C16*VLOOKUP($B16,FoodDB!$A$2:$I$1018,6,0)</f>
        <v>278.1</v>
      </c>
      <c r="H16" s="0" t="n">
        <f aca="false">$C16*VLOOKUP($B16,FoodDB!$A$2:$I$1018,7,0)</f>
        <v>0</v>
      </c>
      <c r="I16" s="0" t="n">
        <f aca="false">$C16*VLOOKUP($B16,FoodDB!$A$2:$I$1018,8,0)</f>
        <v>170.4</v>
      </c>
      <c r="J16" s="0" t="n">
        <f aca="false">$C16*VLOOKUP($B16,FoodDB!$A$2:$I$1018,9,0)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$C20*VLOOKUP($B20,FoodDB!$A$2:$I$1018,3,0)</f>
        <v>1</v>
      </c>
      <c r="E20" s="0" t="n">
        <f aca="false">$C20*VLOOKUP($B20,FoodDB!$A$2:$I$1018,4,0)</f>
        <v>0</v>
      </c>
      <c r="F20" s="0" t="n">
        <f aca="false">$C20*VLOOKUP($B20,FoodDB!$A$2:$I$1018,5,0)</f>
        <v>100</v>
      </c>
      <c r="G20" s="0" t="n">
        <f aca="false">$C20*VLOOKUP($B20,FoodDB!$A$2:$I$1018,6,0)</f>
        <v>9</v>
      </c>
      <c r="H20" s="0" t="n">
        <f aca="false">$C20*VLOOKUP($B20,FoodDB!$A$2:$I$1018,7,0)</f>
        <v>0</v>
      </c>
      <c r="I20" s="0" t="n">
        <f aca="false">$C20*VLOOKUP($B20,FoodDB!$A$2:$I$1018,8,0)</f>
        <v>400</v>
      </c>
      <c r="J20" s="0" t="n">
        <f aca="false">$C20*VLOOKUP($B20,FoodDB!$A$2:$I$1018,9,0)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$C21*VLOOKUP($B21,FoodDB!$A$2:$I$1018,3,0)</f>
        <v>0</v>
      </c>
      <c r="E21" s="0" t="n">
        <f aca="false">$C21*VLOOKUP($B21,FoodDB!$A$2:$I$1018,4,0)</f>
        <v>14</v>
      </c>
      <c r="F21" s="0" t="n">
        <f aca="false">$C21*VLOOKUP($B21,FoodDB!$A$2:$I$1018,5,0)</f>
        <v>14</v>
      </c>
      <c r="G21" s="0" t="n">
        <f aca="false">$C21*VLOOKUP($B21,FoodDB!$A$2:$I$1018,6,0)</f>
        <v>0</v>
      </c>
      <c r="H21" s="0" t="n">
        <f aca="false">$C21*VLOOKUP($B21,FoodDB!$A$2:$I$1018,7,0)</f>
        <v>56</v>
      </c>
      <c r="I21" s="0" t="n">
        <f aca="false">$C21*VLOOKUP($B21,FoodDB!$A$2:$I$1018,8,0)</f>
        <v>56</v>
      </c>
      <c r="J21" s="0" t="n">
        <f aca="false">$C21*VLOOKUP($B21,FoodDB!$A$2:$I$1018,9,0)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$C22*VLOOKUP($B22,FoodDB!$A$2:$I$1018,3,0)</f>
        <v>0</v>
      </c>
      <c r="E22" s="0" t="n">
        <f aca="false">$C22*VLOOKUP($B22,FoodDB!$A$2:$I$1018,4,0)</f>
        <v>0</v>
      </c>
      <c r="F22" s="0" t="n">
        <f aca="false">$C22*VLOOKUP($B22,FoodDB!$A$2:$I$1018,5,0)</f>
        <v>0</v>
      </c>
      <c r="G22" s="0" t="n">
        <f aca="false">$C22*VLOOKUP($B22,FoodDB!$A$2:$I$1018,6,0)</f>
        <v>0</v>
      </c>
      <c r="H22" s="0" t="n">
        <f aca="false">$C22*VLOOKUP($B22,FoodDB!$A$2:$I$1018,7,0)</f>
        <v>0</v>
      </c>
      <c r="I22" s="0" t="n">
        <f aca="false">$C22*VLOOKUP($B22,FoodDB!$A$2:$I$1018,8,0)</f>
        <v>0</v>
      </c>
      <c r="J22" s="0" t="n">
        <f aca="false">$C22*VLOOKUP($B22,FoodDB!$A$2:$I$1018,9,0)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$C23*VLOOKUP($B23,FoodDB!$A$2:$I$1018,3,0)</f>
        <v>18.54</v>
      </c>
      <c r="E23" s="0" t="n">
        <f aca="false">$C23*VLOOKUP($B23,FoodDB!$A$2:$I$1018,4,0)</f>
        <v>0</v>
      </c>
      <c r="F23" s="0" t="n">
        <f aca="false">$C23*VLOOKUP($B23,FoodDB!$A$2:$I$1018,5,0)</f>
        <v>25.56</v>
      </c>
      <c r="G23" s="0" t="n">
        <f aca="false">$C23*VLOOKUP($B23,FoodDB!$A$2:$I$1018,6,0)</f>
        <v>166.86</v>
      </c>
      <c r="H23" s="0" t="n">
        <f aca="false">$C23*VLOOKUP($B23,FoodDB!$A$2:$I$1018,7,0)</f>
        <v>0</v>
      </c>
      <c r="I23" s="0" t="n">
        <f aca="false">$C23*VLOOKUP($B23,FoodDB!$A$2:$I$1018,8,0)</f>
        <v>102.24</v>
      </c>
      <c r="J23" s="0" t="n">
        <f aca="false">$C23*VLOOKUP($B23,FoodDB!$A$2:$I$1018,9,0)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$C29*VLOOKUP($B29,FoodDB!$A$2:$I$1018,3,0)</f>
        <v>0.96</v>
      </c>
      <c r="E29" s="0" t="n">
        <f aca="false">$C29*VLOOKUP($B29,FoodDB!$A$2:$I$1018,4,0)</f>
        <v>0</v>
      </c>
      <c r="F29" s="0" t="n">
        <f aca="false">$C29*VLOOKUP($B29,FoodDB!$A$2:$I$1018,5,0)</f>
        <v>40.8</v>
      </c>
      <c r="G29" s="0" t="n">
        <f aca="false">$C29*VLOOKUP($B29,FoodDB!$A$2:$I$1018,6,0)</f>
        <v>8.64</v>
      </c>
      <c r="H29" s="0" t="n">
        <f aca="false">$C29*VLOOKUP($B29,FoodDB!$A$2:$I$1018,7,0)</f>
        <v>0</v>
      </c>
      <c r="I29" s="0" t="n">
        <f aca="false">$C29*VLOOKUP($B29,FoodDB!$A$2:$I$1018,8,0)</f>
        <v>163.2</v>
      </c>
      <c r="J29" s="0" t="n">
        <f aca="false">$C29*VLOOKUP($B29,FoodDB!$A$2:$I$1018,9,0)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$C30*VLOOKUP($B30,FoodDB!$A$2:$I$1018,3,0)</f>
        <v>0.5</v>
      </c>
      <c r="E30" s="0" t="n">
        <f aca="false">$C30*VLOOKUP($B30,FoodDB!$A$2:$I$1018,4,0)</f>
        <v>0</v>
      </c>
      <c r="F30" s="0" t="n">
        <f aca="false">$C30*VLOOKUP($B30,FoodDB!$A$2:$I$1018,5,0)</f>
        <v>50</v>
      </c>
      <c r="G30" s="0" t="n">
        <f aca="false">$C30*VLOOKUP($B30,FoodDB!$A$2:$I$1018,6,0)</f>
        <v>4.5</v>
      </c>
      <c r="H30" s="0" t="n">
        <f aca="false">$C30*VLOOKUP($B30,FoodDB!$A$2:$I$1018,7,0)</f>
        <v>0</v>
      </c>
      <c r="I30" s="0" t="n">
        <f aca="false">$C30*VLOOKUP($B30,FoodDB!$A$2:$I$1018,8,0)</f>
        <v>200</v>
      </c>
      <c r="J30" s="0" t="n">
        <f aca="false">$C30*VLOOKUP($B30,FoodDB!$A$2:$I$1018,9,0)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$C31*VLOOKUP($B31,FoodDB!$A$2:$I$1018,3,0)</f>
        <v>0</v>
      </c>
      <c r="E31" s="0" t="n">
        <f aca="false">$C31*VLOOKUP($B31,FoodDB!$A$2:$I$1018,4,0)</f>
        <v>7.71428571428572</v>
      </c>
      <c r="F31" s="0" t="n">
        <f aca="false">$C31*VLOOKUP($B31,FoodDB!$A$2:$I$1018,5,0)</f>
        <v>3.85714285714286</v>
      </c>
      <c r="G31" s="0" t="n">
        <f aca="false">$C31*VLOOKUP($B31,FoodDB!$A$2:$I$1018,6,0)</f>
        <v>0</v>
      </c>
      <c r="H31" s="0" t="n">
        <f aca="false">$C31*VLOOKUP($B31,FoodDB!$A$2:$I$1018,7,0)</f>
        <v>30.8571428571429</v>
      </c>
      <c r="I31" s="0" t="n">
        <f aca="false">$C31*VLOOKUP($B31,FoodDB!$A$2:$I$1018,8,0)</f>
        <v>15.4285714285714</v>
      </c>
      <c r="J31" s="0" t="n">
        <f aca="false">$C31*VLOOKUP($B31,FoodDB!$A$2:$I$1018,9,0)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$C32*VLOOKUP($B32,FoodDB!$A$2:$I$1018,3,0)</f>
        <v>24.72</v>
      </c>
      <c r="E32" s="0" t="n">
        <f aca="false">$C32*VLOOKUP($B32,FoodDB!$A$2:$I$1018,4,0)</f>
        <v>0</v>
      </c>
      <c r="F32" s="0" t="n">
        <f aca="false">$C32*VLOOKUP($B32,FoodDB!$A$2:$I$1018,5,0)</f>
        <v>34.08</v>
      </c>
      <c r="G32" s="0" t="n">
        <f aca="false">$C32*VLOOKUP($B32,FoodDB!$A$2:$I$1018,6,0)</f>
        <v>222.48</v>
      </c>
      <c r="H32" s="0" t="n">
        <f aca="false">$C32*VLOOKUP($B32,FoodDB!$A$2:$I$1018,7,0)</f>
        <v>0</v>
      </c>
      <c r="I32" s="0" t="n">
        <f aca="false">$C32*VLOOKUP($B32,FoodDB!$A$2:$I$1018,8,0)</f>
        <v>136.32</v>
      </c>
      <c r="J32" s="0" t="n">
        <f aca="false">$C32*VLOOKUP($B32,FoodDB!$A$2:$I$1018,9,0)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$C33*VLOOKUP($B33,FoodDB!$A$2:$I$1018,3,0)</f>
        <v>0</v>
      </c>
      <c r="E33" s="0" t="n">
        <f aca="false">$C33*VLOOKUP($B33,FoodDB!$A$2:$I$1018,4,0)</f>
        <v>7</v>
      </c>
      <c r="F33" s="0" t="n">
        <f aca="false">$C33*VLOOKUP($B33,FoodDB!$A$2:$I$1018,5,0)</f>
        <v>7</v>
      </c>
      <c r="G33" s="0" t="n">
        <f aca="false">$C33*VLOOKUP($B33,FoodDB!$A$2:$I$1018,6,0)</f>
        <v>0</v>
      </c>
      <c r="H33" s="0" t="n">
        <f aca="false">$C33*VLOOKUP($B33,FoodDB!$A$2:$I$1018,7,0)</f>
        <v>28</v>
      </c>
      <c r="I33" s="0" t="n">
        <f aca="false">$C33*VLOOKUP($B33,FoodDB!$A$2:$I$1018,8,0)</f>
        <v>28</v>
      </c>
      <c r="J33" s="0" t="n">
        <f aca="false">$C33*VLOOKUP($B33,FoodDB!$A$2:$I$1018,9,0)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$C39*VLOOKUP($B39,FoodDB!$A$2:$I$1018,3,0)</f>
        <v>0.88</v>
      </c>
      <c r="E39" s="0" t="n">
        <f aca="false">$C39*VLOOKUP($B39,FoodDB!$A$2:$I$1018,4,0)</f>
        <v>0</v>
      </c>
      <c r="F39" s="0" t="n">
        <f aca="false">$C39*VLOOKUP($B39,FoodDB!$A$2:$I$1018,5,0)</f>
        <v>37.4</v>
      </c>
      <c r="G39" s="0" t="n">
        <f aca="false">$C39*VLOOKUP($B39,FoodDB!$A$2:$I$1018,6,0)</f>
        <v>7.92</v>
      </c>
      <c r="H39" s="0" t="n">
        <f aca="false">$C39*VLOOKUP($B39,FoodDB!$A$2:$I$1018,7,0)</f>
        <v>0</v>
      </c>
      <c r="I39" s="0" t="n">
        <f aca="false">$C39*VLOOKUP($B39,FoodDB!$A$2:$I$1018,8,0)</f>
        <v>149.6</v>
      </c>
      <c r="J39" s="0" t="n">
        <f aca="false">$C39*VLOOKUP($B39,FoodDB!$A$2:$I$1018,9,0)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$C40*VLOOKUP($B40,FoodDB!$A$2:$I$1018,3,0)</f>
        <v>0.5</v>
      </c>
      <c r="E40" s="0" t="n">
        <f aca="false">$C40*VLOOKUP($B40,FoodDB!$A$2:$I$1018,4,0)</f>
        <v>0</v>
      </c>
      <c r="F40" s="0" t="n">
        <f aca="false">$C40*VLOOKUP($B40,FoodDB!$A$2:$I$1018,5,0)</f>
        <v>50</v>
      </c>
      <c r="G40" s="0" t="n">
        <f aca="false">$C40*VLOOKUP($B40,FoodDB!$A$2:$I$1018,6,0)</f>
        <v>4.5</v>
      </c>
      <c r="H40" s="0" t="n">
        <f aca="false">$C40*VLOOKUP($B40,FoodDB!$A$2:$I$1018,7,0)</f>
        <v>0</v>
      </c>
      <c r="I40" s="0" t="n">
        <f aca="false">$C40*VLOOKUP($B40,FoodDB!$A$2:$I$1018,8,0)</f>
        <v>200</v>
      </c>
      <c r="J40" s="0" t="n">
        <f aca="false">$C40*VLOOKUP($B40,FoodDB!$A$2:$I$1018,9,0)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$C41*VLOOKUP($B41,FoodDB!$A$2:$I$1018,3,0)</f>
        <v>0.4</v>
      </c>
      <c r="E41" s="0" t="n">
        <f aca="false">$C41*VLOOKUP($B41,FoodDB!$A$2:$I$1018,4,0)</f>
        <v>7.2</v>
      </c>
      <c r="F41" s="0" t="n">
        <f aca="false">$C41*VLOOKUP($B41,FoodDB!$A$2:$I$1018,5,0)</f>
        <v>8.8</v>
      </c>
      <c r="G41" s="0" t="n">
        <f aca="false">$C41*VLOOKUP($B41,FoodDB!$A$2:$I$1018,6,0)</f>
        <v>3.6</v>
      </c>
      <c r="H41" s="0" t="n">
        <f aca="false">$C41*VLOOKUP($B41,FoodDB!$A$2:$I$1018,7,0)</f>
        <v>28.8</v>
      </c>
      <c r="I41" s="0" t="n">
        <f aca="false">$C41*VLOOKUP($B41,FoodDB!$A$2:$I$1018,8,0)</f>
        <v>35.2</v>
      </c>
      <c r="J41" s="0" t="n">
        <f aca="false">$C41*VLOOKUP($B41,FoodDB!$A$2:$I$1018,9,0)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$C42*VLOOKUP($B42,FoodDB!$A$2:$I$1018,3,0)</f>
        <v>24.72</v>
      </c>
      <c r="E42" s="0" t="n">
        <f aca="false">$C42*VLOOKUP($B42,FoodDB!$A$2:$I$1018,4,0)</f>
        <v>0</v>
      </c>
      <c r="F42" s="0" t="n">
        <f aca="false">$C42*VLOOKUP($B42,FoodDB!$A$2:$I$1018,5,0)</f>
        <v>34.08</v>
      </c>
      <c r="G42" s="0" t="n">
        <f aca="false">$C42*VLOOKUP($B42,FoodDB!$A$2:$I$1018,6,0)</f>
        <v>222.48</v>
      </c>
      <c r="H42" s="0" t="n">
        <f aca="false">$C42*VLOOKUP($B42,FoodDB!$A$2:$I$1018,7,0)</f>
        <v>0</v>
      </c>
      <c r="I42" s="0" t="n">
        <f aca="false">$C42*VLOOKUP($B42,FoodDB!$A$2:$I$1018,8,0)</f>
        <v>136.32</v>
      </c>
      <c r="J42" s="0" t="n">
        <f aca="false">$C42*VLOOKUP($B42,FoodDB!$A$2:$I$1018,9,0)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$C43*VLOOKUP($B43,FoodDB!$A$2:$I$1018,3,0)</f>
        <v>0</v>
      </c>
      <c r="E43" s="0" t="n">
        <f aca="false">$C43*VLOOKUP($B43,FoodDB!$A$2:$I$1018,4,0)</f>
        <v>7</v>
      </c>
      <c r="F43" s="0" t="n">
        <f aca="false">$C43*VLOOKUP($B43,FoodDB!$A$2:$I$1018,5,0)</f>
        <v>7</v>
      </c>
      <c r="G43" s="0" t="n">
        <f aca="false">$C43*VLOOKUP($B43,FoodDB!$A$2:$I$1018,6,0)</f>
        <v>0</v>
      </c>
      <c r="H43" s="0" t="n">
        <f aca="false">$C43*VLOOKUP($B43,FoodDB!$A$2:$I$1018,7,0)</f>
        <v>28</v>
      </c>
      <c r="I43" s="0" t="n">
        <f aca="false">$C43*VLOOKUP($B43,FoodDB!$A$2:$I$1018,8,0)</f>
        <v>28</v>
      </c>
      <c r="J43" s="0" t="n">
        <f aca="false">$C43*VLOOKUP($B43,FoodDB!$A$2:$I$1018,9,0)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$C49*VLOOKUP($B49,FoodDB!$A$2:$I$1018,3,0)</f>
        <v>0.88</v>
      </c>
      <c r="E49" s="0" t="n">
        <f aca="false">$C49*VLOOKUP($B49,FoodDB!$A$2:$I$1018,4,0)</f>
        <v>0</v>
      </c>
      <c r="F49" s="0" t="n">
        <f aca="false">$C49*VLOOKUP($B49,FoodDB!$A$2:$I$1018,5,0)</f>
        <v>37.4</v>
      </c>
      <c r="G49" s="0" t="n">
        <f aca="false">$C49*VLOOKUP($B49,FoodDB!$A$2:$I$1018,6,0)</f>
        <v>7.92</v>
      </c>
      <c r="H49" s="0" t="n">
        <f aca="false">$C49*VLOOKUP($B49,FoodDB!$A$2:$I$1018,7,0)</f>
        <v>0</v>
      </c>
      <c r="I49" s="0" t="n">
        <f aca="false">$C49*VLOOKUP($B49,FoodDB!$A$2:$I$1018,8,0)</f>
        <v>149.6</v>
      </c>
      <c r="J49" s="0" t="n">
        <f aca="false">$C49*VLOOKUP($B49,FoodDB!$A$2:$I$1018,9,0)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$C50*VLOOKUP($B50,FoodDB!$A$2:$I$1018,3,0)</f>
        <v>0.5</v>
      </c>
      <c r="E50" s="0" t="n">
        <f aca="false">$C50*VLOOKUP($B50,FoodDB!$A$2:$I$1018,4,0)</f>
        <v>0</v>
      </c>
      <c r="F50" s="0" t="n">
        <f aca="false">$C50*VLOOKUP($B50,FoodDB!$A$2:$I$1018,5,0)</f>
        <v>50</v>
      </c>
      <c r="G50" s="0" t="n">
        <f aca="false">$C50*VLOOKUP($B50,FoodDB!$A$2:$I$1018,6,0)</f>
        <v>4.5</v>
      </c>
      <c r="H50" s="0" t="n">
        <f aca="false">$C50*VLOOKUP($B50,FoodDB!$A$2:$I$1018,7,0)</f>
        <v>0</v>
      </c>
      <c r="I50" s="0" t="n">
        <f aca="false">$C50*VLOOKUP($B50,FoodDB!$A$2:$I$1018,8,0)</f>
        <v>200</v>
      </c>
      <c r="J50" s="0" t="n">
        <f aca="false">$C50*VLOOKUP($B50,FoodDB!$A$2:$I$1018,9,0)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$C51*VLOOKUP($B51,FoodDB!$A$2:$I$1018,3,0)</f>
        <v>0</v>
      </c>
      <c r="E51" s="0" t="n">
        <f aca="false">$C51*VLOOKUP($B51,FoodDB!$A$2:$I$1018,4,0)</f>
        <v>5.14285714285714</v>
      </c>
      <c r="F51" s="0" t="n">
        <f aca="false">$C51*VLOOKUP($B51,FoodDB!$A$2:$I$1018,5,0)</f>
        <v>2.57142857142857</v>
      </c>
      <c r="G51" s="0" t="n">
        <f aca="false">$C51*VLOOKUP($B51,FoodDB!$A$2:$I$1018,6,0)</f>
        <v>0</v>
      </c>
      <c r="H51" s="0" t="n">
        <f aca="false">$C51*VLOOKUP($B51,FoodDB!$A$2:$I$1018,7,0)</f>
        <v>20.5714285714286</v>
      </c>
      <c r="I51" s="0" t="n">
        <f aca="false">$C51*VLOOKUP($B51,FoodDB!$A$2:$I$1018,8,0)</f>
        <v>10.2857142857143</v>
      </c>
      <c r="J51" s="0" t="n">
        <f aca="false">$C51*VLOOKUP($B51,FoodDB!$A$2:$I$1018,9,0)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$C52*VLOOKUP($B52,FoodDB!$A$2:$I$1018,3,0)</f>
        <v>24.72</v>
      </c>
      <c r="E52" s="0" t="n">
        <f aca="false">$C52*VLOOKUP($B52,FoodDB!$A$2:$I$1018,4,0)</f>
        <v>0</v>
      </c>
      <c r="F52" s="0" t="n">
        <f aca="false">$C52*VLOOKUP($B52,FoodDB!$A$2:$I$1018,5,0)</f>
        <v>34.08</v>
      </c>
      <c r="G52" s="0" t="n">
        <f aca="false">$C52*VLOOKUP($B52,FoodDB!$A$2:$I$1018,6,0)</f>
        <v>222.48</v>
      </c>
      <c r="H52" s="0" t="n">
        <f aca="false">$C52*VLOOKUP($B52,FoodDB!$A$2:$I$1018,7,0)</f>
        <v>0</v>
      </c>
      <c r="I52" s="0" t="n">
        <f aca="false">$C52*VLOOKUP($B52,FoodDB!$A$2:$I$1018,8,0)</f>
        <v>136.32</v>
      </c>
      <c r="J52" s="0" t="n">
        <f aca="false">$C52*VLOOKUP($B52,FoodDB!$A$2:$I$1018,9,0)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$C53*VLOOKUP($B53,FoodDB!$A$2:$I$1018,3,0)</f>
        <v>18</v>
      </c>
      <c r="E53" s="0" t="n">
        <f aca="false">$C53*VLOOKUP($B53,FoodDB!$A$2:$I$1018,4,0)</f>
        <v>4</v>
      </c>
      <c r="F53" s="0" t="n">
        <f aca="false">$C53*VLOOKUP($B53,FoodDB!$A$2:$I$1018,5,0)</f>
        <v>9.4</v>
      </c>
      <c r="G53" s="0" t="n">
        <f aca="false">$C53*VLOOKUP($B53,FoodDB!$A$2:$I$1018,6,0)</f>
        <v>162</v>
      </c>
      <c r="H53" s="0" t="n">
        <f aca="false">$C53*VLOOKUP($B53,FoodDB!$A$2:$I$1018,7,0)</f>
        <v>16</v>
      </c>
      <c r="I53" s="0" t="n">
        <f aca="false">$C53*VLOOKUP($B53,FoodDB!$A$2:$I$1018,8,0)</f>
        <v>37.6</v>
      </c>
      <c r="J53" s="0" t="n">
        <f aca="false">$C53*VLOOKUP($B53,FoodDB!$A$2:$I$1018,9,0)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$C54*VLOOKUP($B54,FoodDB!$A$2:$I$1018,3,0)</f>
        <v>0.5</v>
      </c>
      <c r="E54" s="0" t="n">
        <f aca="false">$C54*VLOOKUP($B54,FoodDB!$A$2:$I$1018,4,0)</f>
        <v>0</v>
      </c>
      <c r="F54" s="0" t="n">
        <f aca="false">$C54*VLOOKUP($B54,FoodDB!$A$2:$I$1018,5,0)</f>
        <v>0</v>
      </c>
      <c r="G54" s="0" t="n">
        <f aca="false">$C54*VLOOKUP($B54,FoodDB!$A$2:$I$1018,6,0)</f>
        <v>4.5</v>
      </c>
      <c r="H54" s="0" t="n">
        <f aca="false">$C54*VLOOKUP($B54,FoodDB!$A$2:$I$1018,7,0)</f>
        <v>0</v>
      </c>
      <c r="I54" s="0" t="n">
        <f aca="false">$C54*VLOOKUP($B54,FoodDB!$A$2:$I$1018,8,0)</f>
        <v>0</v>
      </c>
      <c r="J54" s="0" t="n">
        <f aca="false">$C54*VLOOKUP($B54,FoodDB!$A$2:$I$1018,9,0)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$C55*VLOOKUP($B55,FoodDB!$A$2:$I$1018,3,0)</f>
        <v>0</v>
      </c>
      <c r="E55" s="0" t="n">
        <f aca="false">$C55*VLOOKUP($B55,FoodDB!$A$2:$I$1018,4,0)</f>
        <v>7</v>
      </c>
      <c r="F55" s="0" t="n">
        <f aca="false">$C55*VLOOKUP($B55,FoodDB!$A$2:$I$1018,5,0)</f>
        <v>7</v>
      </c>
      <c r="G55" s="0" t="n">
        <f aca="false">$C55*VLOOKUP($B55,FoodDB!$A$2:$I$1018,6,0)</f>
        <v>0</v>
      </c>
      <c r="H55" s="0" t="n">
        <f aca="false">$C55*VLOOKUP($B55,FoodDB!$A$2:$I$1018,7,0)</f>
        <v>28</v>
      </c>
      <c r="I55" s="0" t="n">
        <f aca="false">$C55*VLOOKUP($B55,FoodDB!$A$2:$I$1018,8,0)</f>
        <v>28</v>
      </c>
      <c r="J55" s="0" t="n">
        <f aca="false">$C55*VLOOKUP($B55,FoodDB!$A$2:$I$1018,9,0)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-58.8113469335859</v>
      </c>
      <c r="H58" s="0" t="n">
        <f aca="false">H57-H56</f>
        <v>15.4285714285714</v>
      </c>
      <c r="I58" s="0" t="n">
        <f aca="false">I57-I56</f>
        <v>-84.5016401495561</v>
      </c>
      <c r="J58" s="0" t="n">
        <f aca="false">J57-J56</f>
        <v>-127.88441565457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$C61*VLOOKUP($B61,FoodDB!$A$2:$I$1018,3,0)</f>
        <v>0.5</v>
      </c>
      <c r="E61" s="0" t="n">
        <f aca="false">$C61*VLOOKUP($B61,FoodDB!$A$2:$I$1018,4,0)</f>
        <v>0</v>
      </c>
      <c r="F61" s="0" t="n">
        <f aca="false">$C61*VLOOKUP($B61,FoodDB!$A$2:$I$1018,5,0)</f>
        <v>50</v>
      </c>
      <c r="G61" s="0" t="n">
        <f aca="false">$C61*VLOOKUP($B61,FoodDB!$A$2:$I$1018,6,0)</f>
        <v>4.5</v>
      </c>
      <c r="H61" s="0" t="n">
        <f aca="false">$C61*VLOOKUP($B61,FoodDB!$A$2:$I$1018,7,0)</f>
        <v>0</v>
      </c>
      <c r="I61" s="0" t="n">
        <f aca="false">$C61*VLOOKUP($B61,FoodDB!$A$2:$I$1018,8,0)</f>
        <v>200</v>
      </c>
      <c r="J61" s="0" t="n">
        <f aca="false">$C61*VLOOKUP($B61,FoodDB!$A$2:$I$1018,9,0)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$C62*VLOOKUP($B62,FoodDB!$A$2:$I$1018,3,0)</f>
        <v>18.54</v>
      </c>
      <c r="E62" s="0" t="n">
        <f aca="false">$C62*VLOOKUP($B62,FoodDB!$A$2:$I$1018,4,0)</f>
        <v>0</v>
      </c>
      <c r="F62" s="0" t="n">
        <f aca="false">$C62*VLOOKUP($B62,FoodDB!$A$2:$I$1018,5,0)</f>
        <v>25.56</v>
      </c>
      <c r="G62" s="0" t="n">
        <f aca="false">$C62*VLOOKUP($B62,FoodDB!$A$2:$I$1018,6,0)</f>
        <v>166.86</v>
      </c>
      <c r="H62" s="0" t="n">
        <f aca="false">$C62*VLOOKUP($B62,FoodDB!$A$2:$I$1018,7,0)</f>
        <v>0</v>
      </c>
      <c r="I62" s="0" t="n">
        <f aca="false">$C62*VLOOKUP($B62,FoodDB!$A$2:$I$1018,8,0)</f>
        <v>102.24</v>
      </c>
      <c r="J62" s="0" t="n">
        <f aca="false">$C62*VLOOKUP($B62,FoodDB!$A$2:$I$1018,9,0)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$C63*VLOOKUP($B63,FoodDB!$A$2:$I$1018,3,0)</f>
        <v>0.8</v>
      </c>
      <c r="E63" s="0" t="n">
        <f aca="false">$C63*VLOOKUP($B63,FoodDB!$A$2:$I$1018,4,0)</f>
        <v>0</v>
      </c>
      <c r="F63" s="0" t="n">
        <f aca="false">$C63*VLOOKUP($B63,FoodDB!$A$2:$I$1018,5,0)</f>
        <v>34</v>
      </c>
      <c r="G63" s="0" t="n">
        <f aca="false">$C63*VLOOKUP($B63,FoodDB!$A$2:$I$1018,6,0)</f>
        <v>7.2</v>
      </c>
      <c r="H63" s="0" t="n">
        <f aca="false">$C63*VLOOKUP($B63,FoodDB!$A$2:$I$1018,7,0)</f>
        <v>0</v>
      </c>
      <c r="I63" s="0" t="n">
        <f aca="false">$C63*VLOOKUP($B63,FoodDB!$A$2:$I$1018,8,0)</f>
        <v>136</v>
      </c>
      <c r="J63" s="0" t="n">
        <f aca="false">$C63*VLOOKUP($B63,FoodDB!$A$2:$I$1018,9,0)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$C64*VLOOKUP($B64,FoodDB!$A$2:$I$1018,3,0)</f>
        <v>0</v>
      </c>
      <c r="E64" s="0" t="n">
        <f aca="false">$C64*VLOOKUP($B64,FoodDB!$A$2:$I$1018,4,0)</f>
        <v>7</v>
      </c>
      <c r="F64" s="0" t="n">
        <f aca="false">$C64*VLOOKUP($B64,FoodDB!$A$2:$I$1018,5,0)</f>
        <v>7</v>
      </c>
      <c r="G64" s="0" t="n">
        <f aca="false">$C64*VLOOKUP($B64,FoodDB!$A$2:$I$1018,6,0)</f>
        <v>0</v>
      </c>
      <c r="H64" s="0" t="n">
        <f aca="false">$C64*VLOOKUP($B64,FoodDB!$A$2:$I$1018,7,0)</f>
        <v>28</v>
      </c>
      <c r="I64" s="0" t="n">
        <f aca="false">$C64*VLOOKUP($B64,FoodDB!$A$2:$I$1018,8,0)</f>
        <v>28</v>
      </c>
      <c r="J64" s="0" t="n">
        <f aca="false">$C64*VLOOKUP($B64,FoodDB!$A$2:$I$1018,9,0)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$C65*VLOOKUP($B65,FoodDB!$A$2:$I$1018,3,0)</f>
        <v>18</v>
      </c>
      <c r="E65" s="0" t="n">
        <f aca="false">$C65*VLOOKUP($B65,FoodDB!$A$2:$I$1018,4,0)</f>
        <v>4</v>
      </c>
      <c r="F65" s="0" t="n">
        <f aca="false">$C65*VLOOKUP($B65,FoodDB!$A$2:$I$1018,5,0)</f>
        <v>9.4</v>
      </c>
      <c r="G65" s="0" t="n">
        <f aca="false">$C65*VLOOKUP($B65,FoodDB!$A$2:$I$1018,6,0)</f>
        <v>162</v>
      </c>
      <c r="H65" s="0" t="n">
        <f aca="false">$C65*VLOOKUP($B65,FoodDB!$A$2:$I$1018,7,0)</f>
        <v>16</v>
      </c>
      <c r="I65" s="0" t="n">
        <f aca="false">$C65*VLOOKUP($B65,FoodDB!$A$2:$I$1018,8,0)</f>
        <v>37.6</v>
      </c>
      <c r="J65" s="0" t="n">
        <f aca="false">$C65*VLOOKUP($B65,FoodDB!$A$2:$I$1018,9,0)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$C66*VLOOKUP($B66,FoodDB!$A$2:$I$1018,3,0)</f>
        <v>0</v>
      </c>
      <c r="E66" s="0" t="n">
        <f aca="false">$C66*VLOOKUP($B66,FoodDB!$A$2:$I$1018,4,0)</f>
        <v>0</v>
      </c>
      <c r="F66" s="0" t="n">
        <f aca="false">$C66*VLOOKUP($B66,FoodDB!$A$2:$I$1018,5,0)</f>
        <v>0</v>
      </c>
      <c r="G66" s="0" t="n">
        <f aca="false">$C66*VLOOKUP($B66,FoodDB!$A$2:$I$1018,6,0)</f>
        <v>0</v>
      </c>
      <c r="H66" s="0" t="n">
        <f aca="false">$C66*VLOOKUP($B66,FoodDB!$A$2:$I$1018,7,0)</f>
        <v>0</v>
      </c>
      <c r="I66" s="0" t="n">
        <f aca="false">$C66*VLOOKUP($B66,FoodDB!$A$2:$I$1018,8,0)</f>
        <v>0</v>
      </c>
      <c r="J66" s="0" t="n">
        <f aca="false">$C66*VLOOKUP($B66,FoodDB!$A$2:$I$1018,9,0)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$C67*VLOOKUP($B67,FoodDB!$A$2:$I$1018,3,0)</f>
        <v>0</v>
      </c>
      <c r="E67" s="0" t="n">
        <f aca="false">$C67*VLOOKUP($B67,FoodDB!$A$2:$I$1018,4,0)</f>
        <v>0</v>
      </c>
      <c r="F67" s="0" t="n">
        <f aca="false">$C67*VLOOKUP($B67,FoodDB!$A$2:$I$1018,5,0)</f>
        <v>0</v>
      </c>
      <c r="G67" s="0" t="n">
        <f aca="false">$C67*VLOOKUP($B67,FoodDB!$A$2:$I$1018,6,0)</f>
        <v>0</v>
      </c>
      <c r="H67" s="0" t="n">
        <f aca="false">$C67*VLOOKUP($B67,FoodDB!$A$2:$I$1018,7,0)</f>
        <v>0</v>
      </c>
      <c r="I67" s="0" t="n">
        <f aca="false">$C67*VLOOKUP($B67,FoodDB!$A$2:$I$1018,8,0)</f>
        <v>0</v>
      </c>
      <c r="J67" s="0" t="n">
        <f aca="false">$C67*VLOOKUP($B67,FoodDB!$A$2:$I$1018,9,0)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907.682774992091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9.818700855933</v>
      </c>
      <c r="H70" s="0" t="n">
        <f aca="false">H69-H68</f>
        <v>36</v>
      </c>
      <c r="I70" s="0" t="n">
        <f aca="false">I69-I68</f>
        <v>-26.5359258638418</v>
      </c>
      <c r="J70" s="0" t="n">
        <f aca="false">J69-J68</f>
        <v>19.2827749920913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$C73*VLOOKUP($B73,FoodDB!$A$2:$I$1018,3,0)</f>
        <v>2.64</v>
      </c>
      <c r="E73" s="0" t="n">
        <f aca="false">$C73*VLOOKUP($B73,FoodDB!$A$2:$I$1018,4,0)</f>
        <v>0</v>
      </c>
      <c r="F73" s="0" t="n">
        <f aca="false">$C73*VLOOKUP($B73,FoodDB!$A$2:$I$1018,5,0)</f>
        <v>112.2</v>
      </c>
      <c r="G73" s="0" t="n">
        <f aca="false">$C73*VLOOKUP($B73,FoodDB!$A$2:$I$1018,6,0)</f>
        <v>23.76</v>
      </c>
      <c r="H73" s="0" t="n">
        <f aca="false">$C73*VLOOKUP($B73,FoodDB!$A$2:$I$1018,7,0)</f>
        <v>0</v>
      </c>
      <c r="I73" s="0" t="n">
        <f aca="false">$C73*VLOOKUP($B73,FoodDB!$A$2:$I$1018,8,0)</f>
        <v>448.8</v>
      </c>
      <c r="J73" s="0" t="n">
        <f aca="false">$C73*VLOOKUP($B73,FoodDB!$A$2:$I$1018,9,0)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$C74*VLOOKUP($B74,FoodDB!$A$2:$I$1018,3,0)</f>
        <v>0</v>
      </c>
      <c r="E74" s="0" t="n">
        <f aca="false">$C74*VLOOKUP($B74,FoodDB!$A$2:$I$1018,4,0)</f>
        <v>12.8571428571429</v>
      </c>
      <c r="F74" s="0" t="n">
        <f aca="false">$C74*VLOOKUP($B74,FoodDB!$A$2:$I$1018,5,0)</f>
        <v>6.42857142857143</v>
      </c>
      <c r="G74" s="0" t="n">
        <f aca="false">$C74*VLOOKUP($B74,FoodDB!$A$2:$I$1018,6,0)</f>
        <v>0</v>
      </c>
      <c r="H74" s="0" t="n">
        <f aca="false">$C74*VLOOKUP($B74,FoodDB!$A$2:$I$1018,7,0)</f>
        <v>51.4285714285714</v>
      </c>
      <c r="I74" s="0" t="n">
        <f aca="false">$C74*VLOOKUP($B74,FoodDB!$A$2:$I$1018,8,0)</f>
        <v>25.7142857142857</v>
      </c>
      <c r="J74" s="0" t="n">
        <f aca="false">$C74*VLOOKUP($B74,FoodDB!$A$2:$I$1018,9,0)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$C75*VLOOKUP($B75,FoodDB!$A$2:$I$1018,3,0)</f>
        <v>1.5</v>
      </c>
      <c r="E75" s="0" t="n">
        <f aca="false">$C75*VLOOKUP($B75,FoodDB!$A$2:$I$1018,4,0)</f>
        <v>0</v>
      </c>
      <c r="F75" s="0" t="n">
        <f aca="false">$C75*VLOOKUP($B75,FoodDB!$A$2:$I$1018,5,0)</f>
        <v>0</v>
      </c>
      <c r="G75" s="0" t="n">
        <f aca="false">$C75*VLOOKUP($B75,FoodDB!$A$2:$I$1018,6,0)</f>
        <v>13.5</v>
      </c>
      <c r="H75" s="0" t="n">
        <f aca="false">$C75*VLOOKUP($B75,FoodDB!$A$2:$I$1018,7,0)</f>
        <v>0</v>
      </c>
      <c r="I75" s="0" t="n">
        <f aca="false">$C75*VLOOKUP($B75,FoodDB!$A$2:$I$1018,8,0)</f>
        <v>0</v>
      </c>
      <c r="J75" s="0" t="n">
        <f aca="false">$C75*VLOOKUP($B75,FoodDB!$A$2:$I$1018,9,0)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$C76*VLOOKUP($B76,FoodDB!$A$2:$I$1018,3,0)</f>
        <v>0</v>
      </c>
      <c r="E76" s="0" t="n">
        <f aca="false">$C76*VLOOKUP($B76,FoodDB!$A$2:$I$1018,4,0)</f>
        <v>7</v>
      </c>
      <c r="F76" s="0" t="n">
        <f aca="false">$C76*VLOOKUP($B76,FoodDB!$A$2:$I$1018,5,0)</f>
        <v>7</v>
      </c>
      <c r="G76" s="0" t="n">
        <f aca="false">$C76*VLOOKUP($B76,FoodDB!$A$2:$I$1018,6,0)</f>
        <v>0</v>
      </c>
      <c r="H76" s="0" t="n">
        <f aca="false">$C76*VLOOKUP($B76,FoodDB!$A$2:$I$1018,7,0)</f>
        <v>28</v>
      </c>
      <c r="I76" s="0" t="n">
        <f aca="false">$C76*VLOOKUP($B76,FoodDB!$A$2:$I$1018,8,0)</f>
        <v>28</v>
      </c>
      <c r="J76" s="0" t="n">
        <f aca="false">$C76*VLOOKUP($B76,FoodDB!$A$2:$I$1018,9,0)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$C77*VLOOKUP($B77,FoodDB!$A$2:$I$1018,3,0)</f>
        <v>48</v>
      </c>
      <c r="E77" s="0" t="n">
        <f aca="false">$C77*VLOOKUP($B77,FoodDB!$A$2:$I$1018,4,0)</f>
        <v>0</v>
      </c>
      <c r="F77" s="0" t="n">
        <f aca="false">$C77*VLOOKUP($B77,FoodDB!$A$2:$I$1018,5,0)</f>
        <v>0</v>
      </c>
      <c r="G77" s="0" t="n">
        <f aca="false">$C77*VLOOKUP($B77,FoodDB!$A$2:$I$1018,6,0)</f>
        <v>432</v>
      </c>
      <c r="H77" s="0" t="n">
        <f aca="false">$C77*VLOOKUP($B77,FoodDB!$A$2:$I$1018,7,0)</f>
        <v>0</v>
      </c>
      <c r="I77" s="0" t="n">
        <f aca="false">$C77*VLOOKUP($B77,FoodDB!$A$2:$I$1018,8,0)</f>
        <v>0</v>
      </c>
      <c r="J77" s="0" t="n">
        <f aca="false">$C77*VLOOKUP($B77,FoodDB!$A$2:$I$1018,9,0)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$C78*VLOOKUP($B78,FoodDB!$A$2:$I$1018,3,0)</f>
        <v>0</v>
      </c>
      <c r="E78" s="0" t="n">
        <f aca="false">$C78*VLOOKUP($B78,FoodDB!$A$2:$I$1018,4,0)</f>
        <v>0</v>
      </c>
      <c r="F78" s="0" t="n">
        <f aca="false">$C78*VLOOKUP($B78,FoodDB!$A$2:$I$1018,5,0)</f>
        <v>0</v>
      </c>
      <c r="G78" s="0" t="n">
        <f aca="false">$C78*VLOOKUP($B78,FoodDB!$A$2:$I$1018,6,0)</f>
        <v>0</v>
      </c>
      <c r="H78" s="0" t="n">
        <f aca="false">$C78*VLOOKUP($B78,FoodDB!$A$2:$I$1018,7,0)</f>
        <v>0</v>
      </c>
      <c r="I78" s="0" t="n">
        <f aca="false">$C78*VLOOKUP($B78,FoodDB!$A$2:$I$1018,8,0)</f>
        <v>0</v>
      </c>
      <c r="J78" s="0" t="n">
        <f aca="false">$C78*VLOOKUP($B78,FoodDB!$A$2:$I$1018,9,0)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$C79*VLOOKUP($B79,FoodDB!$A$2:$I$1018,3,0)</f>
        <v>0</v>
      </c>
      <c r="E79" s="0" t="n">
        <f aca="false">$C79*VLOOKUP($B79,FoodDB!$A$2:$I$1018,4,0)</f>
        <v>0</v>
      </c>
      <c r="F79" s="0" t="n">
        <f aca="false">$C79*VLOOKUP($B79,FoodDB!$A$2:$I$1018,5,0)</f>
        <v>0</v>
      </c>
      <c r="G79" s="0" t="n">
        <f aca="false">$C79*VLOOKUP($B79,FoodDB!$A$2:$I$1018,6,0)</f>
        <v>0</v>
      </c>
      <c r="H79" s="0" t="n">
        <f aca="false">$C79*VLOOKUP($B79,FoodDB!$A$2:$I$1018,7,0)</f>
        <v>0</v>
      </c>
      <c r="I79" s="0" t="n">
        <f aca="false">$C79*VLOOKUP($B79,FoodDB!$A$2:$I$1018,8,0)</f>
        <v>0</v>
      </c>
      <c r="J79" s="0" t="n">
        <f aca="false">$C79*VLOOKUP($B79,FoodDB!$A$2:$I$1018,9,0)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358.77779414328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-110.482205856719</v>
      </c>
      <c r="H82" s="0" t="n">
        <f aca="false">H81-H80</f>
        <v>0.571428571428569</v>
      </c>
      <c r="I82" s="0" t="n">
        <f aca="false">I81-I80</f>
        <v>-25.2102115781274</v>
      </c>
      <c r="J82" s="0" t="n">
        <f aca="false">J81-J80</f>
        <v>-135.120988863418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$C85*VLOOKUP($B85,FoodDB!$A$2:$I$1018,3,0)</f>
        <v>36</v>
      </c>
      <c r="E85" s="0" t="n">
        <f aca="false">$C85*VLOOKUP($B85,FoodDB!$A$2:$I$1018,4,0)</f>
        <v>0</v>
      </c>
      <c r="F85" s="0" t="n">
        <f aca="false">$C85*VLOOKUP($B85,FoodDB!$A$2:$I$1018,5,0)</f>
        <v>52</v>
      </c>
      <c r="G85" s="0" t="n">
        <f aca="false">$C85*VLOOKUP($B85,FoodDB!$A$2:$I$1018,6,0)</f>
        <v>324</v>
      </c>
      <c r="H85" s="0" t="n">
        <f aca="false">$C85*VLOOKUP($B85,FoodDB!$A$2:$I$1018,7,0)</f>
        <v>0</v>
      </c>
      <c r="I85" s="0" t="n">
        <f aca="false">$C85*VLOOKUP($B85,FoodDB!$A$2:$I$1018,8,0)</f>
        <v>208</v>
      </c>
      <c r="J85" s="0" t="n">
        <f aca="false">$C85*VLOOKUP($B85,FoodDB!$A$2:$I$1018,9,0)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366.386084092496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923.690158228654</v>
      </c>
      <c r="T85" s="100" t="n">
        <f aca="false">P85-L85</f>
        <v>-127.533915907504</v>
      </c>
      <c r="U85" s="100" t="n">
        <f aca="false">Q85-M85</f>
        <v>52</v>
      </c>
      <c r="V85" s="100" t="n">
        <f aca="false">R85-N85</f>
        <v>7.70407413615823</v>
      </c>
      <c r="W85" s="100" t="n">
        <f aca="false">S85-O85</f>
        <v>-67.8298417713462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$C86*VLOOKUP($B86,FoodDB!$A$2:$I$1018,3,0)</f>
        <v>18</v>
      </c>
      <c r="E86" s="0" t="n">
        <f aca="false">$C86*VLOOKUP($B86,FoodDB!$A$2:$I$1018,4,0)</f>
        <v>0</v>
      </c>
      <c r="F86" s="0" t="n">
        <f aca="false">$C86*VLOOKUP($B86,FoodDB!$A$2:$I$1018,5,0)</f>
        <v>21</v>
      </c>
      <c r="G86" s="0" t="n">
        <f aca="false">$C86*VLOOKUP($B86,FoodDB!$A$2:$I$1018,6,0)</f>
        <v>162</v>
      </c>
      <c r="H86" s="0" t="n">
        <f aca="false">$C86*VLOOKUP($B86,FoodDB!$A$2:$I$1018,7,0)</f>
        <v>0</v>
      </c>
      <c r="I86" s="0" t="n">
        <f aca="false">$C86*VLOOKUP($B86,FoodDB!$A$2:$I$1018,8,0)</f>
        <v>84</v>
      </c>
      <c r="J86" s="0" t="n">
        <f aca="false">$C86*VLOOKUP($B86,FoodDB!$A$2:$I$1018,9,0)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$C87*VLOOKUP($B87,FoodDB!$A$2:$I$1018,3,0)</f>
        <v>0.88</v>
      </c>
      <c r="E87" s="0" t="n">
        <f aca="false">$C87*VLOOKUP($B87,FoodDB!$A$2:$I$1018,4,0)</f>
        <v>0</v>
      </c>
      <c r="F87" s="0" t="n">
        <f aca="false">$C87*VLOOKUP($B87,FoodDB!$A$2:$I$1018,5,0)</f>
        <v>37.4</v>
      </c>
      <c r="G87" s="0" t="n">
        <f aca="false">$C87*VLOOKUP($B87,FoodDB!$A$2:$I$1018,6,0)</f>
        <v>7.92</v>
      </c>
      <c r="H87" s="0" t="n">
        <f aca="false">$C87*VLOOKUP($B87,FoodDB!$A$2:$I$1018,7,0)</f>
        <v>0</v>
      </c>
      <c r="I87" s="0" t="n">
        <f aca="false">$C87*VLOOKUP($B87,FoodDB!$A$2:$I$1018,8,0)</f>
        <v>149.6</v>
      </c>
      <c r="J87" s="0" t="n">
        <f aca="false">$C87*VLOOKUP($B87,FoodDB!$A$2:$I$1018,9,0)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$C88*VLOOKUP($B88,FoodDB!$A$2:$I$1018,3,0)</f>
        <v>0</v>
      </c>
      <c r="E88" s="0" t="n">
        <f aca="false">$C88*VLOOKUP($B88,FoodDB!$A$2:$I$1018,4,0)</f>
        <v>7</v>
      </c>
      <c r="F88" s="0" t="n">
        <f aca="false">$C88*VLOOKUP($B88,FoodDB!$A$2:$I$1018,5,0)</f>
        <v>7</v>
      </c>
      <c r="G88" s="0" t="n">
        <f aca="false">$C88*VLOOKUP($B88,FoodDB!$A$2:$I$1018,6,0)</f>
        <v>0</v>
      </c>
      <c r="H88" s="0" t="n">
        <f aca="false">$C88*VLOOKUP($B88,FoodDB!$A$2:$I$1018,7,0)</f>
        <v>28</v>
      </c>
      <c r="I88" s="0" t="n">
        <f aca="false">$C88*VLOOKUP($B88,FoodDB!$A$2:$I$1018,8,0)</f>
        <v>28</v>
      </c>
      <c r="J88" s="0" t="n">
        <f aca="false">$C88*VLOOKUP($B88,FoodDB!$A$2:$I$1018,9,0)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$C89*VLOOKUP($B89,FoodDB!$A$2:$I$1018,3,0)</f>
        <v>0</v>
      </c>
      <c r="E89" s="0" t="n">
        <f aca="false">$C89*VLOOKUP($B89,FoodDB!$A$2:$I$1018,4,0)</f>
        <v>0</v>
      </c>
      <c r="F89" s="0" t="n">
        <f aca="false">$C89*VLOOKUP($B89,FoodDB!$A$2:$I$1018,5,0)</f>
        <v>0</v>
      </c>
      <c r="G89" s="0" t="n">
        <f aca="false">$C89*VLOOKUP($B89,FoodDB!$A$2:$I$1018,6,0)</f>
        <v>0</v>
      </c>
      <c r="H89" s="0" t="n">
        <f aca="false">$C89*VLOOKUP($B89,FoodDB!$A$2:$I$1018,7,0)</f>
        <v>0</v>
      </c>
      <c r="I89" s="0" t="n">
        <f aca="false">$C89*VLOOKUP($B89,FoodDB!$A$2:$I$1018,8,0)</f>
        <v>0</v>
      </c>
      <c r="J89" s="0" t="n">
        <f aca="false">$C89*VLOOKUP($B89,FoodDB!$A$2:$I$1018,9,0)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$C90*VLOOKUP($B90,FoodDB!$A$2:$I$1018,3,0)</f>
        <v>0</v>
      </c>
      <c r="E90" s="0" t="n">
        <f aca="false">$C90*VLOOKUP($B90,FoodDB!$A$2:$I$1018,4,0)</f>
        <v>0</v>
      </c>
      <c r="F90" s="0" t="n">
        <f aca="false">$C90*VLOOKUP($B90,FoodDB!$A$2:$I$1018,5,0)</f>
        <v>0</v>
      </c>
      <c r="G90" s="0" t="n">
        <f aca="false">$C90*VLOOKUP($B90,FoodDB!$A$2:$I$1018,6,0)</f>
        <v>0</v>
      </c>
      <c r="H90" s="0" t="n">
        <f aca="false">$C90*VLOOKUP($B90,FoodDB!$A$2:$I$1018,7,0)</f>
        <v>0</v>
      </c>
      <c r="I90" s="0" t="n">
        <f aca="false">$C90*VLOOKUP($B90,FoodDB!$A$2:$I$1018,8,0)</f>
        <v>0</v>
      </c>
      <c r="J90" s="0" t="n">
        <f aca="false">$C90*VLOOKUP($B90,FoodDB!$A$2:$I$1018,9,0)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$C91*VLOOKUP($B91,FoodDB!$A$2:$I$1018,3,0)</f>
        <v>0</v>
      </c>
      <c r="E91" s="0" t="n">
        <f aca="false">$C91*VLOOKUP($B91,FoodDB!$A$2:$I$1018,4,0)</f>
        <v>0</v>
      </c>
      <c r="F91" s="0" t="n">
        <f aca="false">$C91*VLOOKUP($B91,FoodDB!$A$2:$I$1018,5,0)</f>
        <v>0</v>
      </c>
      <c r="G91" s="0" t="n">
        <f aca="false">$C91*VLOOKUP($B91,FoodDB!$A$2:$I$1018,6,0)</f>
        <v>0</v>
      </c>
      <c r="H91" s="0" t="n">
        <f aca="false">$C91*VLOOKUP($B91,FoodDB!$A$2:$I$1018,7,0)</f>
        <v>0</v>
      </c>
      <c r="I91" s="0" t="n">
        <f aca="false">$C91*VLOOKUP($B91,FoodDB!$A$2:$I$1018,8,0)</f>
        <v>0</v>
      </c>
      <c r="J91" s="0" t="n">
        <f aca="false">$C91*VLOOKUP($B91,FoodDB!$A$2:$I$1018,9,0)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366.386084092496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-127.533915907504</v>
      </c>
      <c r="H94" s="0" t="n">
        <f aca="false">H93-H92</f>
        <v>52</v>
      </c>
      <c r="I94" s="0" t="n">
        <f aca="false">I93-I92</f>
        <v>7.70407413615823</v>
      </c>
      <c r="J94" s="0" t="n">
        <f aca="false">J93-J92</f>
        <v>-67.8298417713462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$C97*VLOOKUP($B97,FoodDB!$A$2:$I$1018,3,0)</f>
        <v>0.96</v>
      </c>
      <c r="E97" s="0" t="n">
        <f aca="false">$C97*VLOOKUP($B97,FoodDB!$A$2:$I$1018,4,0)</f>
        <v>0</v>
      </c>
      <c r="F97" s="0" t="n">
        <f aca="false">$C97*VLOOKUP($B97,FoodDB!$A$2:$I$1018,5,0)</f>
        <v>40.8</v>
      </c>
      <c r="G97" s="0" t="n">
        <f aca="false">$C97*VLOOKUP($B97,FoodDB!$A$2:$I$1018,6,0)</f>
        <v>8.64</v>
      </c>
      <c r="H97" s="0" t="n">
        <f aca="false">$C97*VLOOKUP($B97,FoodDB!$A$2:$I$1018,7,0)</f>
        <v>0</v>
      </c>
      <c r="I97" s="0" t="n">
        <f aca="false">$C97*VLOOKUP($B97,FoodDB!$A$2:$I$1018,8,0)</f>
        <v>163.2</v>
      </c>
      <c r="J97" s="0" t="n">
        <f aca="false">$C97*VLOOKUP($B97,FoodDB!$A$2:$I$1018,9,0)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-27.8362360641278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-6.50930478511236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$C98*VLOOKUP($B98,FoodDB!$A$2:$I$1018,3,0)</f>
        <v>24.72</v>
      </c>
      <c r="E98" s="0" t="n">
        <f aca="false">$C98*VLOOKUP($B98,FoodDB!$A$2:$I$1018,4,0)</f>
        <v>0</v>
      </c>
      <c r="F98" s="0" t="n">
        <f aca="false">$C98*VLOOKUP($B98,FoodDB!$A$2:$I$1018,5,0)</f>
        <v>34.08</v>
      </c>
      <c r="G98" s="0" t="n">
        <f aca="false">$C98*VLOOKUP($B98,FoodDB!$A$2:$I$1018,6,0)</f>
        <v>222.48</v>
      </c>
      <c r="H98" s="0" t="n">
        <f aca="false">$C98*VLOOKUP($B98,FoodDB!$A$2:$I$1018,7,0)</f>
        <v>0</v>
      </c>
      <c r="I98" s="0" t="n">
        <f aca="false">$C98*VLOOKUP($B98,FoodDB!$A$2:$I$1018,8,0)</f>
        <v>136.32</v>
      </c>
      <c r="J98" s="0" t="n">
        <f aca="false">$C98*VLOOKUP($B98,FoodDB!$A$2:$I$1018,9,0)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$C99*VLOOKUP($B99,FoodDB!$A$2:$I$1018,3,0)</f>
        <v>0</v>
      </c>
      <c r="E99" s="0" t="n">
        <f aca="false">$C99*VLOOKUP($B99,FoodDB!$A$2:$I$1018,4,0)</f>
        <v>7</v>
      </c>
      <c r="F99" s="0" t="n">
        <f aca="false">$C99*VLOOKUP($B99,FoodDB!$A$2:$I$1018,5,0)</f>
        <v>7</v>
      </c>
      <c r="G99" s="0" t="n">
        <f aca="false">$C99*VLOOKUP($B99,FoodDB!$A$2:$I$1018,6,0)</f>
        <v>0</v>
      </c>
      <c r="H99" s="0" t="n">
        <f aca="false">$C99*VLOOKUP($B99,FoodDB!$A$2:$I$1018,7,0)</f>
        <v>28</v>
      </c>
      <c r="I99" s="0" t="n">
        <f aca="false">$C99*VLOOKUP($B99,FoodDB!$A$2:$I$1018,8,0)</f>
        <v>28</v>
      </c>
      <c r="J99" s="0" t="n">
        <f aca="false">$C99*VLOOKUP($B99,FoodDB!$A$2:$I$1018,9,0)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$C100*VLOOKUP($B100,FoodDB!$A$2:$I$1018,3,0)</f>
        <v>18</v>
      </c>
      <c r="E100" s="0" t="n">
        <f aca="false">$C100*VLOOKUP($B100,FoodDB!$A$2:$I$1018,4,0)</f>
        <v>4</v>
      </c>
      <c r="F100" s="0" t="n">
        <f aca="false">$C100*VLOOKUP($B100,FoodDB!$A$2:$I$1018,5,0)</f>
        <v>9.4</v>
      </c>
      <c r="G100" s="0" t="n">
        <f aca="false">$C100*VLOOKUP($B100,FoodDB!$A$2:$I$1018,6,0)</f>
        <v>162</v>
      </c>
      <c r="H100" s="0" t="n">
        <f aca="false">$C100*VLOOKUP($B100,FoodDB!$A$2:$I$1018,7,0)</f>
        <v>16</v>
      </c>
      <c r="I100" s="0" t="n">
        <f aca="false">$C100*VLOOKUP($B100,FoodDB!$A$2:$I$1018,8,0)</f>
        <v>37.6</v>
      </c>
      <c r="J100" s="0" t="n">
        <f aca="false">$C100*VLOOKUP($B100,FoodDB!$A$2:$I$1018,9,0)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$C101*VLOOKUP($B101,FoodDB!$A$2:$I$1018,3,0)</f>
        <v>0</v>
      </c>
      <c r="E101" s="0" t="n">
        <f aca="false">$C101*VLOOKUP($B101,FoodDB!$A$2:$I$1018,4,0)</f>
        <v>5.14285714285714</v>
      </c>
      <c r="F101" s="0" t="n">
        <f aca="false">$C101*VLOOKUP($B101,FoodDB!$A$2:$I$1018,5,0)</f>
        <v>2.57142857142857</v>
      </c>
      <c r="G101" s="0" t="n">
        <f aca="false">$C101*VLOOKUP($B101,FoodDB!$A$2:$I$1018,6,0)</f>
        <v>0</v>
      </c>
      <c r="H101" s="0" t="n">
        <f aca="false">$C101*VLOOKUP($B101,FoodDB!$A$2:$I$1018,7,0)</f>
        <v>20.5714285714286</v>
      </c>
      <c r="I101" s="0" t="n">
        <f aca="false">$C101*VLOOKUP($B101,FoodDB!$A$2:$I$1018,8,0)</f>
        <v>10.2857142857143</v>
      </c>
      <c r="J101" s="0" t="n">
        <f aca="false">$C101*VLOOKUP($B101,FoodDB!$A$2:$I$1018,9,0)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$C102*VLOOKUP($B102,FoodDB!$A$2:$I$1018,3,0)</f>
        <v>1</v>
      </c>
      <c r="E102" s="0" t="n">
        <f aca="false">$C102*VLOOKUP($B102,FoodDB!$A$2:$I$1018,4,0)</f>
        <v>4</v>
      </c>
      <c r="F102" s="0" t="n">
        <f aca="false">$C102*VLOOKUP($B102,FoodDB!$A$2:$I$1018,5,0)</f>
        <v>20</v>
      </c>
      <c r="G102" s="0" t="n">
        <f aca="false">$C102*VLOOKUP($B102,FoodDB!$A$2:$I$1018,6,0)</f>
        <v>9</v>
      </c>
      <c r="H102" s="0" t="n">
        <f aca="false">$C102*VLOOKUP($B102,FoodDB!$A$2:$I$1018,7,0)</f>
        <v>16</v>
      </c>
      <c r="I102" s="0" t="n">
        <f aca="false">$C102*VLOOKUP($B102,FoodDB!$A$2:$I$1018,8,0)</f>
        <v>80</v>
      </c>
      <c r="J102" s="0" t="n">
        <f aca="false">$C102*VLOOKUP($B102,FoodDB!$A$2:$I$1018,9,0)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$C103*VLOOKUP($B103,FoodDB!$A$2:$I$1018,3,0)</f>
        <v>0</v>
      </c>
      <c r="E103" s="0" t="n">
        <f aca="false">$C103*VLOOKUP($B103,FoodDB!$A$2:$I$1018,4,0)</f>
        <v>0</v>
      </c>
      <c r="F103" s="0" t="n">
        <f aca="false">$C103*VLOOKUP($B103,FoodDB!$A$2:$I$1018,5,0)</f>
        <v>0</v>
      </c>
      <c r="G103" s="0" t="n">
        <f aca="false">$C103*VLOOKUP($B103,FoodDB!$A$2:$I$1018,6,0)</f>
        <v>0</v>
      </c>
      <c r="H103" s="0" t="n">
        <f aca="false">$C103*VLOOKUP($B103,FoodDB!$A$2:$I$1018,7,0)</f>
        <v>0</v>
      </c>
      <c r="I103" s="0" t="n">
        <f aca="false">$C103*VLOOKUP($B103,FoodDB!$A$2:$I$1018,8,0)</f>
        <v>0</v>
      </c>
      <c r="J103" s="0" t="n">
        <f aca="false">$C103*VLOOKUP($B103,FoodDB!$A$2:$I$1018,9,0)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931.587838072031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-27.8362360641278</v>
      </c>
      <c r="H106" s="0" t="n">
        <f aca="false">H105-H104</f>
        <v>-0.571428571428569</v>
      </c>
      <c r="I106" s="0" t="n">
        <f aca="false">I105-I104</f>
        <v>21.898359850444</v>
      </c>
      <c r="J106" s="0" t="n">
        <f aca="false">J105-J104</f>
        <v>-6.50930478511236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$C109*VLOOKUP($B109,FoodDB!$A$2:$I$1018,3,0)</f>
        <v>0.5</v>
      </c>
      <c r="E109" s="0" t="n">
        <f aca="false">$C109*VLOOKUP($B109,FoodDB!$A$2:$I$1018,4,0)</f>
        <v>0</v>
      </c>
      <c r="F109" s="0" t="n">
        <f aca="false">$C109*VLOOKUP($B109,FoodDB!$A$2:$I$1018,5,0)</f>
        <v>50</v>
      </c>
      <c r="G109" s="0" t="n">
        <f aca="false">$C109*VLOOKUP($B109,FoodDB!$A$2:$I$1018,6,0)</f>
        <v>4.5</v>
      </c>
      <c r="H109" s="0" t="n">
        <f aca="false">$C109*VLOOKUP($B109,FoodDB!$A$2:$I$1018,7,0)</f>
        <v>0</v>
      </c>
      <c r="I109" s="0" t="n">
        <f aca="false">$C109*VLOOKUP($B109,FoodDB!$A$2:$I$1018,8,0)</f>
        <v>200</v>
      </c>
      <c r="J109" s="0" t="n">
        <f aca="false">$C109*VLOOKUP($B109,FoodDB!$A$2:$I$1018,9,0)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-80.1633856639697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-73.7164543849542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$C110*VLOOKUP($B110,FoodDB!$A$2:$I$1018,3,0)</f>
        <v>30.9</v>
      </c>
      <c r="E110" s="0" t="n">
        <f aca="false">$C110*VLOOKUP($B110,FoodDB!$A$2:$I$1018,4,0)</f>
        <v>0</v>
      </c>
      <c r="F110" s="0" t="n">
        <f aca="false">$C110*VLOOKUP($B110,FoodDB!$A$2:$I$1018,5,0)</f>
        <v>42.6</v>
      </c>
      <c r="G110" s="0" t="n">
        <f aca="false">$C110*VLOOKUP($B110,FoodDB!$A$2:$I$1018,6,0)</f>
        <v>278.1</v>
      </c>
      <c r="H110" s="0" t="n">
        <f aca="false">$C110*VLOOKUP($B110,FoodDB!$A$2:$I$1018,7,0)</f>
        <v>0</v>
      </c>
      <c r="I110" s="0" t="n">
        <f aca="false">$C110*VLOOKUP($B110,FoodDB!$A$2:$I$1018,8,0)</f>
        <v>170.4</v>
      </c>
      <c r="J110" s="0" t="n">
        <f aca="false">$C110*VLOOKUP($B110,FoodDB!$A$2:$I$1018,9,0)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$C111*VLOOKUP($B111,FoodDB!$A$2:$I$1018,3,0)</f>
        <v>1</v>
      </c>
      <c r="E111" s="0" t="n">
        <f aca="false">$C111*VLOOKUP($B111,FoodDB!$A$2:$I$1018,4,0)</f>
        <v>0</v>
      </c>
      <c r="F111" s="0" t="n">
        <f aca="false">$C111*VLOOKUP($B111,FoodDB!$A$2:$I$1018,5,0)</f>
        <v>0</v>
      </c>
      <c r="G111" s="0" t="n">
        <f aca="false">$C111*VLOOKUP($B111,FoodDB!$A$2:$I$1018,6,0)</f>
        <v>9</v>
      </c>
      <c r="H111" s="0" t="n">
        <f aca="false">$C111*VLOOKUP($B111,FoodDB!$A$2:$I$1018,7,0)</f>
        <v>0</v>
      </c>
      <c r="I111" s="0" t="n">
        <f aca="false">$C111*VLOOKUP($B111,FoodDB!$A$2:$I$1018,8,0)</f>
        <v>0</v>
      </c>
      <c r="J111" s="0" t="n">
        <f aca="false">$C111*VLOOKUP($B111,FoodDB!$A$2:$I$1018,9,0)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$C112*VLOOKUP($B112,FoodDB!$A$2:$I$1018,3,0)</f>
        <v>1</v>
      </c>
      <c r="E112" s="0" t="n">
        <f aca="false">$C112*VLOOKUP($B112,FoodDB!$A$2:$I$1018,4,0)</f>
        <v>4</v>
      </c>
      <c r="F112" s="0" t="n">
        <f aca="false">$C112*VLOOKUP($B112,FoodDB!$A$2:$I$1018,5,0)</f>
        <v>20</v>
      </c>
      <c r="G112" s="0" t="n">
        <f aca="false">$C112*VLOOKUP($B112,FoodDB!$A$2:$I$1018,6,0)</f>
        <v>9</v>
      </c>
      <c r="H112" s="0" t="n">
        <f aca="false">$C112*VLOOKUP($B112,FoodDB!$A$2:$I$1018,7,0)</f>
        <v>16</v>
      </c>
      <c r="I112" s="0" t="n">
        <f aca="false">$C112*VLOOKUP($B112,FoodDB!$A$2:$I$1018,8,0)</f>
        <v>80</v>
      </c>
      <c r="J112" s="0" t="n">
        <f aca="false">$C112*VLOOKUP($B112,FoodDB!$A$2:$I$1018,9,0)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$C113*VLOOKUP($B113,FoodDB!$A$2:$I$1018,3,0)</f>
        <v>0</v>
      </c>
      <c r="E113" s="0" t="n">
        <f aca="false">$C113*VLOOKUP($B113,FoodDB!$A$2:$I$1018,4,0)</f>
        <v>5.14285714285714</v>
      </c>
      <c r="F113" s="0" t="n">
        <f aca="false">$C113*VLOOKUP($B113,FoodDB!$A$2:$I$1018,5,0)</f>
        <v>2.57142857142857</v>
      </c>
      <c r="G113" s="0" t="n">
        <f aca="false">$C113*VLOOKUP($B113,FoodDB!$A$2:$I$1018,6,0)</f>
        <v>0</v>
      </c>
      <c r="H113" s="0" t="n">
        <f aca="false">$C113*VLOOKUP($B113,FoodDB!$A$2:$I$1018,7,0)</f>
        <v>20.5714285714286</v>
      </c>
      <c r="I113" s="0" t="n">
        <f aca="false">$C113*VLOOKUP($B113,FoodDB!$A$2:$I$1018,8,0)</f>
        <v>10.2857142857143</v>
      </c>
      <c r="J113" s="0" t="n">
        <f aca="false">$C113*VLOOKUP($B113,FoodDB!$A$2:$I$1018,9,0)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$C114*VLOOKUP($B114,FoodDB!$A$2:$I$1018,3,0)</f>
        <v>18</v>
      </c>
      <c r="E114" s="0" t="n">
        <f aca="false">$C114*VLOOKUP($B114,FoodDB!$A$2:$I$1018,4,0)</f>
        <v>4</v>
      </c>
      <c r="F114" s="0" t="n">
        <f aca="false">$C114*VLOOKUP($B114,FoodDB!$A$2:$I$1018,5,0)</f>
        <v>9.4</v>
      </c>
      <c r="G114" s="0" t="n">
        <f aca="false">$C114*VLOOKUP($B114,FoodDB!$A$2:$I$1018,6,0)</f>
        <v>162</v>
      </c>
      <c r="H114" s="0" t="n">
        <f aca="false">$C114*VLOOKUP($B114,FoodDB!$A$2:$I$1018,7,0)</f>
        <v>16</v>
      </c>
      <c r="I114" s="0" t="n">
        <f aca="false">$C114*VLOOKUP($B114,FoodDB!$A$2:$I$1018,8,0)</f>
        <v>37.6</v>
      </c>
      <c r="J114" s="0" t="n">
        <f aca="false">$C114*VLOOKUP($B114,FoodDB!$A$2:$I$1018,9,0)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$C115*VLOOKUP($B115,FoodDB!$A$2:$I$1018,3,0)</f>
        <v>0</v>
      </c>
      <c r="E115" s="0" t="n">
        <f aca="false">$C115*VLOOKUP($B115,FoodDB!$A$2:$I$1018,4,0)</f>
        <v>0</v>
      </c>
      <c r="F115" s="0" t="n">
        <f aca="false">$C115*VLOOKUP($B115,FoodDB!$A$2:$I$1018,5,0)</f>
        <v>0</v>
      </c>
      <c r="G115" s="0" t="n">
        <f aca="false">$C115*VLOOKUP($B115,FoodDB!$A$2:$I$1018,6,0)</f>
        <v>0</v>
      </c>
      <c r="H115" s="0" t="n">
        <f aca="false">$C115*VLOOKUP($B115,FoodDB!$A$2:$I$1018,7,0)</f>
        <v>0</v>
      </c>
      <c r="I115" s="0" t="n">
        <f aca="false">$C115*VLOOKUP($B115,FoodDB!$A$2:$I$1018,8,0)</f>
        <v>0</v>
      </c>
      <c r="J115" s="0" t="n">
        <f aca="false">$C115*VLOOKUP($B115,FoodDB!$A$2:$I$1018,9,0)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382.43661433603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939.740688472189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-80.1633856639697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-73.7164543849542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$C121*VLOOKUP($B121,FoodDB!$A$2:$I$1018,3,0)</f>
        <v>3</v>
      </c>
      <c r="E121" s="0" t="n">
        <f aca="false">$C121*VLOOKUP($B121,FoodDB!$A$2:$I$1018,4,0)</f>
        <v>6</v>
      </c>
      <c r="F121" s="0" t="n">
        <f aca="false">$C121*VLOOKUP($B121,FoodDB!$A$2:$I$1018,5,0)</f>
        <v>50</v>
      </c>
      <c r="G121" s="0" t="n">
        <f aca="false">$C121*VLOOKUP($B121,FoodDB!$A$2:$I$1018,6,0)</f>
        <v>27</v>
      </c>
      <c r="H121" s="0" t="n">
        <f aca="false">$C121*VLOOKUP($B121,FoodDB!$A$2:$I$1018,7,0)</f>
        <v>24</v>
      </c>
      <c r="I121" s="0" t="n">
        <f aca="false">$C121*VLOOKUP($B121,FoodDB!$A$2:$I$1018,8,0)</f>
        <v>200</v>
      </c>
      <c r="J121" s="0" t="n">
        <f aca="false">$C121*VLOOKUP($B121,FoodDB!$A$2:$I$1018,9,0)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-79.189078475007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$C122*VLOOKUP($B122,FoodDB!$A$2:$I$1018,3,0)</f>
        <v>0.25</v>
      </c>
      <c r="E122" s="0" t="n">
        <f aca="false">$C122*VLOOKUP($B122,FoodDB!$A$2:$I$1018,4,0)</f>
        <v>0</v>
      </c>
      <c r="F122" s="0" t="n">
        <f aca="false">$C122*VLOOKUP($B122,FoodDB!$A$2:$I$1018,5,0)</f>
        <v>25</v>
      </c>
      <c r="G122" s="0" t="n">
        <f aca="false">$C122*VLOOKUP($B122,FoodDB!$A$2:$I$1018,6,0)</f>
        <v>2.25</v>
      </c>
      <c r="H122" s="0" t="n">
        <f aca="false">$C122*VLOOKUP($B122,FoodDB!$A$2:$I$1018,7,0)</f>
        <v>0</v>
      </c>
      <c r="I122" s="0" t="n">
        <f aca="false">$C122*VLOOKUP($B122,FoodDB!$A$2:$I$1018,8,0)</f>
        <v>100</v>
      </c>
      <c r="J122" s="0" t="n">
        <f aca="false">$C122*VLOOKUP($B122,FoodDB!$A$2:$I$1018,9,0)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$C123*VLOOKUP($B123,FoodDB!$A$2:$I$1018,3,0)</f>
        <v>30.9</v>
      </c>
      <c r="E123" s="0" t="n">
        <f aca="false">$C123*VLOOKUP($B123,FoodDB!$A$2:$I$1018,4,0)</f>
        <v>0</v>
      </c>
      <c r="F123" s="0" t="n">
        <f aca="false">$C123*VLOOKUP($B123,FoodDB!$A$2:$I$1018,5,0)</f>
        <v>42.6</v>
      </c>
      <c r="G123" s="0" t="n">
        <f aca="false">$C123*VLOOKUP($B123,FoodDB!$A$2:$I$1018,6,0)</f>
        <v>278.1</v>
      </c>
      <c r="H123" s="0" t="n">
        <f aca="false">$C123*VLOOKUP($B123,FoodDB!$A$2:$I$1018,7,0)</f>
        <v>0</v>
      </c>
      <c r="I123" s="0" t="n">
        <f aca="false">$C123*VLOOKUP($B123,FoodDB!$A$2:$I$1018,8,0)</f>
        <v>170.4</v>
      </c>
      <c r="J123" s="0" t="n">
        <f aca="false">$C123*VLOOKUP($B123,FoodDB!$A$2:$I$1018,9,0)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$C124*VLOOKUP($B124,FoodDB!$A$2:$I$1018,3,0)</f>
        <v>0</v>
      </c>
      <c r="E124" s="0" t="n">
        <f aca="false">$C124*VLOOKUP($B124,FoodDB!$A$2:$I$1018,4,0)</f>
        <v>5.14285714285714</v>
      </c>
      <c r="F124" s="0" t="n">
        <f aca="false">$C124*VLOOKUP($B124,FoodDB!$A$2:$I$1018,5,0)</f>
        <v>2.57142857142857</v>
      </c>
      <c r="G124" s="0" t="n">
        <f aca="false">$C124*VLOOKUP($B124,FoodDB!$A$2:$I$1018,6,0)</f>
        <v>0</v>
      </c>
      <c r="H124" s="0" t="n">
        <f aca="false">$C124*VLOOKUP($B124,FoodDB!$A$2:$I$1018,7,0)</f>
        <v>20.5714285714286</v>
      </c>
      <c r="I124" s="0" t="n">
        <f aca="false">$C124*VLOOKUP($B124,FoodDB!$A$2:$I$1018,8,0)</f>
        <v>10.2857142857143</v>
      </c>
      <c r="J124" s="0" t="n">
        <f aca="false">$C124*VLOOKUP($B124,FoodDB!$A$2:$I$1018,9,0)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$C125*VLOOKUP($B125,FoodDB!$A$2:$I$1018,3,0)</f>
        <v>18</v>
      </c>
      <c r="E125" s="0" t="n">
        <f aca="false">$C125*VLOOKUP($B125,FoodDB!$A$2:$I$1018,4,0)</f>
        <v>4</v>
      </c>
      <c r="F125" s="0" t="n">
        <f aca="false">$C125*VLOOKUP($B125,FoodDB!$A$2:$I$1018,5,0)</f>
        <v>9.4</v>
      </c>
      <c r="G125" s="0" t="n">
        <f aca="false">$C125*VLOOKUP($B125,FoodDB!$A$2:$I$1018,6,0)</f>
        <v>162</v>
      </c>
      <c r="H125" s="0" t="n">
        <f aca="false">$C125*VLOOKUP($B125,FoodDB!$A$2:$I$1018,7,0)</f>
        <v>16</v>
      </c>
      <c r="I125" s="0" t="n">
        <f aca="false">$C125*VLOOKUP($B125,FoodDB!$A$2:$I$1018,8,0)</f>
        <v>37.6</v>
      </c>
      <c r="J125" s="0" t="n">
        <f aca="false">$C125*VLOOKUP($B125,FoodDB!$A$2:$I$1018,9,0)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$C126*VLOOKUP($B126,FoodDB!$A$2:$I$1018,3,0)</f>
        <v>0</v>
      </c>
      <c r="E126" s="0" t="n">
        <f aca="false">$C126*VLOOKUP($B126,FoodDB!$A$2:$I$1018,4,0)</f>
        <v>0</v>
      </c>
      <c r="F126" s="0" t="n">
        <f aca="false">$C126*VLOOKUP($B126,FoodDB!$A$2:$I$1018,5,0)</f>
        <v>0</v>
      </c>
      <c r="G126" s="0" t="n">
        <f aca="false">$C126*VLOOKUP($B126,FoodDB!$A$2:$I$1018,6,0)</f>
        <v>0</v>
      </c>
      <c r="H126" s="0" t="n">
        <f aca="false">$C126*VLOOKUP($B126,FoodDB!$A$2:$I$1018,7,0)</f>
        <v>0</v>
      </c>
      <c r="I126" s="0" t="n">
        <f aca="false">$C126*VLOOKUP($B126,FoodDB!$A$2:$I$1018,8,0)</f>
        <v>0</v>
      </c>
      <c r="J126" s="0" t="n">
        <f aca="false">$C126*VLOOKUP($B126,FoodDB!$A$2:$I$1018,9,0)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$C127*VLOOKUP($B127,FoodDB!$A$2:$I$1018,3,0)</f>
        <v>0</v>
      </c>
      <c r="E127" s="0" t="n">
        <f aca="false">$C127*VLOOKUP($B127,FoodDB!$A$2:$I$1018,4,0)</f>
        <v>0</v>
      </c>
      <c r="F127" s="0" t="n">
        <f aca="false">$C127*VLOOKUP($B127,FoodDB!$A$2:$I$1018,5,0)</f>
        <v>0</v>
      </c>
      <c r="G127" s="0" t="n">
        <f aca="false">$C127*VLOOKUP($B127,FoodDB!$A$2:$I$1018,6,0)</f>
        <v>0</v>
      </c>
      <c r="H127" s="0" t="n">
        <f aca="false">$C127*VLOOKUP($B127,FoodDB!$A$2:$I$1018,7,0)</f>
        <v>0</v>
      </c>
      <c r="I127" s="0" t="n">
        <f aca="false">$C127*VLOOKUP($B127,FoodDB!$A$2:$I$1018,8,0)</f>
        <v>0</v>
      </c>
      <c r="J127" s="0" t="n">
        <f aca="false">$C127*VLOOKUP($B127,FoodDB!$A$2:$I$1018,9,0)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$C130*VLOOKUP($B130,FoodDB!$A$2:$I$1018,3,0)</f>
        <v>1.5</v>
      </c>
      <c r="E130" s="0" t="n">
        <f aca="false">$C130*VLOOKUP($B130,FoodDB!$A$2:$I$1018,4,0)</f>
        <v>3</v>
      </c>
      <c r="F130" s="0" t="n">
        <f aca="false">$C130*VLOOKUP($B130,FoodDB!$A$2:$I$1018,5,0)</f>
        <v>25</v>
      </c>
      <c r="G130" s="0" t="n">
        <f aca="false">$C130*VLOOKUP($B130,FoodDB!$A$2:$I$1018,6,0)</f>
        <v>13.5</v>
      </c>
      <c r="H130" s="0" t="n">
        <f aca="false">$C130*VLOOKUP($B130,FoodDB!$A$2:$I$1018,7,0)</f>
        <v>12</v>
      </c>
      <c r="I130" s="0" t="n">
        <f aca="false">$C130*VLOOKUP($B130,FoodDB!$A$2:$I$1018,8,0)</f>
        <v>100</v>
      </c>
      <c r="J130" s="0" t="n">
        <f aca="false">$C130*VLOOKUP($B130,FoodDB!$A$2:$I$1018,9,0)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-54.3964767787839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-42.6924026426257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$C131*VLOOKUP($B131,FoodDB!$A$2:$I$1018,3,0)</f>
        <v>0.25</v>
      </c>
      <c r="E131" s="0" t="n">
        <f aca="false">$C131*VLOOKUP($B131,FoodDB!$A$2:$I$1018,4,0)</f>
        <v>0</v>
      </c>
      <c r="F131" s="0" t="n">
        <f aca="false">$C131*VLOOKUP($B131,FoodDB!$A$2:$I$1018,5,0)</f>
        <v>25</v>
      </c>
      <c r="G131" s="0" t="n">
        <f aca="false">$C131*VLOOKUP($B131,FoodDB!$A$2:$I$1018,6,0)</f>
        <v>2.25</v>
      </c>
      <c r="H131" s="0" t="n">
        <f aca="false">$C131*VLOOKUP($B131,FoodDB!$A$2:$I$1018,7,0)</f>
        <v>0</v>
      </c>
      <c r="I131" s="0" t="n">
        <f aca="false">$C131*VLOOKUP($B131,FoodDB!$A$2:$I$1018,8,0)</f>
        <v>100</v>
      </c>
      <c r="J131" s="0" t="n">
        <f aca="false">$C131*VLOOKUP($B131,FoodDB!$A$2:$I$1018,9,0)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$C132*VLOOKUP($B132,FoodDB!$A$2:$I$1018,3,0)</f>
        <v>0.88</v>
      </c>
      <c r="E132" s="0" t="n">
        <f aca="false">$C132*VLOOKUP($B132,FoodDB!$A$2:$I$1018,4,0)</f>
        <v>0</v>
      </c>
      <c r="F132" s="0" t="n">
        <f aca="false">$C132*VLOOKUP($B132,FoodDB!$A$2:$I$1018,5,0)</f>
        <v>37.4</v>
      </c>
      <c r="G132" s="0" t="n">
        <f aca="false">$C132*VLOOKUP($B132,FoodDB!$A$2:$I$1018,6,0)</f>
        <v>7.92</v>
      </c>
      <c r="H132" s="0" t="n">
        <f aca="false">$C132*VLOOKUP($B132,FoodDB!$A$2:$I$1018,7,0)</f>
        <v>0</v>
      </c>
      <c r="I132" s="0" t="n">
        <f aca="false">$C132*VLOOKUP($B132,FoodDB!$A$2:$I$1018,8,0)</f>
        <v>149.6</v>
      </c>
      <c r="J132" s="0" t="n">
        <f aca="false">$C132*VLOOKUP($B132,FoodDB!$A$2:$I$1018,9,0)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$C133*VLOOKUP($B133,FoodDB!$A$2:$I$1018,3,0)</f>
        <v>3.6</v>
      </c>
      <c r="E133" s="0" t="n">
        <f aca="false">$C133*VLOOKUP($B133,FoodDB!$A$2:$I$1018,4,0)</f>
        <v>0</v>
      </c>
      <c r="F133" s="0" t="n">
        <f aca="false">$C133*VLOOKUP($B133,FoodDB!$A$2:$I$1018,5,0)</f>
        <v>31</v>
      </c>
      <c r="G133" s="0" t="n">
        <f aca="false">$C133*VLOOKUP($B133,FoodDB!$A$2:$I$1018,6,0)</f>
        <v>32.4</v>
      </c>
      <c r="H133" s="0" t="n">
        <f aca="false">$C133*VLOOKUP($B133,FoodDB!$A$2:$I$1018,7,0)</f>
        <v>0</v>
      </c>
      <c r="I133" s="0" t="n">
        <f aca="false">$C133*VLOOKUP($B133,FoodDB!$A$2:$I$1018,8,0)</f>
        <v>124</v>
      </c>
      <c r="J133" s="0" t="n">
        <f aca="false">$C133*VLOOKUP($B133,FoodDB!$A$2:$I$1018,9,0)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$C134*VLOOKUP($B134,FoodDB!$A$2:$I$1018,3,0)</f>
        <v>15</v>
      </c>
      <c r="E134" s="0" t="n">
        <f aca="false">$C134*VLOOKUP($B134,FoodDB!$A$2:$I$1018,4,0)</f>
        <v>2</v>
      </c>
      <c r="F134" s="0" t="n">
        <f aca="false">$C134*VLOOKUP($B134,FoodDB!$A$2:$I$1018,5,0)</f>
        <v>7</v>
      </c>
      <c r="G134" s="0" t="n">
        <f aca="false">$C134*VLOOKUP($B134,FoodDB!$A$2:$I$1018,6,0)</f>
        <v>135</v>
      </c>
      <c r="H134" s="0" t="n">
        <f aca="false">$C134*VLOOKUP($B134,FoodDB!$A$2:$I$1018,7,0)</f>
        <v>8</v>
      </c>
      <c r="I134" s="0" t="n">
        <f aca="false">$C134*VLOOKUP($B134,FoodDB!$A$2:$I$1018,8,0)</f>
        <v>28</v>
      </c>
      <c r="J134" s="0" t="n">
        <f aca="false">$C134*VLOOKUP($B134,FoodDB!$A$2:$I$1018,9,0)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$C135*VLOOKUP($B135,FoodDB!$A$2:$I$1018,3,0)</f>
        <v>24</v>
      </c>
      <c r="E135" s="0" t="n">
        <f aca="false">$C135*VLOOKUP($B135,FoodDB!$A$2:$I$1018,4,0)</f>
        <v>0</v>
      </c>
      <c r="F135" s="0" t="n">
        <f aca="false">$C135*VLOOKUP($B135,FoodDB!$A$2:$I$1018,5,0)</f>
        <v>0</v>
      </c>
      <c r="G135" s="0" t="n">
        <f aca="false">$C135*VLOOKUP($B135,FoodDB!$A$2:$I$1018,6,0)</f>
        <v>216</v>
      </c>
      <c r="H135" s="0" t="n">
        <f aca="false">$C135*VLOOKUP($B135,FoodDB!$A$2:$I$1018,7,0)</f>
        <v>0</v>
      </c>
      <c r="I135" s="0" t="n">
        <f aca="false">$C135*VLOOKUP($B135,FoodDB!$A$2:$I$1018,8,0)</f>
        <v>0</v>
      </c>
      <c r="J135" s="0" t="n">
        <f aca="false">$C135*VLOOKUP($B135,FoodDB!$A$2:$I$1018,9,0)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$C136*VLOOKUP($B136,FoodDB!$A$2:$I$1018,3,0)</f>
        <v>5</v>
      </c>
      <c r="E136" s="0" t="n">
        <f aca="false">$C136*VLOOKUP($B136,FoodDB!$A$2:$I$1018,4,0)</f>
        <v>0</v>
      </c>
      <c r="F136" s="0" t="n">
        <f aca="false">$C136*VLOOKUP($B136,FoodDB!$A$2:$I$1018,5,0)</f>
        <v>6</v>
      </c>
      <c r="G136" s="0" t="n">
        <f aca="false">$C136*VLOOKUP($B136,FoodDB!$A$2:$I$1018,6,0)</f>
        <v>45</v>
      </c>
      <c r="H136" s="0" t="n">
        <f aca="false">$C136*VLOOKUP($B136,FoodDB!$A$2:$I$1018,7,0)</f>
        <v>0</v>
      </c>
      <c r="I136" s="0" t="n">
        <f aca="false">$C136*VLOOKUP($B136,FoodDB!$A$2:$I$1018,8,0)</f>
        <v>24</v>
      </c>
      <c r="J136" s="0" t="n">
        <f aca="false">$C136*VLOOKUP($B136,FoodDB!$A$2:$I$1018,9,0)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397.673523221216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954.977597357374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-54.3964767787839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-42.6924026426257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$C142*VLOOKUP($B142,FoodDB!$A$2:$I$1018,3,0)</f>
        <v>1.5</v>
      </c>
      <c r="E142" s="0" t="n">
        <f aca="false">$C142*VLOOKUP($B142,FoodDB!$A$2:$I$1018,4,0)</f>
        <v>3</v>
      </c>
      <c r="F142" s="0" t="n">
        <f aca="false">$C142*VLOOKUP($B142,FoodDB!$A$2:$I$1018,5,0)</f>
        <v>25</v>
      </c>
      <c r="G142" s="0" t="n">
        <f aca="false">$C142*VLOOKUP($B142,FoodDB!$A$2:$I$1018,6,0)</f>
        <v>13.5</v>
      </c>
      <c r="H142" s="0" t="n">
        <f aca="false">$C142*VLOOKUP($B142,FoodDB!$A$2:$I$1018,7,0)</f>
        <v>12</v>
      </c>
      <c r="I142" s="0" t="n">
        <f aca="false">$C142*VLOOKUP($B142,FoodDB!$A$2:$I$1018,8,0)</f>
        <v>100</v>
      </c>
      <c r="J142" s="0" t="n">
        <f aca="false">$C142*VLOOKUP($B142,FoodDB!$A$2:$I$1018,9,0)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-114.322635572341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-75.9328471504684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$C143*VLOOKUP($B143,FoodDB!$A$2:$I$1018,3,0)</f>
        <v>0.25</v>
      </c>
      <c r="E143" s="0" t="n">
        <f aca="false">$C143*VLOOKUP($B143,FoodDB!$A$2:$I$1018,4,0)</f>
        <v>0</v>
      </c>
      <c r="F143" s="0" t="n">
        <f aca="false">$C143*VLOOKUP($B143,FoodDB!$A$2:$I$1018,5,0)</f>
        <v>25</v>
      </c>
      <c r="G143" s="0" t="n">
        <f aca="false">$C143*VLOOKUP($B143,FoodDB!$A$2:$I$1018,6,0)</f>
        <v>2.25</v>
      </c>
      <c r="H143" s="0" t="n">
        <f aca="false">$C143*VLOOKUP($B143,FoodDB!$A$2:$I$1018,7,0)</f>
        <v>0</v>
      </c>
      <c r="I143" s="0" t="n">
        <f aca="false">$C143*VLOOKUP($B143,FoodDB!$A$2:$I$1018,8,0)</f>
        <v>100</v>
      </c>
      <c r="J143" s="0" t="n">
        <f aca="false">$C143*VLOOKUP($B143,FoodDB!$A$2:$I$1018,9,0)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$C144*VLOOKUP($B144,FoodDB!$A$2:$I$1018,3,0)</f>
        <v>7.2</v>
      </c>
      <c r="E144" s="0" t="n">
        <f aca="false">$C144*VLOOKUP($B144,FoodDB!$A$2:$I$1018,4,0)</f>
        <v>0</v>
      </c>
      <c r="F144" s="0" t="n">
        <f aca="false">$C144*VLOOKUP($B144,FoodDB!$A$2:$I$1018,5,0)</f>
        <v>62</v>
      </c>
      <c r="G144" s="0" t="n">
        <f aca="false">$C144*VLOOKUP($B144,FoodDB!$A$2:$I$1018,6,0)</f>
        <v>64.8</v>
      </c>
      <c r="H144" s="0" t="n">
        <f aca="false">$C144*VLOOKUP($B144,FoodDB!$A$2:$I$1018,7,0)</f>
        <v>0</v>
      </c>
      <c r="I144" s="0" t="n">
        <f aca="false">$C144*VLOOKUP($B144,FoodDB!$A$2:$I$1018,8,0)</f>
        <v>248</v>
      </c>
      <c r="J144" s="0" t="n">
        <f aca="false">$C144*VLOOKUP($B144,FoodDB!$A$2:$I$1018,9,0)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$C145*VLOOKUP($B145,FoodDB!$A$2:$I$1018,3,0)</f>
        <v>0.8</v>
      </c>
      <c r="E145" s="0" t="n">
        <f aca="false">$C145*VLOOKUP($B145,FoodDB!$A$2:$I$1018,4,0)</f>
        <v>9.6</v>
      </c>
      <c r="F145" s="0" t="n">
        <f aca="false">$C145*VLOOKUP($B145,FoodDB!$A$2:$I$1018,5,0)</f>
        <v>3.2</v>
      </c>
      <c r="G145" s="0" t="n">
        <f aca="false">$C145*VLOOKUP($B145,FoodDB!$A$2:$I$1018,6,0)</f>
        <v>7.2</v>
      </c>
      <c r="H145" s="0" t="n">
        <f aca="false">$C145*VLOOKUP($B145,FoodDB!$A$2:$I$1018,7,0)</f>
        <v>38.4</v>
      </c>
      <c r="I145" s="0" t="n">
        <f aca="false">$C145*VLOOKUP($B145,FoodDB!$A$2:$I$1018,8,0)</f>
        <v>12.8</v>
      </c>
      <c r="J145" s="0" t="n">
        <f aca="false">$C145*VLOOKUP($B145,FoodDB!$A$2:$I$1018,9,0)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$C146*VLOOKUP($B146,FoodDB!$A$2:$I$1018,6,0)</f>
        <v>0</v>
      </c>
      <c r="H146" s="0" t="n">
        <f aca="false">$C146*VLOOKUP($B146,FoodDB!$A$2:$I$1018,7,0)</f>
        <v>5.14285714285714</v>
      </c>
      <c r="I146" s="0" t="n">
        <f aca="false">$C146*VLOOKUP($B146,FoodDB!$A$2:$I$1018,8,0)</f>
        <v>2.57142857142857</v>
      </c>
      <c r="J146" s="0" t="n">
        <f aca="false">$C146*VLOOKUP($B146,FoodDB!$A$2:$I$1018,9,0)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$C147*VLOOKUP($B147,FoodDB!$A$2:$I$1018,3,0)</f>
        <v>48</v>
      </c>
      <c r="E147" s="0" t="n">
        <f aca="false">$C147*VLOOKUP($B147,FoodDB!$A$2:$I$1018,4,0)</f>
        <v>0</v>
      </c>
      <c r="F147" s="0" t="n">
        <f aca="false">$C147*VLOOKUP($B147,FoodDB!$A$2:$I$1018,5,0)</f>
        <v>0</v>
      </c>
      <c r="G147" s="0" t="n">
        <f aca="false">$C147*VLOOKUP($B147,FoodDB!$A$2:$I$1018,6,0)</f>
        <v>432</v>
      </c>
      <c r="H147" s="0" t="n">
        <f aca="false">$C147*VLOOKUP($B147,FoodDB!$A$2:$I$1018,7,0)</f>
        <v>0</v>
      </c>
      <c r="I147" s="0" t="n">
        <f aca="false">$C147*VLOOKUP($B147,FoodDB!$A$2:$I$1018,8,0)</f>
        <v>0</v>
      </c>
      <c r="J147" s="0" t="n">
        <f aca="false">$C147*VLOOKUP($B147,FoodDB!$A$2:$I$1018,9,0)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$C148*VLOOKUP($B148,FoodDB!$A$2:$I$1018,3,0)</f>
        <v>0</v>
      </c>
      <c r="E148" s="0" t="n">
        <f aca="false">$C148*VLOOKUP($B148,FoodDB!$A$2:$I$1018,4,0)</f>
        <v>0</v>
      </c>
      <c r="F148" s="0" t="n">
        <f aca="false">$C148*VLOOKUP($B148,FoodDB!$A$2:$I$1018,5,0)</f>
        <v>0</v>
      </c>
      <c r="G148" s="0" t="n">
        <f aca="false">$C148*VLOOKUP($B148,FoodDB!$A$2:$I$1018,6,0)</f>
        <v>0</v>
      </c>
      <c r="H148" s="0" t="n">
        <f aca="false">$C148*VLOOKUP($B148,FoodDB!$A$2:$I$1018,7,0)</f>
        <v>0</v>
      </c>
      <c r="I148" s="0" t="n">
        <f aca="false">$C148*VLOOKUP($B148,FoodDB!$A$2:$I$1018,8,0)</f>
        <v>0</v>
      </c>
      <c r="J148" s="0" t="n">
        <f aca="false">$C148*VLOOKUP($B148,FoodDB!$A$2:$I$1018,9,0)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405.427364427659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962.731438563817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-114.322635572341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-75.9328471504684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$C154*VLOOKUP($B154,FoodDB!$A$2:$I$1018,3,0)</f>
        <v>7.2</v>
      </c>
      <c r="E154" s="0" t="n">
        <f aca="false">$C154*VLOOKUP($B154,FoodDB!$A$2:$I$1018,4,0)</f>
        <v>0</v>
      </c>
      <c r="F154" s="0" t="n">
        <f aca="false">$C154*VLOOKUP($B154,FoodDB!$A$2:$I$1018,5,0)</f>
        <v>62</v>
      </c>
      <c r="G154" s="0" t="n">
        <f aca="false">$C154*VLOOKUP($B154,FoodDB!$A$2:$I$1018,6,0)</f>
        <v>64.8</v>
      </c>
      <c r="H154" s="0" t="n">
        <f aca="false">$C154*VLOOKUP($B154,FoodDB!$A$2:$I$1018,7,0)</f>
        <v>0</v>
      </c>
      <c r="I154" s="0" t="n">
        <f aca="false">$C154*VLOOKUP($B154,FoodDB!$A$2:$I$1018,8,0)</f>
        <v>248</v>
      </c>
      <c r="J154" s="0" t="n">
        <f aca="false">$C154*VLOOKUP($B154,FoodDB!$A$2:$I$1018,9,0)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-32.6387830066989</v>
      </c>
      <c r="S154" s="100" t="n">
        <f aca="false">VLOOKUP($A154,LossChart!$A$3:$AB$105,17,0)-O154</f>
        <v>-131.688209346319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$C155*VLOOKUP($B155,FoodDB!$A$2:$I$1018,3,0)</f>
        <v>0.4</v>
      </c>
      <c r="E155" s="0" t="n">
        <f aca="false">$C155*VLOOKUP($B155,FoodDB!$A$2:$I$1018,4,0)</f>
        <v>4.8</v>
      </c>
      <c r="F155" s="0" t="n">
        <f aca="false">$C155*VLOOKUP($B155,FoodDB!$A$2:$I$1018,5,0)</f>
        <v>1.6</v>
      </c>
      <c r="G155" s="0" t="n">
        <f aca="false">$C155*VLOOKUP($B155,FoodDB!$A$2:$I$1018,6,0)</f>
        <v>3.6</v>
      </c>
      <c r="H155" s="0" t="n">
        <f aca="false">$C155*VLOOKUP($B155,FoodDB!$A$2:$I$1018,7,0)</f>
        <v>19.2</v>
      </c>
      <c r="I155" s="0" t="n">
        <f aca="false">$C155*VLOOKUP($B155,FoodDB!$A$2:$I$1018,8,0)</f>
        <v>6.4</v>
      </c>
      <c r="J155" s="0" t="n">
        <f aca="false">$C155*VLOOKUP($B155,FoodDB!$A$2:$I$1018,9,0)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$C156*VLOOKUP($B156,FoodDB!$A$2:$I$1018,3,0)</f>
        <v>0</v>
      </c>
      <c r="E156" s="0" t="n">
        <f aca="false">$C156*VLOOKUP($B156,FoodDB!$A$2:$I$1018,4,0)</f>
        <v>2.57142857142857</v>
      </c>
      <c r="F156" s="0" t="n">
        <f aca="false">$C156*VLOOKUP($B156,FoodDB!$A$2:$I$1018,5,0)</f>
        <v>1.28571428571429</v>
      </c>
      <c r="G156" s="0" t="n">
        <f aca="false">$C156*VLOOKUP($B156,FoodDB!$A$2:$I$1018,6,0)</f>
        <v>0</v>
      </c>
      <c r="H156" s="0" t="n">
        <f aca="false">$C156*VLOOKUP($B156,FoodDB!$A$2:$I$1018,7,0)</f>
        <v>10.2857142857143</v>
      </c>
      <c r="I156" s="0" t="n">
        <f aca="false">$C156*VLOOKUP($B156,FoodDB!$A$2:$I$1018,8,0)</f>
        <v>5.14285714285714</v>
      </c>
      <c r="J156" s="0" t="n">
        <f aca="false">$C156*VLOOKUP($B156,FoodDB!$A$2:$I$1018,9,0)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$C157*VLOOKUP($B157,FoodDB!$A$2:$I$1018,3,0)</f>
        <v>0</v>
      </c>
      <c r="E157" s="0" t="n">
        <f aca="false">$C157*VLOOKUP($B157,FoodDB!$A$2:$I$1018,4,0)</f>
        <v>7</v>
      </c>
      <c r="F157" s="0" t="n">
        <f aca="false">$C157*VLOOKUP($B157,FoodDB!$A$2:$I$1018,5,0)</f>
        <v>7</v>
      </c>
      <c r="G157" s="0" t="n">
        <f aca="false">$C157*VLOOKUP($B157,FoodDB!$A$2:$I$1018,6,0)</f>
        <v>0</v>
      </c>
      <c r="H157" s="0" t="n">
        <f aca="false">$C157*VLOOKUP($B157,FoodDB!$A$2:$I$1018,7,0)</f>
        <v>28</v>
      </c>
      <c r="I157" s="0" t="n">
        <f aca="false">$C157*VLOOKUP($B157,FoodDB!$A$2:$I$1018,8,0)</f>
        <v>28</v>
      </c>
      <c r="J157" s="0" t="n">
        <f aca="false">$C157*VLOOKUP($B157,FoodDB!$A$2:$I$1018,9,0)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$C158*VLOOKUP($B158,FoodDB!$A$2:$I$1018,3,0)</f>
        <v>30.9</v>
      </c>
      <c r="E158" s="0" t="n">
        <f aca="false">$C158*VLOOKUP($B158,FoodDB!$A$2:$I$1018,4,0)</f>
        <v>0</v>
      </c>
      <c r="F158" s="0" t="n">
        <f aca="false">$C158*VLOOKUP($B158,FoodDB!$A$2:$I$1018,5,0)</f>
        <v>42.6</v>
      </c>
      <c r="G158" s="0" t="n">
        <f aca="false">$C158*VLOOKUP($B158,FoodDB!$A$2:$I$1018,6,0)</f>
        <v>278.1</v>
      </c>
      <c r="H158" s="0" t="n">
        <f aca="false">$C158*VLOOKUP($B158,FoodDB!$A$2:$I$1018,7,0)</f>
        <v>0</v>
      </c>
      <c r="I158" s="0" t="n">
        <f aca="false">$C158*VLOOKUP($B158,FoodDB!$A$2:$I$1018,8,0)</f>
        <v>170.4</v>
      </c>
      <c r="J158" s="0" t="n">
        <f aca="false">$C158*VLOOKUP($B158,FoodDB!$A$2:$I$1018,9,0)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$C159*VLOOKUP($B159,FoodDB!$A$2:$I$1018,3,0)</f>
        <v>0</v>
      </c>
      <c r="E159" s="0" t="n">
        <f aca="false">$C159*VLOOKUP($B159,FoodDB!$A$2:$I$1018,4,0)</f>
        <v>0</v>
      </c>
      <c r="F159" s="0" t="n">
        <f aca="false">$C159*VLOOKUP($B159,FoodDB!$A$2:$I$1018,5,0)</f>
        <v>0</v>
      </c>
      <c r="G159" s="0" t="n">
        <f aca="false">$C159*VLOOKUP($B159,FoodDB!$A$2:$I$1018,6,0)</f>
        <v>0</v>
      </c>
      <c r="H159" s="0" t="n">
        <f aca="false">$C159*VLOOKUP($B159,FoodDB!$A$2:$I$1018,7,0)</f>
        <v>0</v>
      </c>
      <c r="I159" s="0" t="n">
        <f aca="false">$C159*VLOOKUP($B159,FoodDB!$A$2:$I$1018,8,0)</f>
        <v>0</v>
      </c>
      <c r="J159" s="0" t="n">
        <f aca="false">$C159*VLOOKUP($B159,FoodDB!$A$2:$I$1018,9,0)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$C160*VLOOKUP($B160,FoodDB!$A$2:$I$1018,3,0)</f>
        <v>15</v>
      </c>
      <c r="E160" s="0" t="n">
        <f aca="false">$C160*VLOOKUP($B160,FoodDB!$A$2:$I$1018,4,0)</f>
        <v>2</v>
      </c>
      <c r="F160" s="0" t="n">
        <f aca="false">$C160*VLOOKUP($B160,FoodDB!$A$2:$I$1018,5,0)</f>
        <v>7</v>
      </c>
      <c r="G160" s="0" t="n">
        <f aca="false">$C160*VLOOKUP($B160,FoodDB!$A$2:$I$1018,6,0)</f>
        <v>135</v>
      </c>
      <c r="H160" s="0" t="n">
        <f aca="false">$C160*VLOOKUP($B160,FoodDB!$A$2:$I$1018,7,0)</f>
        <v>8</v>
      </c>
      <c r="I160" s="0" t="n">
        <f aca="false">$C160*VLOOKUP($B160,FoodDB!$A$2:$I$1018,8,0)</f>
        <v>28</v>
      </c>
      <c r="J160" s="0" t="n">
        <f aca="false">$C160*VLOOKUP($B160,FoodDB!$A$2:$I$1018,9,0)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$C161*VLOOKUP($B161,FoodDB!$A$2:$I$1018,3,0)</f>
        <v>5</v>
      </c>
      <c r="E161" s="0" t="n">
        <f aca="false">$C161*VLOOKUP($B161,FoodDB!$A$2:$I$1018,4,0)</f>
        <v>0</v>
      </c>
      <c r="F161" s="0" t="n">
        <f aca="false">$C161*VLOOKUP($B161,FoodDB!$A$2:$I$1018,5,0)</f>
        <v>6</v>
      </c>
      <c r="G161" s="0" t="n">
        <f aca="false">$C161*VLOOKUP($B161,FoodDB!$A$2:$I$1018,6,0)</f>
        <v>45</v>
      </c>
      <c r="H161" s="0" t="n">
        <f aca="false">$C161*VLOOKUP($B161,FoodDB!$A$2:$I$1018,7,0)</f>
        <v>0</v>
      </c>
      <c r="I161" s="0" t="n">
        <f aca="false">$C161*VLOOKUP($B161,FoodDB!$A$2:$I$1018,8,0)</f>
        <v>24</v>
      </c>
      <c r="J161" s="0" t="n">
        <f aca="false">$C161*VLOOKUP($B161,FoodDB!$A$2:$I$1018,9,0)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970.240362082252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-113.563712053906</v>
      </c>
      <c r="H164" s="0" t="n">
        <f aca="false">H163-H162</f>
        <v>14.5142857142857</v>
      </c>
      <c r="I164" s="0" t="n">
        <f aca="false">I163-I162</f>
        <v>-32.6387830066989</v>
      </c>
      <c r="J164" s="0" t="n">
        <f aca="false">J163-J162</f>
        <v>-131.688209346319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$C167*VLOOKUP($B167,FoodDB!$A$2:$I$1018,3,0)</f>
        <v>9</v>
      </c>
      <c r="E167" s="100" t="n">
        <f aca="false">$C167*VLOOKUP($B167,FoodDB!$A$2:$I$1018,4,0)</f>
        <v>0</v>
      </c>
      <c r="F167" s="100" t="n">
        <f aca="false">$C167*VLOOKUP($B167,FoodDB!$A$2:$I$1018,5,0)</f>
        <v>77.5</v>
      </c>
      <c r="G167" s="100" t="n">
        <f aca="false">$C167*VLOOKUP($B167,FoodDB!$A$2:$I$1018,6,0)</f>
        <v>81</v>
      </c>
      <c r="H167" s="100" t="n">
        <f aca="false">$C167*VLOOKUP($B167,FoodDB!$A$2:$I$1018,7,0)</f>
        <v>0</v>
      </c>
      <c r="I167" s="100" t="n">
        <f aca="false">$C167*VLOOKUP($B167,FoodDB!$A$2:$I$1018,8,0)</f>
        <v>310</v>
      </c>
      <c r="J167" s="100" t="n">
        <f aca="false">$C167*VLOOKUP($B167,FoodDB!$A$2:$I$1018,9,0)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-63.3969110271255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-52.8730687209846</v>
      </c>
      <c r="S167" s="100" t="n">
        <f aca="false">VLOOKUP($A167,LossChart!$A$3:$AB$105,17,0)-O167</f>
        <v>-79.9842654623958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$C168*VLOOKUP($B168,FoodDB!$A$2:$I$1018,3,0)</f>
        <v>24.72</v>
      </c>
      <c r="E168" s="100" t="n">
        <f aca="false">$C168*VLOOKUP($B168,FoodDB!$A$2:$I$1018,4,0)</f>
        <v>0</v>
      </c>
      <c r="F168" s="100" t="n">
        <f aca="false">$C168*VLOOKUP($B168,FoodDB!$A$2:$I$1018,5,0)</f>
        <v>34.08</v>
      </c>
      <c r="G168" s="100" t="n">
        <f aca="false">$C168*VLOOKUP($B168,FoodDB!$A$2:$I$1018,6,0)</f>
        <v>222.48</v>
      </c>
      <c r="H168" s="100" t="n">
        <f aca="false">$C168*VLOOKUP($B168,FoodDB!$A$2:$I$1018,7,0)</f>
        <v>0</v>
      </c>
      <c r="I168" s="100" t="n">
        <f aca="false">$C168*VLOOKUP($B168,FoodDB!$A$2:$I$1018,8,0)</f>
        <v>136.32</v>
      </c>
      <c r="J168" s="100" t="n">
        <f aca="false">$C168*VLOOKUP($B168,FoodDB!$A$2:$I$1018,9,0)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$C169*VLOOKUP($B169,FoodDB!$A$2:$I$1018,3,0)</f>
        <v>0</v>
      </c>
      <c r="E169" s="100" t="n">
        <f aca="false">$C169*VLOOKUP($B169,FoodDB!$A$2:$I$1018,4,0)</f>
        <v>7</v>
      </c>
      <c r="F169" s="100" t="n">
        <f aca="false">$C169*VLOOKUP($B169,FoodDB!$A$2:$I$1018,5,0)</f>
        <v>7</v>
      </c>
      <c r="G169" s="100" t="n">
        <f aca="false">$C169*VLOOKUP($B169,FoodDB!$A$2:$I$1018,6,0)</f>
        <v>0</v>
      </c>
      <c r="H169" s="100" t="n">
        <f aca="false">$C169*VLOOKUP($B169,FoodDB!$A$2:$I$1018,7,0)</f>
        <v>28</v>
      </c>
      <c r="I169" s="100" t="n">
        <f aca="false">$C169*VLOOKUP($B169,FoodDB!$A$2:$I$1018,8,0)</f>
        <v>28</v>
      </c>
      <c r="J169" s="100" t="n">
        <f aca="false">$C169*VLOOKUP($B169,FoodDB!$A$2:$I$1018,9,0)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$C170*VLOOKUP($B170,FoodDB!$A$2:$I$1018,3,0)</f>
        <v>0</v>
      </c>
      <c r="E170" s="100" t="n">
        <f aca="false">$C170*VLOOKUP($B170,FoodDB!$A$2:$I$1018,4,0)</f>
        <v>1.92857142857143</v>
      </c>
      <c r="F170" s="100" t="n">
        <f aca="false">$C170*VLOOKUP($B170,FoodDB!$A$2:$I$1018,5,0)</f>
        <v>0.964285714285714</v>
      </c>
      <c r="G170" s="100" t="n">
        <f aca="false">$C170*VLOOKUP($B170,FoodDB!$A$2:$I$1018,6,0)</f>
        <v>0</v>
      </c>
      <c r="H170" s="100" t="n">
        <f aca="false">$C170*VLOOKUP($B170,FoodDB!$A$2:$I$1018,7,0)</f>
        <v>7.71428571428572</v>
      </c>
      <c r="I170" s="100" t="n">
        <f aca="false">$C170*VLOOKUP($B170,FoodDB!$A$2:$I$1018,8,0)</f>
        <v>3.85714285714286</v>
      </c>
      <c r="J170" s="100" t="n">
        <f aca="false">$C170*VLOOKUP($B170,FoodDB!$A$2:$I$1018,9,0)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$C171*VLOOKUP($B171,FoodDB!$A$2:$I$1018,3,0)</f>
        <v>0</v>
      </c>
      <c r="E171" s="100" t="n">
        <f aca="false">$C171*VLOOKUP($B171,FoodDB!$A$2:$I$1018,4,0)</f>
        <v>0</v>
      </c>
      <c r="F171" s="100" t="n">
        <f aca="false">$C171*VLOOKUP($B171,FoodDB!$A$2:$I$1018,5,0)</f>
        <v>0</v>
      </c>
      <c r="G171" s="100" t="n">
        <f aca="false">$C171*VLOOKUP($B171,FoodDB!$A$2:$I$1018,6,0)</f>
        <v>0</v>
      </c>
      <c r="H171" s="100" t="n">
        <f aca="false">$C171*VLOOKUP($B171,FoodDB!$A$2:$I$1018,7,0)</f>
        <v>0</v>
      </c>
      <c r="I171" s="100" t="n">
        <f aca="false">$C171*VLOOKUP($B171,FoodDB!$A$2:$I$1018,8,0)</f>
        <v>0</v>
      </c>
      <c r="J171" s="100" t="n">
        <f aca="false">$C171*VLOOKUP($B171,FoodDB!$A$2:$I$1018,9,0)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$C172*VLOOKUP($B172,FoodDB!$A$2:$I$1018,3,0)</f>
        <v>15</v>
      </c>
      <c r="E172" s="100" t="n">
        <f aca="false">$C172*VLOOKUP($B172,FoodDB!$A$2:$I$1018,4,0)</f>
        <v>2</v>
      </c>
      <c r="F172" s="100" t="n">
        <f aca="false">$C172*VLOOKUP($B172,FoodDB!$A$2:$I$1018,5,0)</f>
        <v>7</v>
      </c>
      <c r="G172" s="100" t="n">
        <f aca="false">$C172*VLOOKUP($B172,FoodDB!$A$2:$I$1018,6,0)</f>
        <v>135</v>
      </c>
      <c r="H172" s="100" t="n">
        <f aca="false">$C172*VLOOKUP($B172,FoodDB!$A$2:$I$1018,7,0)</f>
        <v>8</v>
      </c>
      <c r="I172" s="100" t="n">
        <f aca="false">$C172*VLOOKUP($B172,FoodDB!$A$2:$I$1018,8,0)</f>
        <v>28</v>
      </c>
      <c r="J172" s="100" t="n">
        <f aca="false">$C172*VLOOKUP($B172,FoodDB!$A$2:$I$1018,9,0)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$C173*VLOOKUP($B173,FoodDB!$A$2:$I$1018,3,0)</f>
        <v>5</v>
      </c>
      <c r="E173" s="100" t="n">
        <f aca="false">$C173*VLOOKUP($B173,FoodDB!$A$2:$I$1018,4,0)</f>
        <v>0</v>
      </c>
      <c r="F173" s="100" t="n">
        <f aca="false">$C173*VLOOKUP($B173,FoodDB!$A$2:$I$1018,5,0)</f>
        <v>6</v>
      </c>
      <c r="G173" s="100" t="n">
        <f aca="false">$C173*VLOOKUP($B173,FoodDB!$A$2:$I$1018,6,0)</f>
        <v>45</v>
      </c>
      <c r="H173" s="100" t="n">
        <f aca="false">$C173*VLOOKUP($B173,FoodDB!$A$2:$I$1018,7,0)</f>
        <v>0</v>
      </c>
      <c r="I173" s="100" t="n">
        <f aca="false">$C173*VLOOKUP($B173,FoodDB!$A$2:$I$1018,8,0)</f>
        <v>24</v>
      </c>
      <c r="J173" s="100" t="n">
        <f aca="false">$C173*VLOOKUP($B173,FoodDB!$A$2:$I$1018,9,0)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$C174*VLOOKUP($B174,FoodDB!$A$2:$I$1018,3,0)</f>
        <v>0</v>
      </c>
      <c r="E174" s="100" t="n">
        <f aca="false">$C174*VLOOKUP($B174,FoodDB!$A$2:$I$1018,4,0)</f>
        <v>0</v>
      </c>
      <c r="F174" s="100" t="n">
        <f aca="false">$C174*VLOOKUP($B174,FoodDB!$A$2:$I$1018,5,0)</f>
        <v>0</v>
      </c>
      <c r="G174" s="100" t="n">
        <f aca="false">$C174*VLOOKUP($B174,FoodDB!$A$2:$I$1018,6,0)</f>
        <v>0</v>
      </c>
      <c r="H174" s="100" t="n">
        <f aca="false">$C174*VLOOKUP($B174,FoodDB!$A$2:$I$1018,7,0)</f>
        <v>0</v>
      </c>
      <c r="I174" s="100" t="n">
        <f aca="false">$C174*VLOOKUP($B174,FoodDB!$A$2:$I$1018,8,0)</f>
        <v>0</v>
      </c>
      <c r="J174" s="100" t="n">
        <f aca="false">$C174*VLOOKUP($B174,FoodDB!$A$2:$I$1018,9,0)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420.083088972875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977.387163109033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-63.3969110271255</v>
      </c>
      <c r="H177" s="100" t="n">
        <f aca="false">H176-H175</f>
        <v>36.2857142857143</v>
      </c>
      <c r="I177" s="100" t="n">
        <f aca="false">I176-I175</f>
        <v>-52.8730687209846</v>
      </c>
      <c r="J177" s="100" t="n">
        <f aca="false">J176-J175</f>
        <v>-79.9842654623958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$C180*VLOOKUP($B180,FoodDB!$A$2:$I$1018,3,0)</f>
        <v>0</v>
      </c>
      <c r="E180" s="0" t="n">
        <f aca="false">$C180*VLOOKUP($B180,FoodDB!$A$2:$I$1018,4,0)</f>
        <v>7</v>
      </c>
      <c r="F180" s="0" t="n">
        <f aca="false">$C180*VLOOKUP($B180,FoodDB!$A$2:$I$1018,5,0)</f>
        <v>7</v>
      </c>
      <c r="G180" s="0" t="n">
        <f aca="false">$C180*VLOOKUP($B180,FoodDB!$A$2:$I$1018,6,0)</f>
        <v>0</v>
      </c>
      <c r="H180" s="0" t="n">
        <f aca="false">$C180*VLOOKUP($B180,FoodDB!$A$2:$I$1018,7,0)</f>
        <v>28</v>
      </c>
      <c r="I180" s="0" t="n">
        <f aca="false">$C180*VLOOKUP($B180,FoodDB!$A$2:$I$1018,8,0)</f>
        <v>28</v>
      </c>
      <c r="J180" s="0" t="n">
        <f aca="false">$C180*VLOOKUP($B180,FoodDB!$A$2:$I$1018,9,0)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-10.5530687209846</v>
      </c>
      <c r="S180" s="100" t="n">
        <f aca="false">VLOOKUP($A180,LossChart!$A$3:$AB$105,17,0)-O180</f>
        <v>-59.7266304064062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$C181*VLOOKUP($B181,FoodDB!$A$2:$I$1018,3,0)</f>
        <v>30.9</v>
      </c>
      <c r="E181" s="0" t="n">
        <f aca="false">$C181*VLOOKUP($B181,FoodDB!$A$2:$I$1018,4,0)</f>
        <v>0</v>
      </c>
      <c r="F181" s="0" t="n">
        <f aca="false">$C181*VLOOKUP($B181,FoodDB!$A$2:$I$1018,5,0)</f>
        <v>42.6</v>
      </c>
      <c r="G181" s="0" t="n">
        <f aca="false">$C181*VLOOKUP($B181,FoodDB!$A$2:$I$1018,6,0)</f>
        <v>278.1</v>
      </c>
      <c r="H181" s="0" t="n">
        <f aca="false">$C181*VLOOKUP($B181,FoodDB!$A$2:$I$1018,7,0)</f>
        <v>0</v>
      </c>
      <c r="I181" s="0" t="n">
        <f aca="false">$C181*VLOOKUP($B181,FoodDB!$A$2:$I$1018,8,0)</f>
        <v>170.4</v>
      </c>
      <c r="J181" s="0" t="n">
        <f aca="false">$C181*VLOOKUP($B181,FoodDB!$A$2:$I$1018,9,0)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$C182*VLOOKUP($B182,FoodDB!$A$2:$I$1018,3,0)</f>
        <v>7.2</v>
      </c>
      <c r="E182" s="0" t="n">
        <f aca="false">$C182*VLOOKUP($B182,FoodDB!$A$2:$I$1018,4,0)</f>
        <v>0</v>
      </c>
      <c r="F182" s="0" t="n">
        <f aca="false">$C182*VLOOKUP($B182,FoodDB!$A$2:$I$1018,5,0)</f>
        <v>62</v>
      </c>
      <c r="G182" s="0" t="n">
        <f aca="false">$C182*VLOOKUP($B182,FoodDB!$A$2:$I$1018,6,0)</f>
        <v>64.8</v>
      </c>
      <c r="H182" s="0" t="n">
        <f aca="false">$C182*VLOOKUP($B182,FoodDB!$A$2:$I$1018,7,0)</f>
        <v>0</v>
      </c>
      <c r="I182" s="0" t="n">
        <f aca="false">$C182*VLOOKUP($B182,FoodDB!$A$2:$I$1018,8,0)</f>
        <v>248</v>
      </c>
      <c r="J182" s="0" t="n">
        <f aca="false">$C182*VLOOKUP($B182,FoodDB!$A$2:$I$1018,9,0)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$C183*VLOOKUP($B183,FoodDB!$A$2:$I$1018,3,0)</f>
        <v>0</v>
      </c>
      <c r="E183" s="0" t="n">
        <f aca="false">$C183*VLOOKUP($B183,FoodDB!$A$2:$I$1018,4,0)</f>
        <v>1.92857142857143</v>
      </c>
      <c r="F183" s="0" t="n">
        <f aca="false">$C183*VLOOKUP($B183,FoodDB!$A$2:$I$1018,5,0)</f>
        <v>0.964285714285714</v>
      </c>
      <c r="G183" s="0" t="n">
        <f aca="false">$C183*VLOOKUP($B183,FoodDB!$A$2:$I$1018,6,0)</f>
        <v>0</v>
      </c>
      <c r="H183" s="0" t="n">
        <f aca="false">$C183*VLOOKUP($B183,FoodDB!$A$2:$I$1018,7,0)</f>
        <v>7.71428571428572</v>
      </c>
      <c r="I183" s="0" t="n">
        <f aca="false">$C183*VLOOKUP($B183,FoodDB!$A$2:$I$1018,8,0)</f>
        <v>3.85714285714286</v>
      </c>
      <c r="J183" s="0" t="n">
        <f aca="false">$C183*VLOOKUP($B183,FoodDB!$A$2:$I$1018,9,0)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$C184*VLOOKUP($B184,FoodDB!$A$2:$I$1018,3,0)</f>
        <v>18</v>
      </c>
      <c r="E184" s="0" t="n">
        <f aca="false">$C184*VLOOKUP($B184,FoodDB!$A$2:$I$1018,4,0)</f>
        <v>4</v>
      </c>
      <c r="F184" s="0" t="n">
        <f aca="false">$C184*VLOOKUP($B184,FoodDB!$A$2:$I$1018,5,0)</f>
        <v>9.4</v>
      </c>
      <c r="G184" s="0" t="n">
        <f aca="false">$C184*VLOOKUP($B184,FoodDB!$A$2:$I$1018,6,0)</f>
        <v>162</v>
      </c>
      <c r="H184" s="0" t="n">
        <f aca="false">$C184*VLOOKUP($B184,FoodDB!$A$2:$I$1018,7,0)</f>
        <v>16</v>
      </c>
      <c r="I184" s="0" t="n">
        <f aca="false">$C184*VLOOKUP($B184,FoodDB!$A$2:$I$1018,8,0)</f>
        <v>37.6</v>
      </c>
      <c r="J184" s="0" t="n">
        <f aca="false">$C184*VLOOKUP($B184,FoodDB!$A$2:$I$1018,9,0)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$C185*VLOOKUP($B185,FoodDB!$A$2:$I$1018,3,0)</f>
        <v>0</v>
      </c>
      <c r="E185" s="0" t="n">
        <f aca="false">$C185*VLOOKUP($B185,FoodDB!$A$2:$I$1018,4,0)</f>
        <v>0</v>
      </c>
      <c r="F185" s="0" t="n">
        <f aca="false">$C185*VLOOKUP($B185,FoodDB!$A$2:$I$1018,5,0)</f>
        <v>0</v>
      </c>
      <c r="G185" s="0" t="n">
        <f aca="false">$C185*VLOOKUP($B185,FoodDB!$A$2:$I$1018,6,0)</f>
        <v>0</v>
      </c>
      <c r="H185" s="0" t="n">
        <f aca="false">$C185*VLOOKUP($B185,FoodDB!$A$2:$I$1018,7,0)</f>
        <v>0</v>
      </c>
      <c r="I185" s="0" t="n">
        <f aca="false">$C185*VLOOKUP($B185,FoodDB!$A$2:$I$1018,8,0)</f>
        <v>0</v>
      </c>
      <c r="J185" s="0" t="n">
        <f aca="false">$C185*VLOOKUP($B185,FoodDB!$A$2:$I$1018,9,0)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$C186*VLOOKUP($B186,FoodDB!$A$2:$I$1018,3,0)</f>
        <v>0</v>
      </c>
      <c r="E186" s="0" t="n">
        <f aca="false">$C186*VLOOKUP($B186,FoodDB!$A$2:$I$1018,4,0)</f>
        <v>0</v>
      </c>
      <c r="F186" s="0" t="n">
        <f aca="false">$C186*VLOOKUP($B186,FoodDB!$A$2:$I$1018,5,0)</f>
        <v>0</v>
      </c>
      <c r="G186" s="0" t="n">
        <f aca="false">$C186*VLOOKUP($B186,FoodDB!$A$2:$I$1018,6,0)</f>
        <v>0</v>
      </c>
      <c r="H186" s="0" t="n">
        <f aca="false">$C186*VLOOKUP($B186,FoodDB!$A$2:$I$1018,7,0)</f>
        <v>0</v>
      </c>
      <c r="I186" s="0" t="n">
        <f aca="false">$C186*VLOOKUP($B186,FoodDB!$A$2:$I$1018,8,0)</f>
        <v>0</v>
      </c>
      <c r="J186" s="0" t="n">
        <f aca="false">$C186*VLOOKUP($B186,FoodDB!$A$2:$I$1018,9,0)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427.440724028864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984.744798165022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-77.459275971136</v>
      </c>
      <c r="H189" s="0" t="n">
        <f aca="false">H188-H187</f>
        <v>28.2857142857143</v>
      </c>
      <c r="I189" s="0" t="n">
        <f aca="false">I188-I187</f>
        <v>-10.5530687209846</v>
      </c>
      <c r="J189" s="0" t="n">
        <f aca="false">J188-J187</f>
        <v>-59.7266304064062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$C192*VLOOKUP($B192,FoodDB!$A$2:$I$1018,3,0)</f>
        <v>0</v>
      </c>
      <c r="E192" s="0" t="n">
        <f aca="false">$C192*VLOOKUP($B192,FoodDB!$A$2:$I$1018,4,0)</f>
        <v>7</v>
      </c>
      <c r="F192" s="0" t="n">
        <f aca="false">$C192*VLOOKUP($B192,FoodDB!$A$2:$I$1018,5,0)</f>
        <v>7</v>
      </c>
      <c r="G192" s="0" t="n">
        <f aca="false">$C192*VLOOKUP($B192,FoodDB!$A$2:$I$1018,6,0)</f>
        <v>0</v>
      </c>
      <c r="H192" s="0" t="n">
        <f aca="false">$C192*VLOOKUP($B192,FoodDB!$A$2:$I$1018,7,0)</f>
        <v>28</v>
      </c>
      <c r="I192" s="0" t="n">
        <f aca="false">$C192*VLOOKUP($B192,FoodDB!$A$2:$I$1018,8,0)</f>
        <v>28</v>
      </c>
      <c r="J192" s="0" t="n">
        <f aca="false">$C192*VLOOKUP($B192,FoodDB!$A$2:$I$1018,9,0)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-70.059402575943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-10.5530687209846</v>
      </c>
      <c r="S192" s="100" t="n">
        <f aca="false">VLOOKUP($A192,LossChart!$A$3:$AB$105,17,0)-O192</f>
        <v>-52.3267570112132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$C193*VLOOKUP($B193,FoodDB!$A$2:$I$1018,3,0)</f>
        <v>30.9</v>
      </c>
      <c r="E193" s="0" t="n">
        <f aca="false">$C193*VLOOKUP($B193,FoodDB!$A$2:$I$1018,4,0)</f>
        <v>0</v>
      </c>
      <c r="F193" s="0" t="n">
        <f aca="false">$C193*VLOOKUP($B193,FoodDB!$A$2:$I$1018,5,0)</f>
        <v>42.6</v>
      </c>
      <c r="G193" s="0" t="n">
        <f aca="false">$C193*VLOOKUP($B193,FoodDB!$A$2:$I$1018,6,0)</f>
        <v>278.1</v>
      </c>
      <c r="H193" s="0" t="n">
        <f aca="false">$C193*VLOOKUP($B193,FoodDB!$A$2:$I$1018,7,0)</f>
        <v>0</v>
      </c>
      <c r="I193" s="0" t="n">
        <f aca="false">$C193*VLOOKUP($B193,FoodDB!$A$2:$I$1018,8,0)</f>
        <v>170.4</v>
      </c>
      <c r="J193" s="0" t="n">
        <f aca="false">$C193*VLOOKUP($B193,FoodDB!$A$2:$I$1018,9,0)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$C194*VLOOKUP($B194,FoodDB!$A$2:$I$1018,3,0)</f>
        <v>7.2</v>
      </c>
      <c r="E194" s="0" t="n">
        <f aca="false">$C194*VLOOKUP($B194,FoodDB!$A$2:$I$1018,4,0)</f>
        <v>0</v>
      </c>
      <c r="F194" s="0" t="n">
        <f aca="false">$C194*VLOOKUP($B194,FoodDB!$A$2:$I$1018,5,0)</f>
        <v>62</v>
      </c>
      <c r="G194" s="0" t="n">
        <f aca="false">$C194*VLOOKUP($B194,FoodDB!$A$2:$I$1018,6,0)</f>
        <v>64.8</v>
      </c>
      <c r="H194" s="0" t="n">
        <f aca="false">$C194*VLOOKUP($B194,FoodDB!$A$2:$I$1018,7,0)</f>
        <v>0</v>
      </c>
      <c r="I194" s="0" t="n">
        <f aca="false">$C194*VLOOKUP($B194,FoodDB!$A$2:$I$1018,8,0)</f>
        <v>248</v>
      </c>
      <c r="J194" s="0" t="n">
        <f aca="false">$C194*VLOOKUP($B194,FoodDB!$A$2:$I$1018,9,0)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$C195*VLOOKUP($B195,FoodDB!$A$2:$I$1018,3,0)</f>
        <v>0</v>
      </c>
      <c r="E195" s="0" t="n">
        <f aca="false">$C195*VLOOKUP($B195,FoodDB!$A$2:$I$1018,4,0)</f>
        <v>1.92857142857143</v>
      </c>
      <c r="F195" s="0" t="n">
        <f aca="false">$C195*VLOOKUP($B195,FoodDB!$A$2:$I$1018,5,0)</f>
        <v>0.964285714285714</v>
      </c>
      <c r="G195" s="0" t="n">
        <f aca="false">$C195*VLOOKUP($B195,FoodDB!$A$2:$I$1018,6,0)</f>
        <v>0</v>
      </c>
      <c r="H195" s="0" t="n">
        <f aca="false">$C195*VLOOKUP($B195,FoodDB!$A$2:$I$1018,7,0)</f>
        <v>7.71428571428572</v>
      </c>
      <c r="I195" s="0" t="n">
        <f aca="false">$C195*VLOOKUP($B195,FoodDB!$A$2:$I$1018,8,0)</f>
        <v>3.85714285714286</v>
      </c>
      <c r="J195" s="0" t="n">
        <f aca="false">$C195*VLOOKUP($B195,FoodDB!$A$2:$I$1018,9,0)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$C196*VLOOKUP($B196,FoodDB!$A$2:$I$1018,3,0)</f>
        <v>18</v>
      </c>
      <c r="E196" s="0" t="n">
        <f aca="false">$C196*VLOOKUP($B196,FoodDB!$A$2:$I$1018,4,0)</f>
        <v>4</v>
      </c>
      <c r="F196" s="0" t="n">
        <f aca="false">$C196*VLOOKUP($B196,FoodDB!$A$2:$I$1018,5,0)</f>
        <v>9.4</v>
      </c>
      <c r="G196" s="0" t="n">
        <f aca="false">$C196*VLOOKUP($B196,FoodDB!$A$2:$I$1018,6,0)</f>
        <v>162</v>
      </c>
      <c r="H196" s="0" t="n">
        <f aca="false">$C196*VLOOKUP($B196,FoodDB!$A$2:$I$1018,7,0)</f>
        <v>16</v>
      </c>
      <c r="I196" s="0" t="n">
        <f aca="false">$C196*VLOOKUP($B196,FoodDB!$A$2:$I$1018,8,0)</f>
        <v>37.6</v>
      </c>
      <c r="J196" s="0" t="n">
        <f aca="false">$C196*VLOOKUP($B196,FoodDB!$A$2:$I$1018,9,0)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$C197*VLOOKUP($B197,FoodDB!$A$2:$I$1018,3,0)</f>
        <v>0</v>
      </c>
      <c r="E197" s="0" t="n">
        <f aca="false">$C197*VLOOKUP($B197,FoodDB!$A$2:$I$1018,4,0)</f>
        <v>0</v>
      </c>
      <c r="F197" s="0" t="n">
        <f aca="false">$C197*VLOOKUP($B197,FoodDB!$A$2:$I$1018,5,0)</f>
        <v>0</v>
      </c>
      <c r="G197" s="0" t="n">
        <f aca="false">$C197*VLOOKUP($B197,FoodDB!$A$2:$I$1018,6,0)</f>
        <v>0</v>
      </c>
      <c r="H197" s="0" t="n">
        <f aca="false">$C197*VLOOKUP($B197,FoodDB!$A$2:$I$1018,7,0)</f>
        <v>0</v>
      </c>
      <c r="I197" s="0" t="n">
        <f aca="false">$C197*VLOOKUP($B197,FoodDB!$A$2:$I$1018,8,0)</f>
        <v>0</v>
      </c>
      <c r="J197" s="0" t="n">
        <f aca="false">$C197*VLOOKUP($B197,FoodDB!$A$2:$I$1018,9,0)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$C198*VLOOKUP($B198,FoodDB!$A$2:$I$1018,3,0)</f>
        <v>0</v>
      </c>
      <c r="E198" s="0" t="n">
        <f aca="false">$C198*VLOOKUP($B198,FoodDB!$A$2:$I$1018,4,0)</f>
        <v>0</v>
      </c>
      <c r="F198" s="0" t="n">
        <f aca="false">$C198*VLOOKUP($B198,FoodDB!$A$2:$I$1018,5,0)</f>
        <v>0</v>
      </c>
      <c r="G198" s="0" t="n">
        <f aca="false">$C198*VLOOKUP($B198,FoodDB!$A$2:$I$1018,6,0)</f>
        <v>0</v>
      </c>
      <c r="H198" s="0" t="n">
        <f aca="false">$C198*VLOOKUP($B198,FoodDB!$A$2:$I$1018,7,0)</f>
        <v>0</v>
      </c>
      <c r="I198" s="0" t="n">
        <f aca="false">$C198*VLOOKUP($B198,FoodDB!$A$2:$I$1018,8,0)</f>
        <v>0</v>
      </c>
      <c r="J198" s="0" t="n">
        <f aca="false">$C198*VLOOKUP($B198,FoodDB!$A$2:$I$1018,9,0)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434.840597424057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992.144671560215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-70.059402575943</v>
      </c>
      <c r="H201" s="0" t="n">
        <f aca="false">H200-H199</f>
        <v>28.2857142857143</v>
      </c>
      <c r="I201" s="0" t="n">
        <f aca="false">I200-I199</f>
        <v>-10.5530687209846</v>
      </c>
      <c r="J201" s="0" t="n">
        <f aca="false">J200-J199</f>
        <v>-52.3267570112132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$C204*VLOOKUP($B204,FoodDB!$A$2:$I$1018,3,0)</f>
        <v>10.8</v>
      </c>
      <c r="E204" s="0" t="n">
        <f aca="false">$C204*VLOOKUP($B204,FoodDB!$A$2:$I$1018,4,0)</f>
        <v>0</v>
      </c>
      <c r="F204" s="0" t="n">
        <f aca="false">$C204*VLOOKUP($B204,FoodDB!$A$2:$I$1018,5,0)</f>
        <v>93</v>
      </c>
      <c r="G204" s="0" t="n">
        <f aca="false">$C204*VLOOKUP($B204,FoodDB!$A$2:$I$1018,6,0)</f>
        <v>97.2</v>
      </c>
      <c r="H204" s="0" t="n">
        <f aca="false">$C204*VLOOKUP($B204,FoodDB!$A$2:$I$1018,7,0)</f>
        <v>0</v>
      </c>
      <c r="I204" s="0" t="n">
        <f aca="false">$C204*VLOOKUP($B204,FoodDB!$A$2:$I$1018,8,0)</f>
        <v>372</v>
      </c>
      <c r="J204" s="0" t="n">
        <f aca="false">$C204*VLOOKUP($B204,FoodDB!$A$2:$I$1018,9,0)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15.6141632059658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-34.2959258638418</v>
      </c>
      <c r="S204" s="100" t="n">
        <f aca="false">VLOOKUP($A204,LossChart!$A$3:$AB$105,17,0)-O204</f>
        <v>-9.63176265787592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$C205*VLOOKUP($B205,FoodDB!$A$2:$I$1018,3,0)</f>
        <v>0</v>
      </c>
      <c r="E205" s="0" t="n">
        <f aca="false">$C205*VLOOKUP($B205,FoodDB!$A$2:$I$1018,4,0)</f>
        <v>7</v>
      </c>
      <c r="F205" s="0" t="n">
        <f aca="false">$C205*VLOOKUP($B205,FoodDB!$A$2:$I$1018,5,0)</f>
        <v>7</v>
      </c>
      <c r="G205" s="0" t="n">
        <f aca="false">$C205*VLOOKUP($B205,FoodDB!$A$2:$I$1018,6,0)</f>
        <v>0</v>
      </c>
      <c r="H205" s="0" t="n">
        <f aca="false">$C205*VLOOKUP($B205,FoodDB!$A$2:$I$1018,7,0)</f>
        <v>28</v>
      </c>
      <c r="I205" s="0" t="n">
        <f aca="false">$C205*VLOOKUP($B205,FoodDB!$A$2:$I$1018,8,0)</f>
        <v>28</v>
      </c>
      <c r="J205" s="0" t="n">
        <f aca="false">$C205*VLOOKUP($B205,FoodDB!$A$2:$I$1018,9,0)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$C206*VLOOKUP($B206,FoodDB!$A$2:$I$1018,3,0)</f>
        <v>0</v>
      </c>
      <c r="E206" s="0" t="n">
        <f aca="false">$C206*VLOOKUP($B206,FoodDB!$A$2:$I$1018,4,0)</f>
        <v>0</v>
      </c>
      <c r="F206" s="0" t="n">
        <f aca="false">$C206*VLOOKUP($B206,FoodDB!$A$2:$I$1018,5,0)</f>
        <v>0</v>
      </c>
      <c r="G206" s="0" t="n">
        <f aca="false">$C206*VLOOKUP($B206,FoodDB!$A$2:$I$1018,6,0)</f>
        <v>0</v>
      </c>
      <c r="H206" s="0" t="n">
        <f aca="false">$C206*VLOOKUP($B206,FoodDB!$A$2:$I$1018,7,0)</f>
        <v>0</v>
      </c>
      <c r="I206" s="0" t="n">
        <f aca="false">$C206*VLOOKUP($B206,FoodDB!$A$2:$I$1018,8,0)</f>
        <v>0</v>
      </c>
      <c r="J206" s="0" t="n">
        <f aca="false">$C206*VLOOKUP($B206,FoodDB!$A$2:$I$1018,9,0)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$C207*VLOOKUP($B207,FoodDB!$A$2:$I$1018,3,0)</f>
        <v>0.6</v>
      </c>
      <c r="E207" s="0" t="n">
        <f aca="false">$C207*VLOOKUP($B207,FoodDB!$A$2:$I$1018,4,0)</f>
        <v>4.9</v>
      </c>
      <c r="F207" s="0" t="n">
        <f aca="false">$C207*VLOOKUP($B207,FoodDB!$A$2:$I$1018,5,0)</f>
        <v>2.4</v>
      </c>
      <c r="G207" s="0" t="n">
        <f aca="false">$C207*VLOOKUP($B207,FoodDB!$A$2:$I$1018,6,0)</f>
        <v>5.4</v>
      </c>
      <c r="H207" s="0" t="n">
        <f aca="false">$C207*VLOOKUP($B207,FoodDB!$A$2:$I$1018,7,0)</f>
        <v>19.6</v>
      </c>
      <c r="I207" s="0" t="n">
        <f aca="false">$C207*VLOOKUP($B207,FoodDB!$A$2:$I$1018,8,0)</f>
        <v>9.6</v>
      </c>
      <c r="J207" s="0" t="n">
        <f aca="false">$C207*VLOOKUP($B207,FoodDB!$A$2:$I$1018,9,0)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$C208*VLOOKUP($B208,FoodDB!$A$2:$I$1018,3,0)</f>
        <v>0</v>
      </c>
      <c r="E208" s="0" t="n">
        <f aca="false">$C208*VLOOKUP($B208,FoodDB!$A$2:$I$1018,4,0)</f>
        <v>1.3375</v>
      </c>
      <c r="F208" s="0" t="n">
        <f aca="false">$C208*VLOOKUP($B208,FoodDB!$A$2:$I$1018,5,0)</f>
        <v>0</v>
      </c>
      <c r="G208" s="0" t="n">
        <f aca="false">$C208*VLOOKUP($B208,FoodDB!$A$2:$I$1018,6,0)</f>
        <v>0</v>
      </c>
      <c r="H208" s="0" t="n">
        <f aca="false">$C208*VLOOKUP($B208,FoodDB!$A$2:$I$1018,7,0)</f>
        <v>5.35</v>
      </c>
      <c r="I208" s="0" t="n">
        <f aca="false">$C208*VLOOKUP($B208,FoodDB!$A$2:$I$1018,8,0)</f>
        <v>0</v>
      </c>
      <c r="J208" s="0" t="n">
        <f aca="false">$C208*VLOOKUP($B208,FoodDB!$A$2:$I$1018,9,0)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$C209*VLOOKUP($B209,FoodDB!$A$2:$I$1018,3,0)</f>
        <v>3.5</v>
      </c>
      <c r="E209" s="0" t="n">
        <f aca="false">$C209*VLOOKUP($B209,FoodDB!$A$2:$I$1018,4,0)</f>
        <v>1.5</v>
      </c>
      <c r="F209" s="0" t="n">
        <f aca="false">$C209*VLOOKUP($B209,FoodDB!$A$2:$I$1018,5,0)</f>
        <v>0.5</v>
      </c>
      <c r="G209" s="0" t="n">
        <f aca="false">$C209*VLOOKUP($B209,FoodDB!$A$2:$I$1018,6,0)</f>
        <v>31.5</v>
      </c>
      <c r="H209" s="0" t="n">
        <f aca="false">$C209*VLOOKUP($B209,FoodDB!$A$2:$I$1018,7,0)</f>
        <v>6</v>
      </c>
      <c r="I209" s="0" t="n">
        <f aca="false">$C209*VLOOKUP($B209,FoodDB!$A$2:$I$1018,8,0)</f>
        <v>2</v>
      </c>
      <c r="J209" s="0" t="n">
        <f aca="false">$C209*VLOOKUP($B209,FoodDB!$A$2:$I$1018,9,0)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$C210*VLOOKUP($B210,FoodDB!$A$2:$I$1018,3,0)</f>
        <v>0.5</v>
      </c>
      <c r="E210" s="0" t="n">
        <f aca="false">$C210*VLOOKUP($B210,FoodDB!$A$2:$I$1018,4,0)</f>
        <v>1</v>
      </c>
      <c r="F210" s="0" t="n">
        <f aca="false">$C210*VLOOKUP($B210,FoodDB!$A$2:$I$1018,5,0)</f>
        <v>12</v>
      </c>
      <c r="G210" s="0" t="n">
        <f aca="false">$C210*VLOOKUP($B210,FoodDB!$A$2:$I$1018,6,0)</f>
        <v>4.5</v>
      </c>
      <c r="H210" s="0" t="n">
        <f aca="false">$C210*VLOOKUP($B210,FoodDB!$A$2:$I$1018,7,0)</f>
        <v>4</v>
      </c>
      <c r="I210" s="0" t="n">
        <f aca="false">$C210*VLOOKUP($B210,FoodDB!$A$2:$I$1018,8,0)</f>
        <v>48</v>
      </c>
      <c r="J210" s="0" t="n">
        <f aca="false">$C210*VLOOKUP($B210,FoodDB!$A$2:$I$1018,9,0)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$C211*VLOOKUP($B211,FoodDB!$A$2:$I$1018,3,0)</f>
        <v>15</v>
      </c>
      <c r="E211" s="0" t="n">
        <f aca="false">$C211*VLOOKUP($B211,FoodDB!$A$2:$I$1018,4,0)</f>
        <v>2</v>
      </c>
      <c r="F211" s="0" t="n">
        <f aca="false">$C211*VLOOKUP($B211,FoodDB!$A$2:$I$1018,5,0)</f>
        <v>7</v>
      </c>
      <c r="G211" s="0" t="n">
        <f aca="false">$C211*VLOOKUP($B211,FoodDB!$A$2:$I$1018,6,0)</f>
        <v>135</v>
      </c>
      <c r="H211" s="0" t="n">
        <f aca="false">$C211*VLOOKUP($B211,FoodDB!$A$2:$I$1018,7,0)</f>
        <v>8</v>
      </c>
      <c r="I211" s="0" t="n">
        <f aca="false">$C211*VLOOKUP($B211,FoodDB!$A$2:$I$1018,8,0)</f>
        <v>28</v>
      </c>
      <c r="J211" s="0" t="n">
        <f aca="false">$C211*VLOOKUP($B211,FoodDB!$A$2:$I$1018,9,0)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$C212*VLOOKUP($B212,FoodDB!$A$2:$I$1018,3,0)</f>
        <v>5</v>
      </c>
      <c r="E212" s="0" t="n">
        <f aca="false">$C212*VLOOKUP($B212,FoodDB!$A$2:$I$1018,4,0)</f>
        <v>0</v>
      </c>
      <c r="F212" s="0" t="n">
        <f aca="false">$C212*VLOOKUP($B212,FoodDB!$A$2:$I$1018,5,0)</f>
        <v>6</v>
      </c>
      <c r="G212" s="0" t="n">
        <f aca="false">$C212*VLOOKUP($B212,FoodDB!$A$2:$I$1018,6,0)</f>
        <v>45</v>
      </c>
      <c r="H212" s="0" t="n">
        <f aca="false">$C212*VLOOKUP($B212,FoodDB!$A$2:$I$1018,7,0)</f>
        <v>0</v>
      </c>
      <c r="I212" s="0" t="n">
        <f aca="false">$C212*VLOOKUP($B212,FoodDB!$A$2:$I$1018,8,0)</f>
        <v>24</v>
      </c>
      <c r="J212" s="0" t="n">
        <f aca="false">$C212*VLOOKUP($B212,FoodDB!$A$2:$I$1018,9,0)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$C213*VLOOKUP($B213,FoodDB!$A$2:$I$1018,3,0)</f>
        <v>12</v>
      </c>
      <c r="E213" s="0" t="n">
        <f aca="false">$C213*VLOOKUP($B213,FoodDB!$A$2:$I$1018,4,0)</f>
        <v>0</v>
      </c>
      <c r="F213" s="0" t="n">
        <f aca="false">$C213*VLOOKUP($B213,FoodDB!$A$2:$I$1018,5,0)</f>
        <v>0</v>
      </c>
      <c r="G213" s="0" t="n">
        <f aca="false">$C213*VLOOKUP($B213,FoodDB!$A$2:$I$1018,6,0)</f>
        <v>108</v>
      </c>
      <c r="H213" s="0" t="n">
        <f aca="false">$C213*VLOOKUP($B213,FoodDB!$A$2:$I$1018,7,0)</f>
        <v>0</v>
      </c>
      <c r="I213" s="0" t="n">
        <f aca="false">$C213*VLOOKUP($B213,FoodDB!$A$2:$I$1018,8,0)</f>
        <v>0</v>
      </c>
      <c r="J213" s="0" t="n">
        <f aca="false">$C213*VLOOKUP($B213,FoodDB!$A$2:$I$1018,9,0)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442.214163205966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999.518237342124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15.6141632059658</v>
      </c>
      <c r="H216" s="0" t="n">
        <f aca="false">H215-H214</f>
        <v>9.05</v>
      </c>
      <c r="I216" s="0" t="n">
        <f aca="false">I215-I214</f>
        <v>-34.2959258638418</v>
      </c>
      <c r="J216" s="0" t="n">
        <f aca="false">J215-J214</f>
        <v>-9.63176265787592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$C219*VLOOKUP($B219,FoodDB!$A$2:$I$1018,3,0)</f>
        <v>10.8</v>
      </c>
      <c r="E219" s="0" t="n">
        <f aca="false">$C219*VLOOKUP($B219,FoodDB!$A$2:$I$1018,4,0)</f>
        <v>0</v>
      </c>
      <c r="F219" s="0" t="n">
        <f aca="false">$C219*VLOOKUP($B219,FoodDB!$A$2:$I$1018,5,0)</f>
        <v>93</v>
      </c>
      <c r="G219" s="0" t="n">
        <f aca="false">$C219*VLOOKUP($B219,FoodDB!$A$2:$I$1018,6,0)</f>
        <v>97.2</v>
      </c>
      <c r="H219" s="0" t="n">
        <f aca="false">$C219*VLOOKUP($B219,FoodDB!$A$2:$I$1018,7,0)</f>
        <v>0</v>
      </c>
      <c r="I219" s="0" t="n">
        <f aca="false">$C219*VLOOKUP($B219,FoodDB!$A$2:$I$1018,8,0)</f>
        <v>372</v>
      </c>
      <c r="J219" s="0" t="n">
        <f aca="false">$C219*VLOOKUP($B219,FoodDB!$A$2:$I$1018,9,0)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-155.951210913563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$C220*VLOOKUP($B220,FoodDB!$A$2:$I$1018,3,0)</f>
        <v>0</v>
      </c>
      <c r="E220" s="0" t="n">
        <f aca="false">$C220*VLOOKUP($B220,FoodDB!$A$2:$I$1018,4,0)</f>
        <v>0</v>
      </c>
      <c r="F220" s="0" t="n">
        <f aca="false">$C220*VLOOKUP($B220,FoodDB!$A$2:$I$1018,5,0)</f>
        <v>0</v>
      </c>
      <c r="G220" s="0" t="n">
        <f aca="false">$C220*VLOOKUP($B220,FoodDB!$A$2:$I$1018,6,0)</f>
        <v>0</v>
      </c>
      <c r="H220" s="0" t="n">
        <f aca="false">$C220*VLOOKUP($B220,FoodDB!$A$2:$I$1018,7,0)</f>
        <v>0</v>
      </c>
      <c r="I220" s="0" t="n">
        <f aca="false">$C220*VLOOKUP($B220,FoodDB!$A$2:$I$1018,8,0)</f>
        <v>0</v>
      </c>
      <c r="J220" s="0" t="n">
        <f aca="false">$C220*VLOOKUP($B220,FoodDB!$A$2:$I$1018,9,0)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$C221*VLOOKUP($B221,FoodDB!$A$2:$I$1018,3,0)</f>
        <v>0.5</v>
      </c>
      <c r="E221" s="0" t="n">
        <v>8</v>
      </c>
      <c r="F221" s="0" t="n">
        <f aca="false">$C221*VLOOKUP($B221,FoodDB!$A$2:$I$1018,5,0)</f>
        <v>12</v>
      </c>
      <c r="G221" s="0" t="n">
        <f aca="false">$C221*VLOOKUP($B221,FoodDB!$A$2:$I$1018,6,0)</f>
        <v>4.5</v>
      </c>
      <c r="H221" s="0" t="n">
        <v>32</v>
      </c>
      <c r="I221" s="0" t="n">
        <f aca="false">$C221*VLOOKUP($B221,FoodDB!$A$2:$I$1018,8,0)</f>
        <v>48</v>
      </c>
      <c r="J221" s="0" t="n">
        <f aca="false">$C221*VLOOKUP($B221,FoodDB!$A$2:$I$1018,9,0)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$C222*VLOOKUP($B222,FoodDB!$A$2:$I$1018,3,0)</f>
        <v>0</v>
      </c>
      <c r="E222" s="0" t="n">
        <f aca="false">$C222*VLOOKUP($B222,FoodDB!$A$2:$I$1018,4,0)</f>
        <v>5.14285714285714</v>
      </c>
      <c r="F222" s="0" t="n">
        <f aca="false">$C222*VLOOKUP($B222,FoodDB!$A$2:$I$1018,5,0)</f>
        <v>2.57142857142857</v>
      </c>
      <c r="G222" s="0" t="n">
        <f aca="false">$C222*VLOOKUP($B222,FoodDB!$A$2:$I$1018,6,0)</f>
        <v>0</v>
      </c>
      <c r="H222" s="0" t="n">
        <f aca="false">$C222*VLOOKUP($B222,FoodDB!$A$2:$I$1018,7,0)</f>
        <v>20.5714285714286</v>
      </c>
      <c r="I222" s="0" t="n">
        <f aca="false">$C222*VLOOKUP($B222,FoodDB!$A$2:$I$1018,8,0)</f>
        <v>10.2857142857143</v>
      </c>
      <c r="J222" s="0" t="n">
        <f aca="false">$C222*VLOOKUP($B222,FoodDB!$A$2:$I$1018,9,0)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$C223*VLOOKUP($B223,FoodDB!$A$2:$I$1018,3,0)</f>
        <v>36</v>
      </c>
      <c r="E223" s="0" t="n">
        <f aca="false">$C223*VLOOKUP($B223,FoodDB!$A$2:$I$1018,4,0)</f>
        <v>0</v>
      </c>
      <c r="F223" s="0" t="n">
        <f aca="false">$C223*VLOOKUP($B223,FoodDB!$A$2:$I$1018,5,0)</f>
        <v>0</v>
      </c>
      <c r="G223" s="0" t="n">
        <f aca="false">$C223*VLOOKUP($B223,FoodDB!$A$2:$I$1018,6,0)</f>
        <v>324</v>
      </c>
      <c r="H223" s="0" t="n">
        <f aca="false">$C223*VLOOKUP($B223,FoodDB!$A$2:$I$1018,7,0)</f>
        <v>0</v>
      </c>
      <c r="I223" s="0" t="n">
        <f aca="false">$C223*VLOOKUP($B223,FoodDB!$A$2:$I$1018,8,0)</f>
        <v>0</v>
      </c>
      <c r="J223" s="0" t="n">
        <f aca="false">$C223*VLOOKUP($B223,FoodDB!$A$2:$I$1018,9,0)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$C224*VLOOKUP($B224,FoodDB!$A$2:$I$1018,3,0)</f>
        <v>15</v>
      </c>
      <c r="E224" s="0" t="n">
        <f aca="false">$C224*VLOOKUP($B224,FoodDB!$A$2:$I$1018,4,0)</f>
        <v>2</v>
      </c>
      <c r="F224" s="0" t="n">
        <f aca="false">$C224*VLOOKUP($B224,FoodDB!$A$2:$I$1018,5,0)</f>
        <v>7</v>
      </c>
      <c r="G224" s="0" t="n">
        <f aca="false">$C224*VLOOKUP($B224,FoodDB!$A$2:$I$1018,6,0)</f>
        <v>135</v>
      </c>
      <c r="H224" s="0" t="n">
        <f aca="false">$C224*VLOOKUP($B224,FoodDB!$A$2:$I$1018,7,0)</f>
        <v>8</v>
      </c>
      <c r="I224" s="0" t="n">
        <f aca="false">$C224*VLOOKUP($B224,FoodDB!$A$2:$I$1018,8,0)</f>
        <v>28</v>
      </c>
      <c r="J224" s="0" t="n">
        <f aca="false">$C224*VLOOKUP($B224,FoodDB!$A$2:$I$1018,9,0)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$C225*VLOOKUP($B225,FoodDB!$A$2:$I$1018,3,0)</f>
        <v>5</v>
      </c>
      <c r="E225" s="0" t="n">
        <f aca="false">$C225*VLOOKUP($B225,FoodDB!$A$2:$I$1018,4,0)</f>
        <v>0</v>
      </c>
      <c r="F225" s="0" t="n">
        <f aca="false">$C225*VLOOKUP($B225,FoodDB!$A$2:$I$1018,5,0)</f>
        <v>6</v>
      </c>
      <c r="G225" s="0" t="n">
        <f aca="false">$C225*VLOOKUP($B225,FoodDB!$A$2:$I$1018,6,0)</f>
        <v>45</v>
      </c>
      <c r="H225" s="0" t="n">
        <f aca="false">$C225*VLOOKUP($B225,FoodDB!$A$2:$I$1018,7,0)</f>
        <v>0</v>
      </c>
      <c r="I225" s="0" t="n">
        <f aca="false">$C225*VLOOKUP($B225,FoodDB!$A$2:$I$1018,8,0)</f>
        <v>24</v>
      </c>
      <c r="J225" s="0" t="n">
        <f aca="false">$C225*VLOOKUP($B225,FoodDB!$A$2:$I$1018,9,0)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$C226*VLOOKUP($B226,FoodDB!$A$2:$I$1018,3,0)</f>
        <v>0</v>
      </c>
      <c r="E226" s="0" t="n">
        <f aca="false">$C226*VLOOKUP($B226,FoodDB!$A$2:$I$1018,4,0)</f>
        <v>1.07</v>
      </c>
      <c r="F226" s="0" t="n">
        <f aca="false">$C226*VLOOKUP($B226,FoodDB!$A$2:$I$1018,5,0)</f>
        <v>0</v>
      </c>
      <c r="G226" s="0" t="n">
        <f aca="false">$C226*VLOOKUP($B226,FoodDB!$A$2:$I$1018,6,0)</f>
        <v>0</v>
      </c>
      <c r="H226" s="0" t="n">
        <f aca="false">$C226*VLOOKUP($B226,FoodDB!$A$2:$I$1018,7,0)</f>
        <v>4.28</v>
      </c>
      <c r="I226" s="0" t="n">
        <f aca="false">$C226*VLOOKUP($B226,FoodDB!$A$2:$I$1018,8,0)</f>
        <v>0</v>
      </c>
      <c r="J226" s="0" t="n">
        <f aca="false">$C226*VLOOKUP($B226,FoodDB!$A$2:$I$1018,9,0)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$C227*VLOOKUP($B227,FoodDB!$A$2:$I$1018,3,0)</f>
        <v>0</v>
      </c>
      <c r="E227" s="0" t="n">
        <f aca="false">$C227*VLOOKUP($B227,FoodDB!$A$2:$I$1018,4,0)</f>
        <v>0</v>
      </c>
      <c r="F227" s="0" t="n">
        <f aca="false">$C227*VLOOKUP($B227,FoodDB!$A$2:$I$1018,5,0)</f>
        <v>0</v>
      </c>
      <c r="G227" s="0" t="n">
        <f aca="false">$C227*VLOOKUP($B227,FoodDB!$A$2:$I$1018,6,0)</f>
        <v>0</v>
      </c>
      <c r="H227" s="0" t="n">
        <f aca="false">$C227*VLOOKUP($B227,FoodDB!$A$2:$I$1018,7,0)</f>
        <v>0</v>
      </c>
      <c r="I227" s="0" t="n">
        <f aca="false">$C227*VLOOKUP($B227,FoodDB!$A$2:$I$1018,8,0)</f>
        <v>0</v>
      </c>
      <c r="J227" s="0" t="n">
        <f aca="false">$C227*VLOOKUP($B227,FoodDB!$A$2:$I$1018,9,0)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$C228*VLOOKUP($B228,FoodDB!$A$2:$I$1018,3,0)</f>
        <v>0</v>
      </c>
      <c r="E228" s="0" t="n">
        <f aca="false">$C228*VLOOKUP($B228,FoodDB!$A$2:$I$1018,4,0)</f>
        <v>0</v>
      </c>
      <c r="F228" s="0" t="n">
        <f aca="false">$C228*VLOOKUP($B228,FoodDB!$A$2:$I$1018,5,0)</f>
        <v>0</v>
      </c>
      <c r="G228" s="0" t="n">
        <f aca="false">$C228*VLOOKUP($B228,FoodDB!$A$2:$I$1018,6,0)</f>
        <v>0</v>
      </c>
      <c r="H228" s="0" t="n">
        <f aca="false">$C228*VLOOKUP($B228,FoodDB!$A$2:$I$1018,7,0)</f>
        <v>0</v>
      </c>
      <c r="I228" s="0" t="n">
        <f aca="false">$C228*VLOOKUP($B228,FoodDB!$A$2:$I$1018,8,0)</f>
        <v>0</v>
      </c>
      <c r="J228" s="0" t="n">
        <f aca="false">$C228*VLOOKUP($B228,FoodDB!$A$2:$I$1018,9,0)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449.748789086437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1007.0528632226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-155.951210913563</v>
      </c>
      <c r="H231" s="0" t="n">
        <f aca="false">H230-H229</f>
        <v>15.1485714285714</v>
      </c>
      <c r="I231" s="0" t="n">
        <f aca="false">I230-I229</f>
        <v>-4.98164014955603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$C234*VLOOKUP($B234,FoodDB!$A$2:$I$1018,3,0)</f>
        <v>10.8</v>
      </c>
      <c r="E234" s="100" t="n">
        <f aca="false">$C234*VLOOKUP($B234,FoodDB!$A$2:$I$1018,4,0)</f>
        <v>0</v>
      </c>
      <c r="F234" s="100" t="n">
        <f aca="false">$C234*VLOOKUP($B234,FoodDB!$A$2:$I$1018,5,0)</f>
        <v>93</v>
      </c>
      <c r="G234" s="100" t="n">
        <f aca="false">$C234*VLOOKUP($B234,FoodDB!$A$2:$I$1018,6,0)</f>
        <v>97.2</v>
      </c>
      <c r="H234" s="100" t="n">
        <f aca="false">$C234*VLOOKUP($B234,FoodDB!$A$2:$I$1018,7,0)</f>
        <v>0</v>
      </c>
      <c r="I234" s="100" t="n">
        <f aca="false">$C234*VLOOKUP($B234,FoodDB!$A$2:$I$1018,8,0)</f>
        <v>372</v>
      </c>
      <c r="J234" s="100" t="n">
        <f aca="false">$C234*VLOOKUP($B234,FoodDB!$A$2:$I$1018,9,0)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64.9947991789065</v>
      </c>
      <c r="Q234" s="100" t="n">
        <f aca="false">VLOOKUP($A234,LossChart!$A$3:$AB$105,15,0)-M234</f>
        <v>-2.05714285714286</v>
      </c>
      <c r="R234" s="100" t="n">
        <f aca="false">VLOOKUP($A234,LossChart!$A$3:$AB$105,16,0)-N234</f>
        <v>21.6755027075868</v>
      </c>
      <c r="S234" s="100" t="n">
        <f aca="false">VLOOKUP($A234,LossChart!$A$3:$AB$105,17,0)-O234</f>
        <v>84.6131590293505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$C235*VLOOKUP($B235,FoodDB!$A$2:$I$1018,3,0)</f>
        <v>28</v>
      </c>
      <c r="E235" s="100" t="n">
        <f aca="false">$C235*VLOOKUP($B235,FoodDB!$A$2:$I$1018,4,0)</f>
        <v>6</v>
      </c>
      <c r="F235" s="100" t="n">
        <f aca="false">$C235*VLOOKUP($B235,FoodDB!$A$2:$I$1018,5,0)</f>
        <v>14</v>
      </c>
      <c r="G235" s="100" t="n">
        <f aca="false">$C235*VLOOKUP($B235,FoodDB!$A$2:$I$1018,6,0)</f>
        <v>252</v>
      </c>
      <c r="H235" s="100" t="n">
        <f aca="false">$C235*VLOOKUP($B235,FoodDB!$A$2:$I$1018,7,0)</f>
        <v>24</v>
      </c>
      <c r="I235" s="100" t="n">
        <f aca="false">$C235*VLOOKUP($B235,FoodDB!$A$2:$I$1018,8,0)</f>
        <v>56</v>
      </c>
      <c r="J235" s="100" t="n">
        <f aca="false">$C235*VLOOKUP($B235,FoodDB!$A$2:$I$1018,9,0)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$C236*VLOOKUP($B236,FoodDB!$A$2:$I$1018,3,0)</f>
        <v>0</v>
      </c>
      <c r="E236" s="100" t="n">
        <f aca="false">$C236*VLOOKUP($B236,FoodDB!$A$2:$I$1018,4,0)</f>
        <v>3.21428571428571</v>
      </c>
      <c r="F236" s="100" t="n">
        <f aca="false">$C236*VLOOKUP($B236,FoodDB!$A$2:$I$1018,5,0)</f>
        <v>1.60714285714286</v>
      </c>
      <c r="G236" s="100" t="n">
        <f aca="false">$C236*VLOOKUP($B236,FoodDB!$A$2:$I$1018,6,0)</f>
        <v>0</v>
      </c>
      <c r="H236" s="100" t="n">
        <f aca="false">$C236*VLOOKUP($B236,FoodDB!$A$2:$I$1018,7,0)</f>
        <v>12.8571428571429</v>
      </c>
      <c r="I236" s="100" t="n">
        <f aca="false">$C236*VLOOKUP($B236,FoodDB!$A$2:$I$1018,8,0)</f>
        <v>6.42857142857143</v>
      </c>
      <c r="J236" s="100" t="n">
        <f aca="false">$C236*VLOOKUP($B236,FoodDB!$A$2:$I$1018,9,0)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$C237*VLOOKUP($B237,FoodDB!$A$2:$I$1018,3,0)</f>
        <v>1.2</v>
      </c>
      <c r="E237" s="100" t="n">
        <f aca="false">$C237*VLOOKUP($B237,FoodDB!$A$2:$I$1018,4,0)</f>
        <v>9.8</v>
      </c>
      <c r="F237" s="100" t="n">
        <f aca="false">$C237*VLOOKUP($B237,FoodDB!$A$2:$I$1018,5,0)</f>
        <v>4.8</v>
      </c>
      <c r="G237" s="100" t="n">
        <f aca="false">$C237*VLOOKUP($B237,FoodDB!$A$2:$I$1018,6,0)</f>
        <v>10.8</v>
      </c>
      <c r="H237" s="100" t="n">
        <f aca="false">$C237*VLOOKUP($B237,FoodDB!$A$2:$I$1018,7,0)</f>
        <v>39.2</v>
      </c>
      <c r="I237" s="100" t="n">
        <f aca="false">$C237*VLOOKUP($B237,FoodDB!$A$2:$I$1018,8,0)</f>
        <v>19.2</v>
      </c>
      <c r="J237" s="100" t="n">
        <f aca="false">$C237*VLOOKUP($B237,FoodDB!$A$2:$I$1018,9,0)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$C238*VLOOKUP($B238,FoodDB!$A$2:$I$1018,3,0)</f>
        <v>3.5</v>
      </c>
      <c r="E238" s="100" t="n">
        <f aca="false">$C238*VLOOKUP($B238,FoodDB!$A$2:$I$1018,4,0)</f>
        <v>1.5</v>
      </c>
      <c r="F238" s="100" t="n">
        <f aca="false">$C238*VLOOKUP($B238,FoodDB!$A$2:$I$1018,5,0)</f>
        <v>0.5</v>
      </c>
      <c r="G238" s="100" t="n">
        <f aca="false">$C238*VLOOKUP($B238,FoodDB!$A$2:$I$1018,6,0)</f>
        <v>31.5</v>
      </c>
      <c r="H238" s="100" t="n">
        <f aca="false">$C238*VLOOKUP($B238,FoodDB!$A$2:$I$1018,7,0)</f>
        <v>6</v>
      </c>
      <c r="I238" s="100" t="n">
        <f aca="false">$C238*VLOOKUP($B238,FoodDB!$A$2:$I$1018,8,0)</f>
        <v>2</v>
      </c>
      <c r="J238" s="100" t="n">
        <f aca="false">$C238*VLOOKUP($B238,FoodDB!$A$2:$I$1018,9,0)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$C239*VLOOKUP($B239,FoodDB!$A$2:$I$1018,3,0)</f>
        <v>0</v>
      </c>
      <c r="E239" s="100" t="n">
        <f aca="false">$C239*VLOOKUP($B239,FoodDB!$A$2:$I$1018,4,0)</f>
        <v>0</v>
      </c>
      <c r="F239" s="100" t="n">
        <f aca="false">$C239*VLOOKUP($B239,FoodDB!$A$2:$I$1018,5,0)</f>
        <v>0</v>
      </c>
      <c r="G239" s="100" t="n">
        <f aca="false">$C239*VLOOKUP($B239,FoodDB!$A$2:$I$1018,6,0)</f>
        <v>0</v>
      </c>
      <c r="H239" s="100" t="n">
        <f aca="false">$C239*VLOOKUP($B239,FoodDB!$A$2:$I$1018,7,0)</f>
        <v>0</v>
      </c>
      <c r="I239" s="100" t="n">
        <f aca="false">$C239*VLOOKUP($B239,FoodDB!$A$2:$I$1018,8,0)</f>
        <v>0</v>
      </c>
      <c r="J239" s="100" t="n">
        <f aca="false">$C239*VLOOKUP($B239,FoodDB!$A$2:$I$1018,9,0)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$C240*VLOOKUP($B240,FoodDB!$A$2:$I$1018,3,0)</f>
        <v>0</v>
      </c>
      <c r="E240" s="100" t="n">
        <f aca="false">$C240*VLOOKUP($B240,FoodDB!$A$2:$I$1018,4,0)</f>
        <v>0</v>
      </c>
      <c r="F240" s="100" t="n">
        <f aca="false">$C240*VLOOKUP($B240,FoodDB!$A$2:$I$1018,5,0)</f>
        <v>0</v>
      </c>
      <c r="G240" s="100" t="n">
        <f aca="false">$C240*VLOOKUP($B240,FoodDB!$A$2:$I$1018,6,0)</f>
        <v>0</v>
      </c>
      <c r="H240" s="100" t="n">
        <f aca="false">$C240*VLOOKUP($B240,FoodDB!$A$2:$I$1018,7,0)</f>
        <v>0</v>
      </c>
      <c r="I240" s="100" t="n">
        <f aca="false">$C240*VLOOKUP($B240,FoodDB!$A$2:$I$1018,8,0)</f>
        <v>0</v>
      </c>
      <c r="J240" s="100" t="n">
        <f aca="false">$C240*VLOOKUP($B240,FoodDB!$A$2:$I$1018,9,0)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1013.79887331507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64.9947991789065</v>
      </c>
      <c r="H243" s="100" t="n">
        <f aca="false">H242-H241</f>
        <v>-2.05714285714286</v>
      </c>
      <c r="I243" s="100" t="n">
        <f aca="false">I242-I241</f>
        <v>21.6755027075868</v>
      </c>
      <c r="J243" s="100" t="n">
        <f aca="false">J242-J241</f>
        <v>84.6131590293505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$C246*VLOOKUP($B246,FoodDB!$A$2:$I$1018,3,0)</f>
        <v>1.5</v>
      </c>
      <c r="E246" s="100" t="n">
        <f aca="false">$C246*VLOOKUP($B246,FoodDB!$A$2:$I$1018,4,0)</f>
        <v>3</v>
      </c>
      <c r="F246" s="100" t="n">
        <f aca="false">$C246*VLOOKUP($B246,FoodDB!$A$2:$I$1018,5,0)</f>
        <v>25</v>
      </c>
      <c r="G246" s="100" t="n">
        <f aca="false">$C246*VLOOKUP($B246,FoodDB!$A$2:$I$1018,6,0)</f>
        <v>13.5</v>
      </c>
      <c r="H246" s="100" t="n">
        <f aca="false">$C246*VLOOKUP($B246,FoodDB!$A$2:$I$1018,7,0)</f>
        <v>12</v>
      </c>
      <c r="I246" s="100" t="n">
        <f aca="false">$C246*VLOOKUP($B246,FoodDB!$A$2:$I$1018,8,0)</f>
        <v>100</v>
      </c>
      <c r="J246" s="100" t="n">
        <f aca="false">$C246*VLOOKUP($B246,FoodDB!$A$2:$I$1018,9,0)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286.204007023965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11.5080811601233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$C247*VLOOKUP($B247,FoodDB!$A$2:$I$1018,3,0)</f>
        <v>0.25</v>
      </c>
      <c r="E247" s="100" t="n">
        <f aca="false">$C247*VLOOKUP($B247,FoodDB!$A$2:$I$1018,4,0)</f>
        <v>0</v>
      </c>
      <c r="F247" s="100" t="n">
        <f aca="false">$C247*VLOOKUP($B247,FoodDB!$A$2:$I$1018,5,0)</f>
        <v>25</v>
      </c>
      <c r="G247" s="100" t="n">
        <f aca="false">$C247*VLOOKUP($B247,FoodDB!$A$2:$I$1018,6,0)</f>
        <v>2.25</v>
      </c>
      <c r="H247" s="100" t="n">
        <f aca="false">$C247*VLOOKUP($B247,FoodDB!$A$2:$I$1018,7,0)</f>
        <v>0</v>
      </c>
      <c r="I247" s="100" t="n">
        <f aca="false">$C247*VLOOKUP($B247,FoodDB!$A$2:$I$1018,8,0)</f>
        <v>100</v>
      </c>
      <c r="J247" s="100" t="n">
        <f aca="false">$C247*VLOOKUP($B247,FoodDB!$A$2:$I$1018,9,0)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$C248*VLOOKUP($B248,FoodDB!$A$2:$I$1018,3,0)</f>
        <v>0</v>
      </c>
      <c r="E248" s="100" t="n">
        <f aca="false">$C248*VLOOKUP($B248,FoodDB!$A$2:$I$1018,4,0)</f>
        <v>0</v>
      </c>
      <c r="F248" s="100" t="n">
        <f aca="false">$C248*VLOOKUP($B248,FoodDB!$A$2:$I$1018,5,0)</f>
        <v>0</v>
      </c>
      <c r="G248" s="100" t="n">
        <f aca="false">$C248*VLOOKUP($B248,FoodDB!$A$2:$I$1018,6,0)</f>
        <v>0</v>
      </c>
      <c r="H248" s="100" t="n">
        <f aca="false">$C248*VLOOKUP($B248,FoodDB!$A$2:$I$1018,7,0)</f>
        <v>0</v>
      </c>
      <c r="I248" s="100" t="n">
        <f aca="false">$C248*VLOOKUP($B248,FoodDB!$A$2:$I$1018,8,0)</f>
        <v>0</v>
      </c>
      <c r="J248" s="100" t="n">
        <f aca="false">$C248*VLOOKUP($B248,FoodDB!$A$2:$I$1018,9,0)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$C249*VLOOKUP($B249,FoodDB!$A$2:$I$1018,3,0)</f>
        <v>18</v>
      </c>
      <c r="E249" s="100" t="n">
        <f aca="false">$C249*VLOOKUP($B249,FoodDB!$A$2:$I$1018,4,0)</f>
        <v>0</v>
      </c>
      <c r="F249" s="100" t="n">
        <f aca="false">$C249*VLOOKUP($B249,FoodDB!$A$2:$I$1018,5,0)</f>
        <v>155</v>
      </c>
      <c r="G249" s="100" t="n">
        <f aca="false">$C249*VLOOKUP($B249,FoodDB!$A$2:$I$1018,6,0)</f>
        <v>162</v>
      </c>
      <c r="H249" s="100" t="n">
        <f aca="false">$C249*VLOOKUP($B249,FoodDB!$A$2:$I$1018,7,0)</f>
        <v>0</v>
      </c>
      <c r="I249" s="100" t="n">
        <f aca="false">$C249*VLOOKUP($B249,FoodDB!$A$2:$I$1018,8,0)</f>
        <v>620</v>
      </c>
      <c r="J249" s="100" t="n">
        <f aca="false">$C249*VLOOKUP($B249,FoodDB!$A$2:$I$1018,9,0)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$C250*VLOOKUP($B250,FoodDB!$A$2:$I$1018,3,0)</f>
        <v>0</v>
      </c>
      <c r="E250" s="100" t="n">
        <f aca="false">$C250*VLOOKUP($B250,FoodDB!$A$2:$I$1018,4,0)</f>
        <v>0</v>
      </c>
      <c r="F250" s="100" t="n">
        <f aca="false">$C250*VLOOKUP($B250,FoodDB!$A$2:$I$1018,5,0)</f>
        <v>0</v>
      </c>
      <c r="G250" s="100" t="n">
        <f aca="false">$C250*VLOOKUP($B250,FoodDB!$A$2:$I$1018,6,0)</f>
        <v>0</v>
      </c>
      <c r="H250" s="100" t="n">
        <f aca="false">$C250*VLOOKUP($B250,FoodDB!$A$2:$I$1018,7,0)</f>
        <v>0</v>
      </c>
      <c r="I250" s="100" t="n">
        <f aca="false">$C250*VLOOKUP($B250,FoodDB!$A$2:$I$1018,8,0)</f>
        <v>0</v>
      </c>
      <c r="J250" s="100" t="n">
        <f aca="false">$C250*VLOOKUP($B250,FoodDB!$A$2:$I$1018,9,0)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$C251*VLOOKUP($B251,FoodDB!$A$2:$I$1018,3,0)</f>
        <v>0</v>
      </c>
      <c r="E251" s="100" t="n">
        <f aca="false">$C251*VLOOKUP($B251,FoodDB!$A$2:$I$1018,4,0)</f>
        <v>0</v>
      </c>
      <c r="F251" s="100" t="n">
        <f aca="false">$C251*VLOOKUP($B251,FoodDB!$A$2:$I$1018,5,0)</f>
        <v>0</v>
      </c>
      <c r="G251" s="100" t="n">
        <f aca="false">$C251*VLOOKUP($B251,FoodDB!$A$2:$I$1018,6,0)</f>
        <v>0</v>
      </c>
      <c r="H251" s="100" t="n">
        <f aca="false">$C251*VLOOKUP($B251,FoodDB!$A$2:$I$1018,7,0)</f>
        <v>0</v>
      </c>
      <c r="I251" s="100" t="n">
        <f aca="false">$C251*VLOOKUP($B251,FoodDB!$A$2:$I$1018,8,0)</f>
        <v>0</v>
      </c>
      <c r="J251" s="100" t="n">
        <f aca="false">$C251*VLOOKUP($B251,FoodDB!$A$2:$I$1018,9,0)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$C252*VLOOKUP($B252,FoodDB!$A$2:$I$1018,3,0)</f>
        <v>0</v>
      </c>
      <c r="E252" s="100" t="n">
        <f aca="false">$C252*VLOOKUP($B252,FoodDB!$A$2:$I$1018,4,0)</f>
        <v>0</v>
      </c>
      <c r="F252" s="100" t="n">
        <f aca="false">$C252*VLOOKUP($B252,FoodDB!$A$2:$I$1018,5,0)</f>
        <v>0</v>
      </c>
      <c r="G252" s="100" t="n">
        <f aca="false">$C252*VLOOKUP($B252,FoodDB!$A$2:$I$1018,6,0)</f>
        <v>0</v>
      </c>
      <c r="H252" s="100" t="n">
        <f aca="false">$C252*VLOOKUP($B252,FoodDB!$A$2:$I$1018,7,0)</f>
        <v>0</v>
      </c>
      <c r="I252" s="100" t="n">
        <f aca="false">$C252*VLOOKUP($B252,FoodDB!$A$2:$I$1018,8,0)</f>
        <v>0</v>
      </c>
      <c r="J252" s="100" t="n">
        <f aca="false">$C252*VLOOKUP($B252,FoodDB!$A$2:$I$1018,9,0)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286.204007023965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11.5080811601233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$C258*VLOOKUP($B258,FoodDB!$A$2:$I$1018,3,0)</f>
        <v>0</v>
      </c>
      <c r="E258" s="100" t="n">
        <f aca="false">$C258*VLOOKUP($B258,FoodDB!$A$2:$I$1018,4,0)</f>
        <v>0</v>
      </c>
      <c r="F258" s="100" t="n">
        <f aca="false">$C258*VLOOKUP($B258,FoodDB!$A$2:$I$1018,5,0)</f>
        <v>0</v>
      </c>
      <c r="G258" s="100" t="n">
        <f aca="false">$C258*VLOOKUP($B258,FoodDB!$A$2:$I$1018,6,0)</f>
        <v>0</v>
      </c>
      <c r="H258" s="100" t="n">
        <f aca="false">$C258*VLOOKUP($B258,FoodDB!$A$2:$I$1018,7,0)</f>
        <v>0</v>
      </c>
      <c r="I258" s="100" t="n">
        <f aca="false">$C258*VLOOKUP($B258,FoodDB!$A$2:$I$1018,8,0)</f>
        <v>0</v>
      </c>
      <c r="J258" s="100" t="n">
        <f aca="false">$C258*VLOOKUP($B258,FoodDB!$A$2:$I$1018,9,0)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-1364.65285240046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-951.348778264303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$C259*VLOOKUP($B259,FoodDB!$A$2:$I$1018,3,0)</f>
        <v>144</v>
      </c>
      <c r="E259" s="100" t="n">
        <f aca="false">$C259*VLOOKUP($B259,FoodDB!$A$2:$I$1018,4,0)</f>
        <v>0</v>
      </c>
      <c r="F259" s="100" t="n">
        <f aca="false">$C259*VLOOKUP($B259,FoodDB!$A$2:$I$1018,5,0)</f>
        <v>0</v>
      </c>
      <c r="G259" s="100" t="n">
        <f aca="false">$C259*VLOOKUP($B259,FoodDB!$A$2:$I$1018,6,0)</f>
        <v>1296</v>
      </c>
      <c r="H259" s="100" t="n">
        <f aca="false">$C259*VLOOKUP($B259,FoodDB!$A$2:$I$1018,7,0)</f>
        <v>0</v>
      </c>
      <c r="I259" s="100" t="n">
        <f aca="false">$C259*VLOOKUP($B259,FoodDB!$A$2:$I$1018,8,0)</f>
        <v>0</v>
      </c>
      <c r="J259" s="100" t="n">
        <f aca="false">$C259*VLOOKUP($B259,FoodDB!$A$2:$I$1018,9,0)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$C260*VLOOKUP($B260,FoodDB!$A$2:$I$1018,3,0)</f>
        <v>60</v>
      </c>
      <c r="E260" s="100" t="n">
        <f aca="false">$C260*VLOOKUP($B260,FoodDB!$A$2:$I$1018,4,0)</f>
        <v>8</v>
      </c>
      <c r="F260" s="100" t="n">
        <f aca="false">$C260*VLOOKUP($B260,FoodDB!$A$2:$I$1018,5,0)</f>
        <v>28</v>
      </c>
      <c r="G260" s="100" t="n">
        <f aca="false">$C260*VLOOKUP($B260,FoodDB!$A$2:$I$1018,6,0)</f>
        <v>540</v>
      </c>
      <c r="H260" s="100" t="n">
        <f aca="false">$C260*VLOOKUP($B260,FoodDB!$A$2:$I$1018,7,0)</f>
        <v>32</v>
      </c>
      <c r="I260" s="100" t="n">
        <f aca="false">$C260*VLOOKUP($B260,FoodDB!$A$2:$I$1018,8,0)</f>
        <v>112</v>
      </c>
      <c r="J260" s="100" t="n">
        <f aca="false">$C260*VLOOKUP($B260,FoodDB!$A$2:$I$1018,9,0)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$C261*VLOOKUP($B261,FoodDB!$A$2:$I$1018,3,0)</f>
        <v>0</v>
      </c>
      <c r="E261" s="100" t="n">
        <f aca="false">$C261*VLOOKUP($B261,FoodDB!$A$2:$I$1018,4,0)</f>
        <v>0</v>
      </c>
      <c r="F261" s="100" t="n">
        <f aca="false">$C261*VLOOKUP($B261,FoodDB!$A$2:$I$1018,5,0)</f>
        <v>0</v>
      </c>
      <c r="G261" s="100" t="n">
        <f aca="false">$C261*VLOOKUP($B261,FoodDB!$A$2:$I$1018,6,0)</f>
        <v>0</v>
      </c>
      <c r="H261" s="100" t="n">
        <f aca="false">$C261*VLOOKUP($B261,FoodDB!$A$2:$I$1018,7,0)</f>
        <v>0</v>
      </c>
      <c r="I261" s="100" t="n">
        <f aca="false">$C261*VLOOKUP($B261,FoodDB!$A$2:$I$1018,8,0)</f>
        <v>0</v>
      </c>
      <c r="J261" s="100" t="n">
        <f aca="false">$C261*VLOOKUP($B261,FoodDB!$A$2:$I$1018,9,0)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$C262*VLOOKUP($B262,FoodDB!$A$2:$I$1018,3,0)</f>
        <v>0</v>
      </c>
      <c r="E262" s="100" t="n">
        <f aca="false">$C262*VLOOKUP($B262,FoodDB!$A$2:$I$1018,4,0)</f>
        <v>0</v>
      </c>
      <c r="F262" s="100" t="n">
        <f aca="false">$C262*VLOOKUP($B262,FoodDB!$A$2:$I$1018,5,0)</f>
        <v>0</v>
      </c>
      <c r="G262" s="100" t="n">
        <f aca="false">$C262*VLOOKUP($B262,FoodDB!$A$2:$I$1018,6,0)</f>
        <v>0</v>
      </c>
      <c r="H262" s="100" t="n">
        <f aca="false">$C262*VLOOKUP($B262,FoodDB!$A$2:$I$1018,7,0)</f>
        <v>0</v>
      </c>
      <c r="I262" s="100" t="n">
        <f aca="false">$C262*VLOOKUP($B262,FoodDB!$A$2:$I$1018,8,0)</f>
        <v>0</v>
      </c>
      <c r="J262" s="100" t="n">
        <f aca="false">$C262*VLOOKUP($B262,FoodDB!$A$2:$I$1018,9,0)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$C263*VLOOKUP($B263,FoodDB!$A$2:$I$1018,3,0)</f>
        <v>0</v>
      </c>
      <c r="E263" s="100" t="n">
        <f aca="false">$C263*VLOOKUP($B263,FoodDB!$A$2:$I$1018,4,0)</f>
        <v>0</v>
      </c>
      <c r="F263" s="100" t="n">
        <f aca="false">$C263*VLOOKUP($B263,FoodDB!$A$2:$I$1018,5,0)</f>
        <v>0</v>
      </c>
      <c r="G263" s="100" t="n">
        <f aca="false">$C263*VLOOKUP($B263,FoodDB!$A$2:$I$1018,6,0)</f>
        <v>0</v>
      </c>
      <c r="H263" s="100" t="n">
        <f aca="false">$C263*VLOOKUP($B263,FoodDB!$A$2:$I$1018,7,0)</f>
        <v>0</v>
      </c>
      <c r="I263" s="100" t="n">
        <f aca="false">$C263*VLOOKUP($B263,FoodDB!$A$2:$I$1018,8,0)</f>
        <v>0</v>
      </c>
      <c r="J263" s="100" t="n">
        <f aca="false">$C263*VLOOKUP($B263,FoodDB!$A$2:$I$1018,9,0)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$C264*VLOOKUP($B264,FoodDB!$A$2:$I$1018,3,0)</f>
        <v>0</v>
      </c>
      <c r="E264" s="100" t="n">
        <f aca="false">$C264*VLOOKUP($B264,FoodDB!$A$2:$I$1018,4,0)</f>
        <v>0</v>
      </c>
      <c r="F264" s="100" t="n">
        <f aca="false">$C264*VLOOKUP($B264,FoodDB!$A$2:$I$1018,5,0)</f>
        <v>0</v>
      </c>
      <c r="G264" s="100" t="n">
        <f aca="false">$C264*VLOOKUP($B264,FoodDB!$A$2:$I$1018,6,0)</f>
        <v>0</v>
      </c>
      <c r="H264" s="100" t="n">
        <f aca="false">$C264*VLOOKUP($B264,FoodDB!$A$2:$I$1018,7,0)</f>
        <v>0</v>
      </c>
      <c r="I264" s="100" t="n">
        <f aca="false">$C264*VLOOKUP($B264,FoodDB!$A$2:$I$1018,8,0)</f>
        <v>0</v>
      </c>
      <c r="J264" s="100" t="n">
        <f aca="false">$C264*VLOOKUP($B264,FoodDB!$A$2:$I$1018,9,0)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471.347147599538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1028.6512217357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-1364.65285240046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-951.348778264303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$C270*VLOOKUP($B270,FoodDB!$A$2:$I$1018,3,0)</f>
        <v>0</v>
      </c>
      <c r="E270" s="100" t="n">
        <f aca="false">$C270*VLOOKUP($B270,FoodDB!$A$2:$I$1018,4,0)</f>
        <v>0</v>
      </c>
      <c r="F270" s="100" t="n">
        <f aca="false">$C270*VLOOKUP($B270,FoodDB!$A$2:$I$1018,5,0)</f>
        <v>0</v>
      </c>
      <c r="G270" s="100" t="n">
        <f aca="false">$C270*VLOOKUP($B270,FoodDB!$A$2:$I$1018,6,0)</f>
        <v>0</v>
      </c>
      <c r="H270" s="100" t="n">
        <f aca="false">$C270*VLOOKUP($B270,FoodDB!$A$2:$I$1018,7,0)</f>
        <v>0</v>
      </c>
      <c r="I270" s="100" t="n">
        <f aca="false">$C270*VLOOKUP($B270,FoodDB!$A$2:$I$1018,8,0)</f>
        <v>0</v>
      </c>
      <c r="J270" s="100" t="n">
        <f aca="false">$C270*VLOOKUP($B270,FoodDB!$A$2:$I$1018,9,0)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-949.065170211123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$C271*VLOOKUP($B271,FoodDB!$A$2:$I$1018,3,0)</f>
        <v>144</v>
      </c>
      <c r="E271" s="100" t="n">
        <f aca="false">$C271*VLOOKUP($B271,FoodDB!$A$2:$I$1018,4,0)</f>
        <v>0</v>
      </c>
      <c r="F271" s="100" t="n">
        <f aca="false">$C271*VLOOKUP($B271,FoodDB!$A$2:$I$1018,5,0)</f>
        <v>0</v>
      </c>
      <c r="G271" s="100" t="n">
        <f aca="false">$C271*VLOOKUP($B271,FoodDB!$A$2:$I$1018,6,0)</f>
        <v>1296</v>
      </c>
      <c r="H271" s="100" t="n">
        <f aca="false">$C271*VLOOKUP($B271,FoodDB!$A$2:$I$1018,7,0)</f>
        <v>0</v>
      </c>
      <c r="I271" s="100" t="n">
        <f aca="false">$C271*VLOOKUP($B271,FoodDB!$A$2:$I$1018,8,0)</f>
        <v>0</v>
      </c>
      <c r="J271" s="100" t="n">
        <f aca="false">$C271*VLOOKUP($B271,FoodDB!$A$2:$I$1018,9,0)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$C272*VLOOKUP($B272,FoodDB!$A$2:$I$1018,3,0)</f>
        <v>60</v>
      </c>
      <c r="E272" s="100" t="n">
        <f aca="false">$C272*VLOOKUP($B272,FoodDB!$A$2:$I$1018,4,0)</f>
        <v>8</v>
      </c>
      <c r="F272" s="100" t="n">
        <f aca="false">$C272*VLOOKUP($B272,FoodDB!$A$2:$I$1018,5,0)</f>
        <v>28</v>
      </c>
      <c r="G272" s="100" t="n">
        <f aca="false">$C272*VLOOKUP($B272,FoodDB!$A$2:$I$1018,6,0)</f>
        <v>540</v>
      </c>
      <c r="H272" s="100" t="n">
        <f aca="false">$C272*VLOOKUP($B272,FoodDB!$A$2:$I$1018,7,0)</f>
        <v>32</v>
      </c>
      <c r="I272" s="100" t="n">
        <f aca="false">$C272*VLOOKUP($B272,FoodDB!$A$2:$I$1018,8,0)</f>
        <v>112</v>
      </c>
      <c r="J272" s="100" t="n">
        <f aca="false">$C272*VLOOKUP($B272,FoodDB!$A$2:$I$1018,9,0)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$C273*VLOOKUP($B273,FoodDB!$A$2:$I$1018,3,0)</f>
        <v>0</v>
      </c>
      <c r="E273" s="100" t="n">
        <f aca="false">$C273*VLOOKUP($B273,FoodDB!$A$2:$I$1018,4,0)</f>
        <v>0</v>
      </c>
      <c r="F273" s="100" t="n">
        <f aca="false">$C273*VLOOKUP($B273,FoodDB!$A$2:$I$1018,5,0)</f>
        <v>0</v>
      </c>
      <c r="G273" s="100" t="n">
        <f aca="false">$C273*VLOOKUP($B273,FoodDB!$A$2:$I$1018,6,0)</f>
        <v>0</v>
      </c>
      <c r="H273" s="100" t="n">
        <f aca="false">$C273*VLOOKUP($B273,FoodDB!$A$2:$I$1018,7,0)</f>
        <v>0</v>
      </c>
      <c r="I273" s="100" t="n">
        <f aca="false">$C273*VLOOKUP($B273,FoodDB!$A$2:$I$1018,8,0)</f>
        <v>0</v>
      </c>
      <c r="J273" s="100" t="n">
        <f aca="false">$C273*VLOOKUP($B273,FoodDB!$A$2:$I$1018,9,0)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$C274*VLOOKUP($B274,FoodDB!$A$2:$I$1018,3,0)</f>
        <v>0</v>
      </c>
      <c r="E274" s="100" t="n">
        <f aca="false">$C274*VLOOKUP($B274,FoodDB!$A$2:$I$1018,4,0)</f>
        <v>0</v>
      </c>
      <c r="F274" s="100" t="n">
        <f aca="false">$C274*VLOOKUP($B274,FoodDB!$A$2:$I$1018,5,0)</f>
        <v>0</v>
      </c>
      <c r="G274" s="100" t="n">
        <f aca="false">$C274*VLOOKUP($B274,FoodDB!$A$2:$I$1018,6,0)</f>
        <v>0</v>
      </c>
      <c r="H274" s="100" t="n">
        <f aca="false">$C274*VLOOKUP($B274,FoodDB!$A$2:$I$1018,7,0)</f>
        <v>0</v>
      </c>
      <c r="I274" s="100" t="n">
        <f aca="false">$C274*VLOOKUP($B274,FoodDB!$A$2:$I$1018,8,0)</f>
        <v>0</v>
      </c>
      <c r="J274" s="100" t="n">
        <f aca="false">$C274*VLOOKUP($B274,FoodDB!$A$2:$I$1018,9,0)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$C275*VLOOKUP($B275,FoodDB!$A$2:$I$1018,3,0)</f>
        <v>0</v>
      </c>
      <c r="E275" s="100" t="n">
        <f aca="false">$C275*VLOOKUP($B275,FoodDB!$A$2:$I$1018,4,0)</f>
        <v>0</v>
      </c>
      <c r="F275" s="100" t="n">
        <f aca="false">$C275*VLOOKUP($B275,FoodDB!$A$2:$I$1018,5,0)</f>
        <v>0</v>
      </c>
      <c r="G275" s="100" t="n">
        <f aca="false">$C275*VLOOKUP($B275,FoodDB!$A$2:$I$1018,6,0)</f>
        <v>0</v>
      </c>
      <c r="H275" s="100" t="n">
        <f aca="false">$C275*VLOOKUP($B275,FoodDB!$A$2:$I$1018,7,0)</f>
        <v>0</v>
      </c>
      <c r="I275" s="100" t="n">
        <f aca="false">$C275*VLOOKUP($B275,FoodDB!$A$2:$I$1018,8,0)</f>
        <v>0</v>
      </c>
      <c r="J275" s="100" t="n">
        <f aca="false">$C275*VLOOKUP($B275,FoodDB!$A$2:$I$1018,9,0)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$C276*VLOOKUP($B276,FoodDB!$A$2:$I$1018,3,0)</f>
        <v>0</v>
      </c>
      <c r="E276" s="100" t="n">
        <f aca="false">$C276*VLOOKUP($B276,FoodDB!$A$2:$I$1018,4,0)</f>
        <v>0</v>
      </c>
      <c r="F276" s="100" t="n">
        <f aca="false">$C276*VLOOKUP($B276,FoodDB!$A$2:$I$1018,5,0)</f>
        <v>0</v>
      </c>
      <c r="G276" s="100" t="n">
        <f aca="false">$C276*VLOOKUP($B276,FoodDB!$A$2:$I$1018,6,0)</f>
        <v>0</v>
      </c>
      <c r="H276" s="100" t="n">
        <f aca="false">$C276*VLOOKUP($B276,FoodDB!$A$2:$I$1018,7,0)</f>
        <v>0</v>
      </c>
      <c r="I276" s="100" t="n">
        <f aca="false">$C276*VLOOKUP($B276,FoodDB!$A$2:$I$1018,8,0)</f>
        <v>0</v>
      </c>
      <c r="J276" s="100" t="n">
        <f aca="false">$C276*VLOOKUP($B276,FoodDB!$A$2:$I$1018,9,0)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473.630755652719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1030.93482978888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-949.065170211123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$C282*VLOOKUP($B282,FoodDB!$A$2:$I$1018,3,0)</f>
        <v>0</v>
      </c>
      <c r="E282" s="100" t="n">
        <f aca="false">$C282*VLOOKUP($B282,FoodDB!$A$2:$I$1018,4,0)</f>
        <v>0</v>
      </c>
      <c r="F282" s="100" t="n">
        <f aca="false">$C282*VLOOKUP($B282,FoodDB!$A$2:$I$1018,5,0)</f>
        <v>0</v>
      </c>
      <c r="G282" s="100" t="n">
        <f aca="false">$C282*VLOOKUP($B282,FoodDB!$A$2:$I$1018,6,0)</f>
        <v>0</v>
      </c>
      <c r="H282" s="100" t="n">
        <f aca="false">$C282*VLOOKUP($B282,FoodDB!$A$2:$I$1018,7,0)</f>
        <v>0</v>
      </c>
      <c r="I282" s="100" t="n">
        <f aca="false">$C282*VLOOKUP($B282,FoodDB!$A$2:$I$1018,8,0)</f>
        <v>0</v>
      </c>
      <c r="J282" s="100" t="n">
        <f aca="false">$C282*VLOOKUP($B282,FoodDB!$A$2:$I$1018,9,0)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-1375.84375484888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$C283*VLOOKUP($B283,FoodDB!$A$2:$I$1018,3,0)</f>
        <v>0.25</v>
      </c>
      <c r="E283" s="100" t="n">
        <f aca="false">$C283*VLOOKUP($B283,FoodDB!$A$2:$I$1018,4,0)</f>
        <v>0</v>
      </c>
      <c r="F283" s="100" t="n">
        <f aca="false">$C283*VLOOKUP($B283,FoodDB!$A$2:$I$1018,5,0)</f>
        <v>25</v>
      </c>
      <c r="G283" s="100" t="n">
        <f aca="false">$C283*VLOOKUP($B283,FoodDB!$A$2:$I$1018,6,0)</f>
        <v>2.25</v>
      </c>
      <c r="H283" s="100" t="n">
        <f aca="false">$C283*VLOOKUP($B283,FoodDB!$A$2:$I$1018,7,0)</f>
        <v>0</v>
      </c>
      <c r="I283" s="100" t="n">
        <f aca="false">$C283*VLOOKUP($B283,FoodDB!$A$2:$I$1018,8,0)</f>
        <v>100</v>
      </c>
      <c r="J283" s="100" t="n">
        <f aca="false">$C283*VLOOKUP($B283,FoodDB!$A$2:$I$1018,9,0)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$C284*VLOOKUP($B284,FoodDB!$A$2:$I$1018,3,0)</f>
        <v>1.5</v>
      </c>
      <c r="E284" s="100" t="n">
        <f aca="false">$C284*VLOOKUP($B284,FoodDB!$A$2:$I$1018,4,0)</f>
        <v>3</v>
      </c>
      <c r="F284" s="100" t="n">
        <f aca="false">$C284*VLOOKUP($B284,FoodDB!$A$2:$I$1018,5,0)</f>
        <v>25</v>
      </c>
      <c r="G284" s="100" t="n">
        <f aca="false">$C284*VLOOKUP($B284,FoodDB!$A$2:$I$1018,6,0)</f>
        <v>13.5</v>
      </c>
      <c r="H284" s="100" t="n">
        <f aca="false">$C284*VLOOKUP($B284,FoodDB!$A$2:$I$1018,7,0)</f>
        <v>12</v>
      </c>
      <c r="I284" s="100" t="n">
        <f aca="false">$C284*VLOOKUP($B284,FoodDB!$A$2:$I$1018,8,0)</f>
        <v>100</v>
      </c>
      <c r="J284" s="100" t="n">
        <f aca="false">$C284*VLOOKUP($B284,FoodDB!$A$2:$I$1018,9,0)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$C285*VLOOKUP($B285,FoodDB!$A$2:$I$1018,3,0)</f>
        <v>144</v>
      </c>
      <c r="E285" s="100" t="n">
        <f aca="false">$C285*VLOOKUP($B285,FoodDB!$A$2:$I$1018,4,0)</f>
        <v>0</v>
      </c>
      <c r="F285" s="100" t="n">
        <f aca="false">$C285*VLOOKUP($B285,FoodDB!$A$2:$I$1018,5,0)</f>
        <v>0</v>
      </c>
      <c r="G285" s="100" t="n">
        <f aca="false">$C285*VLOOKUP($B285,FoodDB!$A$2:$I$1018,6,0)</f>
        <v>1296</v>
      </c>
      <c r="H285" s="100" t="n">
        <f aca="false">$C285*VLOOKUP($B285,FoodDB!$A$2:$I$1018,7,0)</f>
        <v>0</v>
      </c>
      <c r="I285" s="100" t="n">
        <f aca="false">$C285*VLOOKUP($B285,FoodDB!$A$2:$I$1018,8,0)</f>
        <v>0</v>
      </c>
      <c r="J285" s="100" t="n">
        <f aca="false">$C285*VLOOKUP($B285,FoodDB!$A$2:$I$1018,9,0)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$C286*VLOOKUP($B286,FoodDB!$A$2:$I$1018,3,0)</f>
        <v>60</v>
      </c>
      <c r="E286" s="100" t="n">
        <f aca="false">$C286*VLOOKUP($B286,FoodDB!$A$2:$I$1018,4,0)</f>
        <v>8</v>
      </c>
      <c r="F286" s="100" t="n">
        <f aca="false">$C286*VLOOKUP($B286,FoodDB!$A$2:$I$1018,5,0)</f>
        <v>28</v>
      </c>
      <c r="G286" s="100" t="n">
        <f aca="false">$C286*VLOOKUP($B286,FoodDB!$A$2:$I$1018,6,0)</f>
        <v>540</v>
      </c>
      <c r="H286" s="100" t="n">
        <f aca="false">$C286*VLOOKUP($B286,FoodDB!$A$2:$I$1018,7,0)</f>
        <v>32</v>
      </c>
      <c r="I286" s="100" t="n">
        <f aca="false">$C286*VLOOKUP($B286,FoodDB!$A$2:$I$1018,8,0)</f>
        <v>112</v>
      </c>
      <c r="J286" s="100" t="n">
        <f aca="false">$C286*VLOOKUP($B286,FoodDB!$A$2:$I$1018,9,0)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$C287*VLOOKUP($B287,FoodDB!$A$2:$I$1018,3,0)</f>
        <v>0</v>
      </c>
      <c r="E287" s="100" t="n">
        <f aca="false">$C287*VLOOKUP($B287,FoodDB!$A$2:$I$1018,4,0)</f>
        <v>0</v>
      </c>
      <c r="F287" s="100" t="n">
        <f aca="false">$C287*VLOOKUP($B287,FoodDB!$A$2:$I$1018,5,0)</f>
        <v>0</v>
      </c>
      <c r="G287" s="100" t="n">
        <f aca="false">$C287*VLOOKUP($B287,FoodDB!$A$2:$I$1018,6,0)</f>
        <v>0</v>
      </c>
      <c r="H287" s="100" t="n">
        <f aca="false">$C287*VLOOKUP($B287,FoodDB!$A$2:$I$1018,7,0)</f>
        <v>0</v>
      </c>
      <c r="I287" s="100" t="n">
        <f aca="false">$C287*VLOOKUP($B287,FoodDB!$A$2:$I$1018,8,0)</f>
        <v>0</v>
      </c>
      <c r="J287" s="100" t="n">
        <f aca="false">$C287*VLOOKUP($B287,FoodDB!$A$2:$I$1018,9,0)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$C288*VLOOKUP($B288,FoodDB!$A$2:$I$1018,3,0)</f>
        <v>0</v>
      </c>
      <c r="E288" s="100" t="n">
        <f aca="false">$C288*VLOOKUP($B288,FoodDB!$A$2:$I$1018,4,0)</f>
        <v>0</v>
      </c>
      <c r="F288" s="100" t="n">
        <f aca="false">$C288*VLOOKUP($B288,FoodDB!$A$2:$I$1018,5,0)</f>
        <v>0</v>
      </c>
      <c r="G288" s="100" t="n">
        <f aca="false">$C288*VLOOKUP($B288,FoodDB!$A$2:$I$1018,6,0)</f>
        <v>0</v>
      </c>
      <c r="H288" s="100" t="n">
        <f aca="false">$C288*VLOOKUP($B288,FoodDB!$A$2:$I$1018,7,0)</f>
        <v>0</v>
      </c>
      <c r="I288" s="100" t="n">
        <f aca="false">$C288*VLOOKUP($B288,FoodDB!$A$2:$I$1018,8,0)</f>
        <v>0</v>
      </c>
      <c r="J288" s="100" t="n">
        <f aca="false">$C288*VLOOKUP($B288,FoodDB!$A$2:$I$1018,9,0)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475.906245151115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-1375.84375484888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$C294*VLOOKUP($B294,FoodDB!$A$2:$I$1018,3,0)</f>
        <v>0.25</v>
      </c>
      <c r="E294" s="100" t="n">
        <f aca="false">$C294*VLOOKUP($B294,FoodDB!$A$2:$I$1018,4,0)</f>
        <v>0</v>
      </c>
      <c r="F294" s="100" t="n">
        <f aca="false">$C294*VLOOKUP($B294,FoodDB!$A$2:$I$1018,5,0)</f>
        <v>25</v>
      </c>
      <c r="G294" s="100" t="n">
        <f aca="false">$C294*VLOOKUP($B294,FoodDB!$A$2:$I$1018,6,0)</f>
        <v>2.25</v>
      </c>
      <c r="H294" s="100" t="n">
        <f aca="false">$C294*VLOOKUP($B294,FoodDB!$A$2:$I$1018,7,0)</f>
        <v>0</v>
      </c>
      <c r="I294" s="100" t="n">
        <f aca="false">$C294*VLOOKUP($B294,FoodDB!$A$2:$I$1018,8,0)</f>
        <v>100</v>
      </c>
      <c r="J294" s="100" t="n">
        <f aca="false">$C294*VLOOKUP($B294,FoodDB!$A$2:$I$1018,9,0)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112.016114649402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-30.6959258638417</v>
      </c>
      <c r="S294" s="100" t="n">
        <f aca="false">VLOOKUP($A294,LossChart!$A$3:$AB$105,17,0)-O294</f>
        <v>13.3201887855598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$C295*VLOOKUP($B295,FoodDB!$A$2:$I$1018,3,0)</f>
        <v>1.5</v>
      </c>
      <c r="E295" s="100" t="n">
        <f aca="false">$C295*VLOOKUP($B295,FoodDB!$A$2:$I$1018,4,0)</f>
        <v>3</v>
      </c>
      <c r="F295" s="100" t="n">
        <f aca="false">$C295*VLOOKUP($B295,FoodDB!$A$2:$I$1018,5,0)</f>
        <v>25</v>
      </c>
      <c r="G295" s="100" t="n">
        <f aca="false">$C295*VLOOKUP($B295,FoodDB!$A$2:$I$1018,6,0)</f>
        <v>13.5</v>
      </c>
      <c r="H295" s="100" t="n">
        <f aca="false">$C295*VLOOKUP($B295,FoodDB!$A$2:$I$1018,7,0)</f>
        <v>12</v>
      </c>
      <c r="I295" s="100" t="n">
        <f aca="false">$C295*VLOOKUP($B295,FoodDB!$A$2:$I$1018,8,0)</f>
        <v>100</v>
      </c>
      <c r="J295" s="100" t="n">
        <f aca="false">$C295*VLOOKUP($B295,FoodDB!$A$2:$I$1018,9,0)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$C296*VLOOKUP($B296,FoodDB!$A$2:$I$1018,3,0)</f>
        <v>3.2</v>
      </c>
      <c r="E296" s="100" t="n">
        <f aca="false">$C296*VLOOKUP($B296,FoodDB!$A$2:$I$1018,4,0)</f>
        <v>34</v>
      </c>
      <c r="F296" s="100" t="n">
        <f aca="false">$C296*VLOOKUP($B296,FoodDB!$A$2:$I$1018,5,0)</f>
        <v>22</v>
      </c>
      <c r="G296" s="100" t="n">
        <f aca="false">$C296*VLOOKUP($B296,FoodDB!$A$2:$I$1018,6,0)</f>
        <v>28.8</v>
      </c>
      <c r="H296" s="100" t="n">
        <f aca="false">$C296*VLOOKUP($B296,FoodDB!$A$2:$I$1018,7,0)</f>
        <v>136</v>
      </c>
      <c r="I296" s="100" t="n">
        <f aca="false">$C296*VLOOKUP($B296,FoodDB!$A$2:$I$1018,8,0)</f>
        <v>88</v>
      </c>
      <c r="J296" s="100" t="n">
        <f aca="false">$C296*VLOOKUP($B296,FoodDB!$A$2:$I$1018,9,0)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$C297*VLOOKUP($B297,FoodDB!$A$2:$I$1018,3,0)</f>
        <v>12</v>
      </c>
      <c r="E297" s="100" t="n">
        <f aca="false">$C297*VLOOKUP($B297,FoodDB!$A$2:$I$1018,4,0)</f>
        <v>0</v>
      </c>
      <c r="F297" s="100" t="n">
        <f aca="false">$C297*VLOOKUP($B297,FoodDB!$A$2:$I$1018,5,0)</f>
        <v>0</v>
      </c>
      <c r="G297" s="100" t="n">
        <f aca="false">$C297*VLOOKUP($B297,FoodDB!$A$2:$I$1018,6,0)</f>
        <v>108</v>
      </c>
      <c r="H297" s="100" t="n">
        <f aca="false">$C297*VLOOKUP($B297,FoodDB!$A$2:$I$1018,7,0)</f>
        <v>0</v>
      </c>
      <c r="I297" s="100" t="n">
        <f aca="false">$C297*VLOOKUP($B297,FoodDB!$A$2:$I$1018,8,0)</f>
        <v>0</v>
      </c>
      <c r="J297" s="100" t="n">
        <f aca="false">$C297*VLOOKUP($B297,FoodDB!$A$2:$I$1018,9,0)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$C298*VLOOKUP($B298,FoodDB!$A$2:$I$1018,3,0)</f>
        <v>20</v>
      </c>
      <c r="E298" s="100" t="n">
        <f aca="false">$C298*VLOOKUP($B298,FoodDB!$A$2:$I$1018,4,0)</f>
        <v>0</v>
      </c>
      <c r="F298" s="100" t="n">
        <f aca="false">$C298*VLOOKUP($B298,FoodDB!$A$2:$I$1018,5,0)</f>
        <v>24</v>
      </c>
      <c r="G298" s="100" t="n">
        <f aca="false">$C298*VLOOKUP($B298,FoodDB!$A$2:$I$1018,6,0)</f>
        <v>180</v>
      </c>
      <c r="H298" s="100" t="n">
        <f aca="false">$C298*VLOOKUP($B298,FoodDB!$A$2:$I$1018,7,0)</f>
        <v>0</v>
      </c>
      <c r="I298" s="100" t="n">
        <f aca="false">$C298*VLOOKUP($B298,FoodDB!$A$2:$I$1018,8,0)</f>
        <v>96</v>
      </c>
      <c r="J298" s="100" t="n">
        <f aca="false">$C298*VLOOKUP($B298,FoodDB!$A$2:$I$1018,9,0)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$C299*VLOOKUP($B299,FoodDB!$A$2:$I$1018,3,0)</f>
        <v>3.6</v>
      </c>
      <c r="E299" s="100" t="n">
        <f aca="false">$C299*VLOOKUP($B299,FoodDB!$A$2:$I$1018,4,0)</f>
        <v>0</v>
      </c>
      <c r="F299" s="100" t="n">
        <f aca="false">$C299*VLOOKUP($B299,FoodDB!$A$2:$I$1018,5,0)</f>
        <v>31</v>
      </c>
      <c r="G299" s="100" t="n">
        <f aca="false">$C299*VLOOKUP($B299,FoodDB!$A$2:$I$1018,6,0)</f>
        <v>32.4</v>
      </c>
      <c r="H299" s="100" t="n">
        <f aca="false">$C299*VLOOKUP($B299,FoodDB!$A$2:$I$1018,7,0)</f>
        <v>0</v>
      </c>
      <c r="I299" s="100" t="n">
        <f aca="false">$C299*VLOOKUP($B299,FoodDB!$A$2:$I$1018,8,0)</f>
        <v>124</v>
      </c>
      <c r="J299" s="100" t="n">
        <f aca="false">$C299*VLOOKUP($B299,FoodDB!$A$2:$I$1018,9,0)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$C300*VLOOKUP($B300,FoodDB!$A$2:$I$1018,3,0)</f>
        <v>0</v>
      </c>
      <c r="E300" s="100" t="n">
        <f aca="false">$C300*VLOOKUP($B300,FoodDB!$A$2:$I$1018,4,0)</f>
        <v>0</v>
      </c>
      <c r="F300" s="100" t="n">
        <f aca="false">$C300*VLOOKUP($B300,FoodDB!$A$2:$I$1018,5,0)</f>
        <v>0</v>
      </c>
      <c r="G300" s="100" t="n">
        <f aca="false">$C300*VLOOKUP($B300,FoodDB!$A$2:$I$1018,6,0)</f>
        <v>0</v>
      </c>
      <c r="H300" s="100" t="n">
        <f aca="false">$C300*VLOOKUP($B300,FoodDB!$A$2:$I$1018,7,0)</f>
        <v>0</v>
      </c>
      <c r="I300" s="100" t="n">
        <f aca="false">$C300*VLOOKUP($B300,FoodDB!$A$2:$I$1018,8,0)</f>
        <v>0</v>
      </c>
      <c r="J300" s="100" t="n">
        <f aca="false">$C300*VLOOKUP($B300,FoodDB!$A$2:$I$1018,9,0)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476.966114649402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112.016114649402</v>
      </c>
      <c r="H303" s="100" t="n">
        <f aca="false">H302-H301</f>
        <v>-68</v>
      </c>
      <c r="I303" s="100" t="n">
        <f aca="false">I302-I301</f>
        <v>-30.6959258638417</v>
      </c>
      <c r="J303" s="100" t="n">
        <f aca="false">J302-J301</f>
        <v>13.3201887855598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$C306*VLOOKUP($B306,FoodDB!$A$2:$I$1018,3,0)</f>
        <v>0.25</v>
      </c>
      <c r="E306" s="100" t="n">
        <f aca="false">$C306*VLOOKUP($B306,FoodDB!$A$2:$I$1018,4,0)</f>
        <v>0</v>
      </c>
      <c r="F306" s="100" t="n">
        <f aca="false">$C306*VLOOKUP($B306,FoodDB!$A$2:$I$1018,5,0)</f>
        <v>25</v>
      </c>
      <c r="G306" s="100" t="n">
        <f aca="false">$C306*VLOOKUP($B306,FoodDB!$A$2:$I$1018,6,0)</f>
        <v>2.25</v>
      </c>
      <c r="H306" s="100" t="n">
        <f aca="false">$C306*VLOOKUP($B306,FoodDB!$A$2:$I$1018,7,0)</f>
        <v>0</v>
      </c>
      <c r="I306" s="100" t="n">
        <f aca="false">$C306*VLOOKUP($B306,FoodDB!$A$2:$I$1018,8,0)</f>
        <v>100</v>
      </c>
      <c r="J306" s="100" t="n">
        <f aca="false">$C306*VLOOKUP($B306,FoodDB!$A$2:$I$1018,9,0)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38.2940051288638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-22.6959258638418</v>
      </c>
      <c r="S306" s="100" t="n">
        <f aca="false">VLOOKUP($A306,LossChart!$A$3:$AB$105,17,0)-O306</f>
        <v>7.59807926502208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$C307*VLOOKUP($B307,FoodDB!$A$2:$I$1018,3,0)</f>
        <v>1.5</v>
      </c>
      <c r="E307" s="100" t="n">
        <f aca="false">$C307*VLOOKUP($B307,FoodDB!$A$2:$I$1018,4,0)</f>
        <v>3</v>
      </c>
      <c r="F307" s="100" t="n">
        <f aca="false">$C307*VLOOKUP($B307,FoodDB!$A$2:$I$1018,5,0)</f>
        <v>25</v>
      </c>
      <c r="G307" s="100" t="n">
        <f aca="false">$C307*VLOOKUP($B307,FoodDB!$A$2:$I$1018,6,0)</f>
        <v>13.5</v>
      </c>
      <c r="H307" s="100" t="n">
        <f aca="false">$C307*VLOOKUP($B307,FoodDB!$A$2:$I$1018,7,0)</f>
        <v>12</v>
      </c>
      <c r="I307" s="100" t="n">
        <f aca="false">$C307*VLOOKUP($B307,FoodDB!$A$2:$I$1018,8,0)</f>
        <v>100</v>
      </c>
      <c r="J307" s="100" t="n">
        <f aca="false">$C307*VLOOKUP($B307,FoodDB!$A$2:$I$1018,9,0)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$C308*VLOOKUP($B308,FoodDB!$A$2:$I$1018,3,0)</f>
        <v>1</v>
      </c>
      <c r="E308" s="100" t="n">
        <f aca="false">$C308*VLOOKUP($B308,FoodDB!$A$2:$I$1018,4,0)</f>
        <v>0</v>
      </c>
      <c r="F308" s="100" t="n">
        <f aca="false">$C308*VLOOKUP($B308,FoodDB!$A$2:$I$1018,5,0)</f>
        <v>0</v>
      </c>
      <c r="G308" s="100" t="n">
        <f aca="false">$C308*VLOOKUP($B308,FoodDB!$A$2:$I$1018,6,0)</f>
        <v>9</v>
      </c>
      <c r="H308" s="100" t="n">
        <f aca="false">$C308*VLOOKUP($B308,FoodDB!$A$2:$I$1018,7,0)</f>
        <v>0</v>
      </c>
      <c r="I308" s="100" t="n">
        <f aca="false">$C308*VLOOKUP($B308,FoodDB!$A$2:$I$1018,8,0)</f>
        <v>0</v>
      </c>
      <c r="J308" s="100" t="n">
        <f aca="false">$C308*VLOOKUP($B308,FoodDB!$A$2:$I$1018,9,0)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$C309*VLOOKUP($B309,FoodDB!$A$2:$I$1018,3,0)</f>
        <v>1.6</v>
      </c>
      <c r="E309" s="100" t="n">
        <f aca="false">$C309*VLOOKUP($B309,FoodDB!$A$2:$I$1018,4,0)</f>
        <v>17</v>
      </c>
      <c r="F309" s="100" t="n">
        <f aca="false">$C309*VLOOKUP($B309,FoodDB!$A$2:$I$1018,5,0)</f>
        <v>11</v>
      </c>
      <c r="G309" s="100" t="n">
        <f aca="false">$C309*VLOOKUP($B309,FoodDB!$A$2:$I$1018,6,0)</f>
        <v>14.4</v>
      </c>
      <c r="H309" s="100" t="n">
        <f aca="false">$C309*VLOOKUP($B309,FoodDB!$A$2:$I$1018,7,0)</f>
        <v>68</v>
      </c>
      <c r="I309" s="100" t="n">
        <f aca="false">$C309*VLOOKUP($B309,FoodDB!$A$2:$I$1018,8,0)</f>
        <v>44</v>
      </c>
      <c r="J309" s="100" t="n">
        <f aca="false">$C309*VLOOKUP($B309,FoodDB!$A$2:$I$1018,9,0)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$C310*VLOOKUP($B310,FoodDB!$A$2:$I$1018,3,0)</f>
        <v>15</v>
      </c>
      <c r="E310" s="100" t="n">
        <f aca="false">$C310*VLOOKUP($B310,FoodDB!$A$2:$I$1018,4,0)</f>
        <v>2</v>
      </c>
      <c r="F310" s="100" t="n">
        <f aca="false">$C310*VLOOKUP($B310,FoodDB!$A$2:$I$1018,5,0)</f>
        <v>7</v>
      </c>
      <c r="G310" s="100" t="n">
        <f aca="false">$C310*VLOOKUP($B310,FoodDB!$A$2:$I$1018,6,0)</f>
        <v>135</v>
      </c>
      <c r="H310" s="100" t="n">
        <f aca="false">$C310*VLOOKUP($B310,FoodDB!$A$2:$I$1018,7,0)</f>
        <v>8</v>
      </c>
      <c r="I310" s="100" t="n">
        <f aca="false">$C310*VLOOKUP($B310,FoodDB!$A$2:$I$1018,8,0)</f>
        <v>28</v>
      </c>
      <c r="J310" s="100" t="n">
        <f aca="false">$C310*VLOOKUP($B310,FoodDB!$A$2:$I$1018,9,0)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$C311*VLOOKUP($B311,FoodDB!$A$2:$I$1018,3,0)</f>
        <v>5</v>
      </c>
      <c r="E311" s="100" t="n">
        <f aca="false">$C311*VLOOKUP($B311,FoodDB!$A$2:$I$1018,4,0)</f>
        <v>0</v>
      </c>
      <c r="F311" s="100" t="n">
        <f aca="false">$C311*VLOOKUP($B311,FoodDB!$A$2:$I$1018,5,0)</f>
        <v>6</v>
      </c>
      <c r="G311" s="100" t="n">
        <f aca="false">$C311*VLOOKUP($B311,FoodDB!$A$2:$I$1018,6,0)</f>
        <v>45</v>
      </c>
      <c r="H311" s="100" t="n">
        <f aca="false">$C311*VLOOKUP($B311,FoodDB!$A$2:$I$1018,7,0)</f>
        <v>0</v>
      </c>
      <c r="I311" s="100" t="n">
        <f aca="false">$C311*VLOOKUP($B311,FoodDB!$A$2:$I$1018,8,0)</f>
        <v>24</v>
      </c>
      <c r="J311" s="100" t="n">
        <f aca="false">$C311*VLOOKUP($B311,FoodDB!$A$2:$I$1018,9,0)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$C312*VLOOKUP($B312,FoodDB!$A$2:$I$1018,3,0)</f>
        <v>24</v>
      </c>
      <c r="E312" s="100" t="n">
        <f aca="false">$C312*VLOOKUP($B312,FoodDB!$A$2:$I$1018,4,0)</f>
        <v>0</v>
      </c>
      <c r="F312" s="100" t="n">
        <f aca="false">$C312*VLOOKUP($B312,FoodDB!$A$2:$I$1018,5,0)</f>
        <v>0</v>
      </c>
      <c r="G312" s="100" t="n">
        <f aca="false">$C312*VLOOKUP($B312,FoodDB!$A$2:$I$1018,6,0)</f>
        <v>216</v>
      </c>
      <c r="H312" s="100" t="n">
        <f aca="false">$C312*VLOOKUP($B312,FoodDB!$A$2:$I$1018,7,0)</f>
        <v>0</v>
      </c>
      <c r="I312" s="100" t="n">
        <f aca="false">$C312*VLOOKUP($B312,FoodDB!$A$2:$I$1018,8,0)</f>
        <v>0</v>
      </c>
      <c r="J312" s="100" t="n">
        <f aca="false">$C312*VLOOKUP($B312,FoodDB!$A$2:$I$1018,9,0)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$C313*VLOOKUP($B313,FoodDB!$A$2:$I$1018,3,0)</f>
        <v>1.2</v>
      </c>
      <c r="E313" s="100" t="n">
        <f aca="false">$C313*VLOOKUP($B313,FoodDB!$A$2:$I$1018,4,0)</f>
        <v>0</v>
      </c>
      <c r="F313" s="100" t="n">
        <f aca="false">$C313*VLOOKUP($B313,FoodDB!$A$2:$I$1018,5,0)</f>
        <v>51</v>
      </c>
      <c r="G313" s="100" t="n">
        <f aca="false">$C313*VLOOKUP($B313,FoodDB!$A$2:$I$1018,6,0)</f>
        <v>10.8</v>
      </c>
      <c r="H313" s="100" t="n">
        <f aca="false">$C313*VLOOKUP($B313,FoodDB!$A$2:$I$1018,7,0)</f>
        <v>0</v>
      </c>
      <c r="I313" s="100" t="n">
        <f aca="false">$C313*VLOOKUP($B313,FoodDB!$A$2:$I$1018,8,0)</f>
        <v>204</v>
      </c>
      <c r="J313" s="100" t="n">
        <f aca="false">$C313*VLOOKUP($B313,FoodDB!$A$2:$I$1018,9,0)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$C314*VLOOKUP($B314,FoodDB!$A$2:$I$1018,3,0)</f>
        <v>0</v>
      </c>
      <c r="E314" s="100" t="n">
        <f aca="false">$C314*VLOOKUP($B314,FoodDB!$A$2:$I$1018,4,0)</f>
        <v>0</v>
      </c>
      <c r="F314" s="100" t="n">
        <f aca="false">$C314*VLOOKUP($B314,FoodDB!$A$2:$I$1018,5,0)</f>
        <v>0</v>
      </c>
      <c r="G314" s="100" t="n">
        <f aca="false">$C314*VLOOKUP($B314,FoodDB!$A$2:$I$1018,6,0)</f>
        <v>0</v>
      </c>
      <c r="H314" s="100" t="n">
        <f aca="false">$C314*VLOOKUP($B314,FoodDB!$A$2:$I$1018,7,0)</f>
        <v>0</v>
      </c>
      <c r="I314" s="100" t="n">
        <f aca="false">$C314*VLOOKUP($B314,FoodDB!$A$2:$I$1018,8,0)</f>
        <v>0</v>
      </c>
      <c r="J314" s="100" t="n">
        <f aca="false">$C314*VLOOKUP($B314,FoodDB!$A$2:$I$1018,9,0)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484.244005128864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38.2940051288638</v>
      </c>
      <c r="H317" s="100" t="n">
        <f aca="false">H316-H315</f>
        <v>-8</v>
      </c>
      <c r="I317" s="100" t="n">
        <f aca="false">I316-I315</f>
        <v>-22.6959258638418</v>
      </c>
      <c r="J317" s="100" t="n">
        <f aca="false">J316-J315</f>
        <v>7.59807926502208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 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$C320*VLOOKUP($B320,FoodDB!$A$2:$I$1018,3,0)</f>
        <v>0</v>
      </c>
      <c r="E320" s="100" t="n">
        <f aca="false">$C320*VLOOKUP($B320,FoodDB!$A$2:$I$1018,4,0)</f>
        <v>0</v>
      </c>
      <c r="F320" s="100" t="n">
        <f aca="false">$C320*VLOOKUP($B320,FoodDB!$A$2:$I$1018,5,0)</f>
        <v>0</v>
      </c>
      <c r="G320" s="100" t="n">
        <f aca="false">$C320*VLOOKUP($B320,FoodDB!$A$2:$I$1018,6,0)</f>
        <v>0</v>
      </c>
      <c r="H320" s="100" t="n">
        <f aca="false">$C320*VLOOKUP($B320,FoodDB!$A$2:$I$1018,7,0)</f>
        <v>0</v>
      </c>
      <c r="I320" s="100" t="n">
        <f aca="false">$C320*VLOOKUP($B320,FoodDB!$A$2:$I$1018,8,0)</f>
        <v>0</v>
      </c>
      <c r="J320" s="100" t="n">
        <f aca="false">$C320*VLOOKUP($B320,FoodDB!$A$2:$I$1018,9,0)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-3.0925657073488</v>
      </c>
      <c r="Q320" s="100" t="n">
        <f aca="false">VLOOKUP($A320,LossChart!$A$3:$AB$105,15,0)-M320</f>
        <v>0.571428571428569</v>
      </c>
      <c r="R320" s="100" t="n">
        <f aca="false">VLOOKUP($A320,LossChart!$A$3:$AB$105,16,0)-N320</f>
        <v>-18.4102115781275</v>
      </c>
      <c r="S320" s="100" t="n">
        <f aca="false">VLOOKUP($A320,LossChart!$A$3:$AB$105,17,0)-O320</f>
        <v>-20.9313487140475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$C321*VLOOKUP($B321,FoodDB!$A$2:$I$1018,3,0)</f>
        <v>1.5</v>
      </c>
      <c r="E321" s="100" t="n">
        <f aca="false">$C321*VLOOKUP($B321,FoodDB!$A$2:$I$1018,4,0)</f>
        <v>3</v>
      </c>
      <c r="F321" s="100" t="n">
        <f aca="false">$C321*VLOOKUP($B321,FoodDB!$A$2:$I$1018,5,0)</f>
        <v>25</v>
      </c>
      <c r="G321" s="100" t="n">
        <f aca="false">$C321*VLOOKUP($B321,FoodDB!$A$2:$I$1018,6,0)</f>
        <v>13.5</v>
      </c>
      <c r="H321" s="100" t="n">
        <f aca="false">$C321*VLOOKUP($B321,FoodDB!$A$2:$I$1018,7,0)</f>
        <v>12</v>
      </c>
      <c r="I321" s="100" t="n">
        <f aca="false">$C321*VLOOKUP($B321,FoodDB!$A$2:$I$1018,8,0)</f>
        <v>100</v>
      </c>
      <c r="J321" s="100" t="n">
        <f aca="false">$C321*VLOOKUP($B321,FoodDB!$A$2:$I$1018,9,0)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$C322*VLOOKUP($B322,FoodDB!$A$2:$I$1018,3,0)</f>
        <v>0.25</v>
      </c>
      <c r="E322" s="100" t="n">
        <f aca="false">$C322*VLOOKUP($B322,FoodDB!$A$2:$I$1018,4,0)</f>
        <v>0</v>
      </c>
      <c r="F322" s="100" t="n">
        <f aca="false">$C322*VLOOKUP($B322,FoodDB!$A$2:$I$1018,5,0)</f>
        <v>25</v>
      </c>
      <c r="G322" s="100" t="n">
        <f aca="false">$C322*VLOOKUP($B322,FoodDB!$A$2:$I$1018,6,0)</f>
        <v>2.25</v>
      </c>
      <c r="H322" s="100" t="n">
        <f aca="false">$C322*VLOOKUP($B322,FoodDB!$A$2:$I$1018,7,0)</f>
        <v>0</v>
      </c>
      <c r="I322" s="100" t="n">
        <f aca="false">$C322*VLOOKUP($B322,FoodDB!$A$2:$I$1018,8,0)</f>
        <v>100</v>
      </c>
      <c r="J322" s="100" t="n">
        <f aca="false">$C322*VLOOKUP($B322,FoodDB!$A$2:$I$1018,9,0)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$C323*VLOOKUP($B323,FoodDB!$A$2:$I$1018,3,0)</f>
        <v>28</v>
      </c>
      <c r="E323" s="100" t="n">
        <f aca="false">$C323*VLOOKUP($B323,FoodDB!$A$2:$I$1018,4,0)</f>
        <v>6</v>
      </c>
      <c r="F323" s="100" t="n">
        <f aca="false">$C323*VLOOKUP($B323,FoodDB!$A$2:$I$1018,5,0)</f>
        <v>14</v>
      </c>
      <c r="G323" s="100" t="n">
        <f aca="false">$C323*VLOOKUP($B323,FoodDB!$A$2:$I$1018,6,0)</f>
        <v>252</v>
      </c>
      <c r="H323" s="100" t="n">
        <f aca="false">$C323*VLOOKUP($B323,FoodDB!$A$2:$I$1018,7,0)</f>
        <v>24</v>
      </c>
      <c r="I323" s="100" t="n">
        <f aca="false">$C323*VLOOKUP($B323,FoodDB!$A$2:$I$1018,8,0)</f>
        <v>56</v>
      </c>
      <c r="J323" s="100" t="n">
        <f aca="false">$C323*VLOOKUP($B323,FoodDB!$A$2:$I$1018,9,0)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$C324*VLOOKUP($B324,FoodDB!$A$2:$I$1018,3,0)</f>
        <v>0</v>
      </c>
      <c r="E324" s="100" t="n">
        <f aca="false">$C324*VLOOKUP($B324,FoodDB!$A$2:$I$1018,4,0)</f>
        <v>7</v>
      </c>
      <c r="F324" s="100" t="n">
        <f aca="false">$C324*VLOOKUP($B324,FoodDB!$A$2:$I$1018,5,0)</f>
        <v>7</v>
      </c>
      <c r="G324" s="100" t="n">
        <f aca="false">$C324*VLOOKUP($B324,FoodDB!$A$2:$I$1018,6,0)</f>
        <v>0</v>
      </c>
      <c r="H324" s="100" t="n">
        <f aca="false">$C324*VLOOKUP($B324,FoodDB!$A$2:$I$1018,7,0)</f>
        <v>28</v>
      </c>
      <c r="I324" s="100" t="n">
        <f aca="false">$C324*VLOOKUP($B324,FoodDB!$A$2:$I$1018,8,0)</f>
        <v>28</v>
      </c>
      <c r="J324" s="100" t="n">
        <f aca="false">$C324*VLOOKUP($B324,FoodDB!$A$2:$I$1018,9,0)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$C325*VLOOKUP($B325,FoodDB!$A$2:$I$1018,3,0)</f>
        <v>1.2</v>
      </c>
      <c r="E325" s="100" t="n">
        <f aca="false">$C325*VLOOKUP($B325,FoodDB!$A$2:$I$1018,4,0)</f>
        <v>0</v>
      </c>
      <c r="F325" s="100" t="n">
        <f aca="false">$C325*VLOOKUP($B325,FoodDB!$A$2:$I$1018,5,0)</f>
        <v>51</v>
      </c>
      <c r="G325" s="100" t="n">
        <f aca="false">$C325*VLOOKUP($B325,FoodDB!$A$2:$I$1018,6,0)</f>
        <v>10.8</v>
      </c>
      <c r="H325" s="100" t="n">
        <f aca="false">$C325*VLOOKUP($B325,FoodDB!$A$2:$I$1018,7,0)</f>
        <v>0</v>
      </c>
      <c r="I325" s="100" t="n">
        <f aca="false">$C325*VLOOKUP($B325,FoodDB!$A$2:$I$1018,8,0)</f>
        <v>204</v>
      </c>
      <c r="J325" s="100" t="n">
        <f aca="false">$C325*VLOOKUP($B325,FoodDB!$A$2:$I$1018,9,0)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$C326*VLOOKUP($B326,FoodDB!$A$2:$I$1018,3,0)</f>
        <v>0</v>
      </c>
      <c r="E326" s="100" t="n">
        <f aca="false">$C326*VLOOKUP($B326,FoodDB!$A$2:$I$1018,4,0)</f>
        <v>3.85714285714286</v>
      </c>
      <c r="F326" s="100" t="n">
        <f aca="false">$C326*VLOOKUP($B326,FoodDB!$A$2:$I$1018,5,0)</f>
        <v>1.92857142857143</v>
      </c>
      <c r="G326" s="100" t="n">
        <f aca="false">$C326*VLOOKUP($B326,FoodDB!$A$2:$I$1018,6,0)</f>
        <v>0</v>
      </c>
      <c r="H326" s="100" t="n">
        <f aca="false">$C326*VLOOKUP($B326,FoodDB!$A$2:$I$1018,7,0)</f>
        <v>15.4285714285714</v>
      </c>
      <c r="I326" s="100" t="n">
        <f aca="false">$C326*VLOOKUP($B326,FoodDB!$A$2:$I$1018,8,0)</f>
        <v>7.71428571428572</v>
      </c>
      <c r="J326" s="100" t="n">
        <f aca="false">$C326*VLOOKUP($B326,FoodDB!$A$2:$I$1018,9,0)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$C327*VLOOKUP($B327,FoodDB!$A$2:$I$1018,3,0)</f>
        <v>24</v>
      </c>
      <c r="E327" s="100" t="n">
        <f aca="false">$C327*VLOOKUP($B327,FoodDB!$A$2:$I$1018,4,0)</f>
        <v>0</v>
      </c>
      <c r="F327" s="100" t="n">
        <f aca="false">$C327*VLOOKUP($B327,FoodDB!$A$2:$I$1018,5,0)</f>
        <v>0</v>
      </c>
      <c r="G327" s="100" t="n">
        <f aca="false">$C327*VLOOKUP($B327,FoodDB!$A$2:$I$1018,6,0)</f>
        <v>216</v>
      </c>
      <c r="H327" s="100" t="n">
        <f aca="false">$C327*VLOOKUP($B327,FoodDB!$A$2:$I$1018,7,0)</f>
        <v>0</v>
      </c>
      <c r="I327" s="100" t="n">
        <f aca="false">$C327*VLOOKUP($B327,FoodDB!$A$2:$I$1018,8,0)</f>
        <v>0</v>
      </c>
      <c r="J327" s="100" t="n">
        <f aca="false">$C327*VLOOKUP($B327,FoodDB!$A$2:$I$1018,9,0)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491.457434292651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-3.0925657073488</v>
      </c>
      <c r="H330" s="100" t="n">
        <f aca="false">H329-H328</f>
        <v>0.571428571428569</v>
      </c>
      <c r="I330" s="100" t="n">
        <f aca="false">I329-I328</f>
        <v>-18.4102115781275</v>
      </c>
      <c r="J330" s="100" t="n">
        <f aca="false">J329-J328</f>
        <v>-20.9313487140475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 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$C333*VLOOKUP($B333,FoodDB!$A$2:$I$1018,3,0)</f>
        <v>0</v>
      </c>
      <c r="E333" s="100" t="n">
        <f aca="false">$C333*VLOOKUP($B333,FoodDB!$A$2:$I$1018,4,0)</f>
        <v>7</v>
      </c>
      <c r="F333" s="100" t="n">
        <f aca="false">$C333*VLOOKUP($B333,FoodDB!$A$2:$I$1018,5,0)</f>
        <v>7</v>
      </c>
      <c r="G333" s="100" t="n">
        <f aca="false">$C333*VLOOKUP($B333,FoodDB!$A$2:$I$1018,6,0)</f>
        <v>0</v>
      </c>
      <c r="H333" s="100" t="n">
        <f aca="false">$C333*VLOOKUP($B333,FoodDB!$A$2:$I$1018,7,0)</f>
        <v>28</v>
      </c>
      <c r="I333" s="100" t="n">
        <f aca="false">$C333*VLOOKUP($B333,FoodDB!$A$2:$I$1018,8,0)</f>
        <v>28</v>
      </c>
      <c r="J333" s="100" t="n">
        <f aca="false">$C333*VLOOKUP($B333,FoodDB!$A$2:$I$1018,9,0)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-63.8240049093865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20.0240741361583</v>
      </c>
      <c r="S333" s="100" t="n">
        <f aca="false">VLOOKUP($A333,LossChart!$A$3:$AB$105,17,0)-O333</f>
        <v>-64.5999307732282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$C334*VLOOKUP($B334,FoodDB!$A$2:$I$1018,3,0)</f>
        <v>0</v>
      </c>
      <c r="E334" s="100" t="n">
        <f aca="false">$C334*VLOOKUP($B334,FoodDB!$A$2:$I$1018,4,0)</f>
        <v>0</v>
      </c>
      <c r="F334" s="100" t="n">
        <f aca="false">$C334*VLOOKUP($B334,FoodDB!$A$2:$I$1018,5,0)</f>
        <v>0</v>
      </c>
      <c r="G334" s="100" t="n">
        <f aca="false">$C334*VLOOKUP($B334,FoodDB!$A$2:$I$1018,6,0)</f>
        <v>0</v>
      </c>
      <c r="H334" s="100" t="n">
        <f aca="false">$C334*VLOOKUP($B334,FoodDB!$A$2:$I$1018,7,0)</f>
        <v>0</v>
      </c>
      <c r="I334" s="100" t="n">
        <f aca="false">$C334*VLOOKUP($B334,FoodDB!$A$2:$I$1018,8,0)</f>
        <v>0</v>
      </c>
      <c r="J334" s="100" t="n">
        <f aca="false">$C334*VLOOKUP($B334,FoodDB!$A$2:$I$1018,9,0)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$C335*VLOOKUP($B335,FoodDB!$A$2:$I$1018,3,0)</f>
        <v>0.4</v>
      </c>
      <c r="E335" s="100" t="n">
        <f aca="false">$C335*VLOOKUP($B335,FoodDB!$A$2:$I$1018,4,0)</f>
        <v>7.2</v>
      </c>
      <c r="F335" s="100" t="n">
        <f aca="false">$C335*VLOOKUP($B335,FoodDB!$A$2:$I$1018,5,0)</f>
        <v>8.8</v>
      </c>
      <c r="G335" s="100" t="n">
        <f aca="false">$C335*VLOOKUP($B335,FoodDB!$A$2:$I$1018,6,0)</f>
        <v>3.6</v>
      </c>
      <c r="H335" s="100" t="n">
        <f aca="false">$C335*VLOOKUP($B335,FoodDB!$A$2:$I$1018,7,0)</f>
        <v>28.8</v>
      </c>
      <c r="I335" s="100" t="n">
        <f aca="false">$C335*VLOOKUP($B335,FoodDB!$A$2:$I$1018,8,0)</f>
        <v>35.2</v>
      </c>
      <c r="J335" s="100" t="n">
        <f aca="false">$C335*VLOOKUP($B335,FoodDB!$A$2:$I$1018,9,0)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$C336*VLOOKUP($B336,FoodDB!$A$2:$I$1018,3,0)</f>
        <v>5</v>
      </c>
      <c r="E336" s="100" t="n">
        <f aca="false">$C336*VLOOKUP($B336,FoodDB!$A$2:$I$1018,4,0)</f>
        <v>7</v>
      </c>
      <c r="F336" s="100" t="n">
        <f aca="false">$C336*VLOOKUP($B336,FoodDB!$A$2:$I$1018,5,0)</f>
        <v>16</v>
      </c>
      <c r="G336" s="100" t="n">
        <f aca="false">$C336*VLOOKUP($B336,FoodDB!$A$2:$I$1018,6,0)</f>
        <v>45</v>
      </c>
      <c r="H336" s="100" t="n">
        <f aca="false">$C336*VLOOKUP($B336,FoodDB!$A$2:$I$1018,7,0)</f>
        <v>28</v>
      </c>
      <c r="I336" s="100" t="n">
        <f aca="false">$C336*VLOOKUP($B336,FoodDB!$A$2:$I$1018,8,0)</f>
        <v>64</v>
      </c>
      <c r="J336" s="100" t="n">
        <f aca="false">$C336*VLOOKUP($B336,FoodDB!$A$2:$I$1018,9,0)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$C337*VLOOKUP($B337,FoodDB!$A$2:$I$1018,3,0)</f>
        <v>2</v>
      </c>
      <c r="E337" s="100" t="n">
        <f aca="false">$C337*VLOOKUP($B337,FoodDB!$A$2:$I$1018,4,0)</f>
        <v>0</v>
      </c>
      <c r="F337" s="100" t="n">
        <f aca="false">$C337*VLOOKUP($B337,FoodDB!$A$2:$I$1018,5,0)</f>
        <v>22</v>
      </c>
      <c r="G337" s="100" t="n">
        <f aca="false">$C337*VLOOKUP($B337,FoodDB!$A$2:$I$1018,6,0)</f>
        <v>18</v>
      </c>
      <c r="H337" s="100" t="n">
        <f aca="false">$C337*VLOOKUP($B337,FoodDB!$A$2:$I$1018,7,0)</f>
        <v>0</v>
      </c>
      <c r="I337" s="100" t="n">
        <f aca="false">$C337*VLOOKUP($B337,FoodDB!$A$2:$I$1018,8,0)</f>
        <v>88</v>
      </c>
      <c r="J337" s="100" t="n">
        <f aca="false">$C337*VLOOKUP($B337,FoodDB!$A$2:$I$1018,9,0)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$C338*VLOOKUP($B338,FoodDB!$A$2:$I$1018,3,0)</f>
        <v>37.08</v>
      </c>
      <c r="E338" s="100" t="n">
        <f aca="false">$C338*VLOOKUP($B338,FoodDB!$A$2:$I$1018,4,0)</f>
        <v>0</v>
      </c>
      <c r="F338" s="100" t="n">
        <f aca="false">$C338*VLOOKUP($B338,FoodDB!$A$2:$I$1018,5,0)</f>
        <v>51.12</v>
      </c>
      <c r="G338" s="100" t="n">
        <f aca="false">$C338*VLOOKUP($B338,FoodDB!$A$2:$I$1018,6,0)</f>
        <v>333.72</v>
      </c>
      <c r="H338" s="100" t="n">
        <f aca="false">$C338*VLOOKUP($B338,FoodDB!$A$2:$I$1018,7,0)</f>
        <v>0</v>
      </c>
      <c r="I338" s="100" t="n">
        <f aca="false">$C338*VLOOKUP($B338,FoodDB!$A$2:$I$1018,8,0)</f>
        <v>204.48</v>
      </c>
      <c r="J338" s="100" t="n">
        <f aca="false">$C338*VLOOKUP($B338,FoodDB!$A$2:$I$1018,9,0)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$C339*VLOOKUP($B339,FoodDB!$A$2:$I$1018,3,0)</f>
        <v>18</v>
      </c>
      <c r="E339" s="100" t="n">
        <f aca="false">$C339*VLOOKUP($B339,FoodDB!$A$2:$I$1018,4,0)</f>
        <v>4</v>
      </c>
      <c r="F339" s="100" t="n">
        <f aca="false">$C339*VLOOKUP($B339,FoodDB!$A$2:$I$1018,5,0)</f>
        <v>9.4</v>
      </c>
      <c r="G339" s="100" t="n">
        <f aca="false">$C339*VLOOKUP($B339,FoodDB!$A$2:$I$1018,6,0)</f>
        <v>162</v>
      </c>
      <c r="H339" s="100" t="n">
        <f aca="false">$C339*VLOOKUP($B339,FoodDB!$A$2:$I$1018,7,0)</f>
        <v>16</v>
      </c>
      <c r="I339" s="100" t="n">
        <f aca="false">$C339*VLOOKUP($B339,FoodDB!$A$2:$I$1018,8,0)</f>
        <v>37.6</v>
      </c>
      <c r="J339" s="100" t="n">
        <f aca="false">$C339*VLOOKUP($B339,FoodDB!$A$2:$I$1018,9,0)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498.495995090613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-63.8240049093865</v>
      </c>
      <c r="H342" s="100" t="n">
        <f aca="false">H341-H340</f>
        <v>-20.8</v>
      </c>
      <c r="I342" s="100" t="n">
        <f aca="false">I341-I340</f>
        <v>20.0240741361583</v>
      </c>
      <c r="J342" s="100" t="n">
        <f aca="false">J341-J340</f>
        <v>-64.5999307732282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 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$C345*VLOOKUP($B345,FoodDB!$A$2:$I$1018,3,0)</f>
        <v>0</v>
      </c>
      <c r="E345" s="100" t="n">
        <f aca="false">$C345*VLOOKUP($B345,FoodDB!$A$2:$I$1018,4,0)</f>
        <v>0</v>
      </c>
      <c r="F345" s="100" t="n">
        <f aca="false">$C345*VLOOKUP($B345,FoodDB!$A$2:$I$1018,5,0)</f>
        <v>0</v>
      </c>
      <c r="G345" s="100" t="n">
        <f aca="false">$C345*VLOOKUP($B345,FoodDB!$A$2:$I$1018,6,0)</f>
        <v>0</v>
      </c>
      <c r="H345" s="100" t="n">
        <f aca="false">$C345*VLOOKUP($B345,FoodDB!$A$2:$I$1018,7,0)</f>
        <v>0</v>
      </c>
      <c r="I345" s="100" t="n">
        <f aca="false">$C345*VLOOKUP($B345,FoodDB!$A$2:$I$1018,8,0)</f>
        <v>0</v>
      </c>
      <c r="J345" s="100" t="n">
        <f aca="false">$C345*VLOOKUP($B345,FoodDB!$A$2:$I$1018,9,0)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-1.81931643517606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-58.5359258638418</v>
      </c>
      <c r="S345" s="100" t="n">
        <f aca="false">VLOOKUP($A345,LossChart!$A$3:$AB$105,17,0)-O345</f>
        <v>-37.1552422990178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$C346*VLOOKUP($B346,FoodDB!$A$2:$I$1018,3,0)</f>
        <v>49.44</v>
      </c>
      <c r="E346" s="100" t="n">
        <f aca="false">$C346*VLOOKUP($B346,FoodDB!$A$2:$I$1018,4,0)</f>
        <v>0</v>
      </c>
      <c r="F346" s="100" t="n">
        <f aca="false">$C346*VLOOKUP($B346,FoodDB!$A$2:$I$1018,5,0)</f>
        <v>68.16</v>
      </c>
      <c r="G346" s="100" t="n">
        <f aca="false">$C346*VLOOKUP($B346,FoodDB!$A$2:$I$1018,6,0)</f>
        <v>444.96</v>
      </c>
      <c r="H346" s="100" t="n">
        <f aca="false">$C346*VLOOKUP($B346,FoodDB!$A$2:$I$1018,7,0)</f>
        <v>0</v>
      </c>
      <c r="I346" s="100" t="n">
        <f aca="false">$C346*VLOOKUP($B346,FoodDB!$A$2:$I$1018,8,0)</f>
        <v>272.64</v>
      </c>
      <c r="J346" s="100" t="n">
        <f aca="false">$C346*VLOOKUP($B346,FoodDB!$A$2:$I$1018,9,0)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$C347*VLOOKUP($B347,FoodDB!$A$2:$I$1018,3,0)</f>
        <v>0</v>
      </c>
      <c r="E347" s="100" t="n">
        <f aca="false">$C347*VLOOKUP($B347,FoodDB!$A$2:$I$1018,4,0)</f>
        <v>7</v>
      </c>
      <c r="F347" s="100" t="n">
        <f aca="false">$C347*VLOOKUP($B347,FoodDB!$A$2:$I$1018,5,0)</f>
        <v>7</v>
      </c>
      <c r="G347" s="100" t="n">
        <f aca="false">$C347*VLOOKUP($B347,FoodDB!$A$2:$I$1018,6,0)</f>
        <v>0</v>
      </c>
      <c r="H347" s="100" t="n">
        <f aca="false">$C347*VLOOKUP($B347,FoodDB!$A$2:$I$1018,7,0)</f>
        <v>28</v>
      </c>
      <c r="I347" s="100" t="n">
        <f aca="false">$C347*VLOOKUP($B347,FoodDB!$A$2:$I$1018,8,0)</f>
        <v>28</v>
      </c>
      <c r="J347" s="100" t="n">
        <f aca="false">$C347*VLOOKUP($B347,FoodDB!$A$2:$I$1018,9,0)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$C348*VLOOKUP($B348,FoodDB!$A$2:$I$1018,3,0)</f>
        <v>0.5</v>
      </c>
      <c r="E348" s="100" t="n">
        <f aca="false">$C348*VLOOKUP($B348,FoodDB!$A$2:$I$1018,4,0)</f>
        <v>0</v>
      </c>
      <c r="F348" s="100" t="n">
        <f aca="false">$C348*VLOOKUP($B348,FoodDB!$A$2:$I$1018,5,0)</f>
        <v>50</v>
      </c>
      <c r="G348" s="100" t="n">
        <f aca="false">$C348*VLOOKUP($B348,FoodDB!$A$2:$I$1018,6,0)</f>
        <v>4.5</v>
      </c>
      <c r="H348" s="100" t="n">
        <f aca="false">$C348*VLOOKUP($B348,FoodDB!$A$2:$I$1018,7,0)</f>
        <v>0</v>
      </c>
      <c r="I348" s="100" t="n">
        <f aca="false">$C348*VLOOKUP($B348,FoodDB!$A$2:$I$1018,8,0)</f>
        <v>200</v>
      </c>
      <c r="J348" s="100" t="n">
        <f aca="false">$C348*VLOOKUP($B348,FoodDB!$A$2:$I$1018,9,0)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$C349*VLOOKUP($B349,FoodDB!$A$2:$I$1018,3,0)</f>
        <v>0.4</v>
      </c>
      <c r="E349" s="100" t="n">
        <f aca="false">$C349*VLOOKUP($B349,FoodDB!$A$2:$I$1018,4,0)</f>
        <v>7.2</v>
      </c>
      <c r="F349" s="100" t="n">
        <f aca="false">$C349*VLOOKUP($B349,FoodDB!$A$2:$I$1018,5,0)</f>
        <v>8.8</v>
      </c>
      <c r="G349" s="100" t="n">
        <f aca="false">$C349*VLOOKUP($B349,FoodDB!$A$2:$I$1018,6,0)</f>
        <v>3.6</v>
      </c>
      <c r="H349" s="100" t="n">
        <f aca="false">$C349*VLOOKUP($B349,FoodDB!$A$2:$I$1018,7,0)</f>
        <v>28.8</v>
      </c>
      <c r="I349" s="100" t="n">
        <f aca="false">$C349*VLOOKUP($B349,FoodDB!$A$2:$I$1018,8,0)</f>
        <v>35.2</v>
      </c>
      <c r="J349" s="100" t="n">
        <f aca="false">$C349*VLOOKUP($B349,FoodDB!$A$2:$I$1018,9,0)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$C350*VLOOKUP($B350,FoodDB!$A$2:$I$1018,3,0)</f>
        <v>6</v>
      </c>
      <c r="E350" s="100" t="n">
        <f aca="false">$C350*VLOOKUP($B350,FoodDB!$A$2:$I$1018,4,0)</f>
        <v>0</v>
      </c>
      <c r="F350" s="100" t="n">
        <f aca="false">$C350*VLOOKUP($B350,FoodDB!$A$2:$I$1018,5,0)</f>
        <v>0</v>
      </c>
      <c r="G350" s="100" t="n">
        <f aca="false">$C350*VLOOKUP($B350,FoodDB!$A$2:$I$1018,6,0)</f>
        <v>54</v>
      </c>
      <c r="H350" s="100" t="n">
        <f aca="false">$C350*VLOOKUP($B350,FoodDB!$A$2:$I$1018,7,0)</f>
        <v>0</v>
      </c>
      <c r="I350" s="100" t="n">
        <f aca="false">$C350*VLOOKUP($B350,FoodDB!$A$2:$I$1018,8,0)</f>
        <v>0</v>
      </c>
      <c r="J350" s="100" t="n">
        <f aca="false">$C350*VLOOKUP($B350,FoodDB!$A$2:$I$1018,9,0)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$C351*VLOOKUP($B351,FoodDB!$A$2:$I$1018,3,0)</f>
        <v>0</v>
      </c>
      <c r="E351" s="100" t="n">
        <f aca="false">$C351*VLOOKUP($B351,FoodDB!$A$2:$I$1018,4,0)</f>
        <v>0</v>
      </c>
      <c r="F351" s="100" t="n">
        <f aca="false">$C351*VLOOKUP($B351,FoodDB!$A$2:$I$1018,5,0)</f>
        <v>0</v>
      </c>
      <c r="G351" s="100" t="n">
        <f aca="false">$C351*VLOOKUP($B351,FoodDB!$A$2:$I$1018,6,0)</f>
        <v>0</v>
      </c>
      <c r="H351" s="100" t="n">
        <f aca="false">$C351*VLOOKUP($B351,FoodDB!$A$2:$I$1018,7,0)</f>
        <v>0</v>
      </c>
      <c r="I351" s="100" t="n">
        <f aca="false">$C351*VLOOKUP($B351,FoodDB!$A$2:$I$1018,8,0)</f>
        <v>0</v>
      </c>
      <c r="J351" s="100" t="n">
        <f aca="false">$C351*VLOOKUP($B351,FoodDB!$A$2:$I$1018,9,0)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505.240683564824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-1.81931643517606</v>
      </c>
      <c r="H354" s="100" t="n">
        <f aca="false">H353-H352</f>
        <v>23.2</v>
      </c>
      <c r="I354" s="100" t="n">
        <f aca="false">I353-I352</f>
        <v>-58.5359258638418</v>
      </c>
      <c r="J354" s="100" t="n">
        <f aca="false">J353-J352</f>
        <v>-37.1552422990178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 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5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$C357*VLOOKUP($B357,FoodDB!$A$2:$I$1018,3,0)</f>
        <v>0</v>
      </c>
      <c r="E357" s="100" t="n">
        <f aca="false">$C357*VLOOKUP($B357,FoodDB!$A$2:$I$1018,4,0)</f>
        <v>7</v>
      </c>
      <c r="F357" s="100" t="n">
        <f aca="false">$C357*VLOOKUP($B357,FoodDB!$A$2:$I$1018,5,0)</f>
        <v>7</v>
      </c>
      <c r="G357" s="100" t="n">
        <f aca="false">$C357*VLOOKUP($B357,FoodDB!$A$2:$I$1018,6,0)</f>
        <v>0</v>
      </c>
      <c r="H357" s="100" t="n">
        <f aca="false">$C357*VLOOKUP($B357,FoodDB!$A$2:$I$1018,7,0)</f>
        <v>28</v>
      </c>
      <c r="I357" s="100" t="n">
        <f aca="false">$C357*VLOOKUP($B357,FoodDB!$A$2:$I$1018,8,0)</f>
        <v>28</v>
      </c>
      <c r="J357" s="100" t="n">
        <f aca="false">$C357*VLOOKUP($B357,FoodDB!$A$2:$I$1018,9,0)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-61.2288549151606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-107.981923636145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$C358*VLOOKUP($B358,FoodDB!$A$2:$I$1018,3,0)</f>
        <v>30.9</v>
      </c>
      <c r="E358" s="100" t="n">
        <f aca="false">$C358*VLOOKUP($B358,FoodDB!$A$2:$I$1018,4,0)</f>
        <v>0</v>
      </c>
      <c r="F358" s="100" t="n">
        <f aca="false">$C358*VLOOKUP($B358,FoodDB!$A$2:$I$1018,5,0)</f>
        <v>42.6</v>
      </c>
      <c r="G358" s="100" t="n">
        <f aca="false">$C358*VLOOKUP($B358,FoodDB!$A$2:$I$1018,6,0)</f>
        <v>278.1</v>
      </c>
      <c r="H358" s="100" t="n">
        <f aca="false">$C358*VLOOKUP($B358,FoodDB!$A$2:$I$1018,7,0)</f>
        <v>0</v>
      </c>
      <c r="I358" s="100" t="n">
        <f aca="false">$C358*VLOOKUP($B358,FoodDB!$A$2:$I$1018,8,0)</f>
        <v>170.4</v>
      </c>
      <c r="J358" s="100" t="n">
        <f aca="false">$C358*VLOOKUP($B358,FoodDB!$A$2:$I$1018,9,0)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$C359*VLOOKUP($B359,FoodDB!$A$2:$I$1018,3,0)</f>
        <v>0</v>
      </c>
      <c r="E359" s="100" t="n">
        <f aca="false">$C359*VLOOKUP($B359,FoodDB!$A$2:$I$1018,4,0)</f>
        <v>5.14285714285714</v>
      </c>
      <c r="F359" s="100" t="n">
        <f aca="false">$C359*VLOOKUP($B359,FoodDB!$A$2:$I$1018,5,0)</f>
        <v>2.57142857142857</v>
      </c>
      <c r="G359" s="100" t="n">
        <f aca="false">$C359*VLOOKUP($B359,FoodDB!$A$2:$I$1018,6,0)</f>
        <v>0</v>
      </c>
      <c r="H359" s="100" t="n">
        <f aca="false">$C359*VLOOKUP($B359,FoodDB!$A$2:$I$1018,7,0)</f>
        <v>20.5714285714286</v>
      </c>
      <c r="I359" s="100" t="n">
        <f aca="false">$C359*VLOOKUP($B359,FoodDB!$A$2:$I$1018,8,0)</f>
        <v>10.2857142857143</v>
      </c>
      <c r="J359" s="100" t="n">
        <f aca="false">$C359*VLOOKUP($B359,FoodDB!$A$2:$I$1018,9,0)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$C360*VLOOKUP($B360,FoodDB!$A$2:$I$1018,3,0)</f>
        <v>0</v>
      </c>
      <c r="E360" s="100" t="n">
        <f aca="false">$C360*VLOOKUP($B360,FoodDB!$A$2:$I$1018,4,0)</f>
        <v>0</v>
      </c>
      <c r="F360" s="100" t="n">
        <f aca="false">$C360*VLOOKUP($B360,FoodDB!$A$2:$I$1018,5,0)</f>
        <v>0</v>
      </c>
      <c r="G360" s="100" t="n">
        <f aca="false">$C360*VLOOKUP($B360,FoodDB!$A$2:$I$1018,6,0)</f>
        <v>0</v>
      </c>
      <c r="H360" s="100" t="n">
        <f aca="false">$C360*VLOOKUP($B360,FoodDB!$A$2:$I$1018,7,0)</f>
        <v>0</v>
      </c>
      <c r="I360" s="100" t="n">
        <f aca="false">$C360*VLOOKUP($B360,FoodDB!$A$2:$I$1018,8,0)</f>
        <v>0</v>
      </c>
      <c r="J360" s="100" t="n">
        <f aca="false">$C360*VLOOKUP($B360,FoodDB!$A$2:$I$1018,9,0)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$C361*VLOOKUP($B361,FoodDB!$A$2:$I$1018,3,0)</f>
        <v>0.6</v>
      </c>
      <c r="E361" s="100" t="n">
        <f aca="false">$C361*VLOOKUP($B361,FoodDB!$A$2:$I$1018,4,0)</f>
        <v>4.9</v>
      </c>
      <c r="F361" s="100" t="n">
        <f aca="false">$C361*VLOOKUP($B361,FoodDB!$A$2:$I$1018,5,0)</f>
        <v>2.4</v>
      </c>
      <c r="G361" s="100" t="n">
        <f aca="false">$C361*VLOOKUP($B361,FoodDB!$A$2:$I$1018,6,0)</f>
        <v>5.4</v>
      </c>
      <c r="H361" s="100" t="n">
        <f aca="false">$C361*VLOOKUP($B361,FoodDB!$A$2:$I$1018,7,0)</f>
        <v>19.6</v>
      </c>
      <c r="I361" s="100" t="n">
        <f aca="false">$C361*VLOOKUP($B361,FoodDB!$A$2:$I$1018,8,0)</f>
        <v>9.6</v>
      </c>
      <c r="J361" s="100" t="n">
        <f aca="false">$C361*VLOOKUP($B361,FoodDB!$A$2:$I$1018,9,0)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$C362*VLOOKUP($B362,FoodDB!$A$2:$I$1018,3,0)</f>
        <v>18</v>
      </c>
      <c r="E362" s="100" t="n">
        <f aca="false">$C362*VLOOKUP($B362,FoodDB!$A$2:$I$1018,4,0)</f>
        <v>4</v>
      </c>
      <c r="F362" s="100" t="n">
        <f aca="false">$C362*VLOOKUP($B362,FoodDB!$A$2:$I$1018,5,0)</f>
        <v>9.4</v>
      </c>
      <c r="G362" s="100" t="n">
        <f aca="false">$C362*VLOOKUP($B362,FoodDB!$A$2:$I$1018,6,0)</f>
        <v>162</v>
      </c>
      <c r="H362" s="100" t="n">
        <f aca="false">$C362*VLOOKUP($B362,FoodDB!$A$2:$I$1018,7,0)</f>
        <v>16</v>
      </c>
      <c r="I362" s="100" t="n">
        <f aca="false">$C362*VLOOKUP($B362,FoodDB!$A$2:$I$1018,8,0)</f>
        <v>37.6</v>
      </c>
      <c r="J362" s="100" t="n">
        <f aca="false">$C362*VLOOKUP($B362,FoodDB!$A$2:$I$1018,9,0)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$C363*VLOOKUP($B363,FoodDB!$A$2:$I$1018,3,0)</f>
        <v>7</v>
      </c>
      <c r="E363" s="100" t="n">
        <f aca="false">$C363*VLOOKUP($B363,FoodDB!$A$2:$I$1018,4,0)</f>
        <v>3</v>
      </c>
      <c r="F363" s="100" t="n">
        <f aca="false">$C363*VLOOKUP($B363,FoodDB!$A$2:$I$1018,5,0)</f>
        <v>1</v>
      </c>
      <c r="G363" s="100" t="n">
        <f aca="false">$C363*VLOOKUP($B363,FoodDB!$A$2:$I$1018,6,0)</f>
        <v>63</v>
      </c>
      <c r="H363" s="100" t="n">
        <f aca="false">$C363*VLOOKUP($B363,FoodDB!$A$2:$I$1018,7,0)</f>
        <v>12</v>
      </c>
      <c r="I363" s="100" t="n">
        <f aca="false">$C363*VLOOKUP($B363,FoodDB!$A$2:$I$1018,8,0)</f>
        <v>4</v>
      </c>
      <c r="J363" s="100" t="n">
        <f aca="false">$C363*VLOOKUP($B363,FoodDB!$A$2:$I$1018,9,0)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$C364*VLOOKUP($B364,FoodDB!$A$2:$I$1018,3,0)</f>
        <v>7.2</v>
      </c>
      <c r="E364" s="100" t="n">
        <f aca="false">$C364*VLOOKUP($B364,FoodDB!$A$2:$I$1018,4,0)</f>
        <v>0</v>
      </c>
      <c r="F364" s="100" t="n">
        <f aca="false">$C364*VLOOKUP($B364,FoodDB!$A$2:$I$1018,5,0)</f>
        <v>62</v>
      </c>
      <c r="G364" s="100" t="n">
        <f aca="false">$C364*VLOOKUP($B364,FoodDB!$A$2:$I$1018,6,0)</f>
        <v>64.8</v>
      </c>
      <c r="H364" s="100" t="n">
        <f aca="false">$C364*VLOOKUP($B364,FoodDB!$A$2:$I$1018,7,0)</f>
        <v>0</v>
      </c>
      <c r="I364" s="100" t="n">
        <f aca="false">$C364*VLOOKUP($B364,FoodDB!$A$2:$I$1018,8,0)</f>
        <v>248</v>
      </c>
      <c r="J364" s="100" t="n">
        <f aca="false">$C364*VLOOKUP($B364,FoodDB!$A$2:$I$1018,9,0)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5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56.8967938983155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512.071145084839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1069.375219221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-61.2288549151606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-107.981923636145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 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95</v>
      </c>
      <c r="C370" s="97" t="n">
        <v>0.5</v>
      </c>
      <c r="D370" s="100" t="n">
        <f aca="false">$C370*VLOOKUP($B370,FoodDB!$A$2:$I$1018,3,0)</f>
        <v>0.25</v>
      </c>
      <c r="E370" s="100" t="n">
        <f aca="false">$C370*VLOOKUP($B370,FoodDB!$A$2:$I$1018,4,0)</f>
        <v>0</v>
      </c>
      <c r="F370" s="100" t="n">
        <f aca="false">$C370*VLOOKUP($B370,FoodDB!$A$2:$I$1018,5,0)</f>
        <v>25</v>
      </c>
      <c r="G370" s="100" t="n">
        <f aca="false">$C370*VLOOKUP($B370,FoodDB!$A$2:$I$1018,6,0)</f>
        <v>2.25</v>
      </c>
      <c r="H370" s="100" t="n">
        <f aca="false">$C370*VLOOKUP($B370,FoodDB!$A$2:$I$1018,7,0)</f>
        <v>0</v>
      </c>
      <c r="I370" s="100" t="n">
        <f aca="false">$C370*VLOOKUP($B370,FoodDB!$A$2:$I$1018,8,0)</f>
        <v>100</v>
      </c>
      <c r="J370" s="100" t="n">
        <f aca="false">$C370*VLOOKUP($B370,FoodDB!$A$2:$I$1018,9,0)</f>
        <v>102.25</v>
      </c>
      <c r="K370" s="100"/>
      <c r="L370" s="100" t="n">
        <f aca="false">SUM(G370:G376)</f>
        <v>504.27</v>
      </c>
      <c r="M370" s="100" t="n">
        <f aca="false">SUM(H370:H376)</f>
        <v>32</v>
      </c>
      <c r="N370" s="100" t="n">
        <f aca="false">SUM(I370:I376)</f>
        <v>620.96</v>
      </c>
      <c r="O370" s="100" t="n">
        <f aca="false">SUM(L370:N370)</f>
        <v>1157.23</v>
      </c>
      <c r="P370" s="100" t="n">
        <f aca="false">VLOOKUP($A370,LossChart!$A$3:$AB$105,14,0)-L370</f>
        <v>14.1955852266653</v>
      </c>
      <c r="Q370" s="100" t="n">
        <f aca="false">VLOOKUP($A370,LossChart!$A$3:$AB$105,15,0)-M370</f>
        <v>48</v>
      </c>
      <c r="R370" s="100" t="n">
        <f aca="false">VLOOKUP($A370,LossChart!$A$3:$AB$105,16,0)-N370</f>
        <v>-143.655925863842</v>
      </c>
      <c r="S370" s="100" t="n">
        <f aca="false">VLOOKUP($A370,LossChart!$A$3:$AB$105,17,0)-O370</f>
        <v>-81.4603406371764</v>
      </c>
    </row>
    <row r="371" customFormat="false" ht="15" hidden="false" customHeight="false" outlineLevel="0" collapsed="false">
      <c r="B371" s="96" t="s">
        <v>125</v>
      </c>
      <c r="C371" s="97" t="n">
        <v>1</v>
      </c>
      <c r="D371" s="100" t="n">
        <f aca="false">$C371*VLOOKUP($B371,FoodDB!$A$2:$I$1018,3,0)</f>
        <v>1.5</v>
      </c>
      <c r="E371" s="100" t="n">
        <f aca="false">$C371*VLOOKUP($B371,FoodDB!$A$2:$I$1018,4,0)</f>
        <v>3</v>
      </c>
      <c r="F371" s="100" t="n">
        <f aca="false">$C371*VLOOKUP($B371,FoodDB!$A$2:$I$1018,5,0)</f>
        <v>25</v>
      </c>
      <c r="G371" s="100" t="n">
        <f aca="false">$C371*VLOOKUP($B371,FoodDB!$A$2:$I$1018,6,0)</f>
        <v>13.5</v>
      </c>
      <c r="H371" s="100" t="n">
        <f aca="false">$C371*VLOOKUP($B371,FoodDB!$A$2:$I$1018,7,0)</f>
        <v>12</v>
      </c>
      <c r="I371" s="100" t="n">
        <f aca="false">$C371*VLOOKUP($B371,FoodDB!$A$2:$I$1018,8,0)</f>
        <v>100</v>
      </c>
      <c r="J371" s="100" t="n">
        <f aca="false">$C371*VLOOKUP($B371,FoodDB!$A$2:$I$1018,9,0)</f>
        <v>125.5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126</v>
      </c>
      <c r="C372" s="97" t="n">
        <v>2.2</v>
      </c>
      <c r="D372" s="100" t="n">
        <f aca="false">$C372*VLOOKUP($B372,FoodDB!$A$2:$I$1018,3,0)</f>
        <v>7.92</v>
      </c>
      <c r="E372" s="100" t="n">
        <f aca="false">$C372*VLOOKUP($B372,FoodDB!$A$2:$I$1018,4,0)</f>
        <v>0</v>
      </c>
      <c r="F372" s="100" t="n">
        <f aca="false">$C372*VLOOKUP($B372,FoodDB!$A$2:$I$1018,5,0)</f>
        <v>68.2</v>
      </c>
      <c r="G372" s="100" t="n">
        <f aca="false">$C372*VLOOKUP($B372,FoodDB!$A$2:$I$1018,6,0)</f>
        <v>71.28</v>
      </c>
      <c r="H372" s="100" t="n">
        <f aca="false">$C372*VLOOKUP($B372,FoodDB!$A$2:$I$1018,7,0)</f>
        <v>0</v>
      </c>
      <c r="I372" s="100" t="n">
        <f aca="false">$C372*VLOOKUP($B372,FoodDB!$A$2:$I$1018,8,0)</f>
        <v>272.8</v>
      </c>
      <c r="J372" s="100" t="n">
        <f aca="false">$C372*VLOOKUP($B372,FoodDB!$A$2:$I$1018,9,0)</f>
        <v>344.08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99</v>
      </c>
      <c r="C373" s="97" t="n">
        <v>2</v>
      </c>
      <c r="D373" s="100" t="n">
        <f aca="false">$C373*VLOOKUP($B373,FoodDB!$A$2:$I$1018,3,0)</f>
        <v>12.36</v>
      </c>
      <c r="E373" s="100" t="n">
        <f aca="false">$C373*VLOOKUP($B373,FoodDB!$A$2:$I$1018,4,0)</f>
        <v>0</v>
      </c>
      <c r="F373" s="100" t="n">
        <f aca="false">$C373*VLOOKUP($B373,FoodDB!$A$2:$I$1018,5,0)</f>
        <v>17.04</v>
      </c>
      <c r="G373" s="100" t="n">
        <f aca="false">$C373*VLOOKUP($B373,FoodDB!$A$2:$I$1018,6,0)</f>
        <v>111.24</v>
      </c>
      <c r="H373" s="100" t="n">
        <f aca="false">$C373*VLOOKUP($B373,FoodDB!$A$2:$I$1018,7,0)</f>
        <v>0</v>
      </c>
      <c r="I373" s="100" t="n">
        <f aca="false">$C373*VLOOKUP($B373,FoodDB!$A$2:$I$1018,8,0)</f>
        <v>68.16</v>
      </c>
      <c r="J373" s="100" t="n">
        <f aca="false">$C373*VLOOKUP($B373,FoodDB!$A$2:$I$1018,9,0)</f>
        <v>179.4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134</v>
      </c>
      <c r="C374" s="97" t="n">
        <v>1</v>
      </c>
      <c r="D374" s="100" t="n">
        <f aca="false">$C374*VLOOKUP($B374,FoodDB!$A$2:$I$1018,3,0)</f>
        <v>14</v>
      </c>
      <c r="E374" s="100" t="n">
        <f aca="false">$C374*VLOOKUP($B374,FoodDB!$A$2:$I$1018,4,0)</f>
        <v>3</v>
      </c>
      <c r="F374" s="100" t="n">
        <f aca="false">$C374*VLOOKUP($B374,FoodDB!$A$2:$I$1018,5,0)</f>
        <v>7</v>
      </c>
      <c r="G374" s="100" t="n">
        <f aca="false">$C374*VLOOKUP($B374,FoodDB!$A$2:$I$1018,6,0)</f>
        <v>126</v>
      </c>
      <c r="H374" s="100" t="n">
        <f aca="false">$C374*VLOOKUP($B374,FoodDB!$A$2:$I$1018,7,0)</f>
        <v>12</v>
      </c>
      <c r="I374" s="100" t="n">
        <f aca="false">$C374*VLOOKUP($B374,FoodDB!$A$2:$I$1018,8,0)</f>
        <v>28</v>
      </c>
      <c r="J374" s="100" t="n">
        <f aca="false">$C374*VLOOKUP($B374,FoodDB!$A$2:$I$1018,9,0)</f>
        <v>166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127</v>
      </c>
      <c r="C375" s="97" t="n">
        <v>1</v>
      </c>
      <c r="D375" s="100" t="n">
        <f aca="false">$C375*VLOOKUP($B375,FoodDB!$A$2:$I$1018,3,0)</f>
        <v>15</v>
      </c>
      <c r="E375" s="100" t="n">
        <f aca="false">$C375*VLOOKUP($B375,FoodDB!$A$2:$I$1018,4,0)</f>
        <v>2</v>
      </c>
      <c r="F375" s="100" t="n">
        <f aca="false">$C375*VLOOKUP($B375,FoodDB!$A$2:$I$1018,5,0)</f>
        <v>7</v>
      </c>
      <c r="G375" s="100" t="n">
        <f aca="false">$C375*VLOOKUP($B375,FoodDB!$A$2:$I$1018,6,0)</f>
        <v>135</v>
      </c>
      <c r="H375" s="100" t="n">
        <f aca="false">$C375*VLOOKUP($B375,FoodDB!$A$2:$I$1018,7,0)</f>
        <v>8</v>
      </c>
      <c r="I375" s="100" t="n">
        <f aca="false">$C375*VLOOKUP($B375,FoodDB!$A$2:$I$1018,8,0)</f>
        <v>28</v>
      </c>
      <c r="J375" s="100" t="n">
        <f aca="false">$C375*VLOOKUP($B375,FoodDB!$A$2:$I$1018,9,0)</f>
        <v>171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101</v>
      </c>
      <c r="C376" s="97" t="n">
        <v>1</v>
      </c>
      <c r="D376" s="100" t="n">
        <f aca="false">$C376*VLOOKUP($B376,FoodDB!$A$2:$I$1018,3,0)</f>
        <v>5</v>
      </c>
      <c r="E376" s="100" t="n">
        <f aca="false">$C376*VLOOKUP($B376,FoodDB!$A$2:$I$1018,4,0)</f>
        <v>0</v>
      </c>
      <c r="F376" s="100" t="n">
        <f aca="false">$C376*VLOOKUP($B376,FoodDB!$A$2:$I$1018,5,0)</f>
        <v>6</v>
      </c>
      <c r="G376" s="100" t="n">
        <f aca="false">$C376*VLOOKUP($B376,FoodDB!$A$2:$I$1018,6,0)</f>
        <v>45</v>
      </c>
      <c r="H376" s="100" t="n">
        <f aca="false">$C376*VLOOKUP($B376,FoodDB!$A$2:$I$1018,7,0)</f>
        <v>0</v>
      </c>
      <c r="I376" s="100" t="n">
        <f aca="false">$C376*VLOOKUP($B376,FoodDB!$A$2:$I$1018,8,0)</f>
        <v>24</v>
      </c>
      <c r="J376" s="100" t="n">
        <f aca="false">$C376*VLOOKUP($B376,FoodDB!$A$2:$I$1018,9,0)</f>
        <v>69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504.27</v>
      </c>
      <c r="H377" s="100" t="n">
        <f aca="false">SUM(H370:H376)</f>
        <v>32</v>
      </c>
      <c r="I377" s="100" t="n">
        <f aca="false">SUM(I370:I376)</f>
        <v>620.96</v>
      </c>
      <c r="J377" s="100" t="n">
        <f aca="false">SUM(G377:I377)</f>
        <v>1157.23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518.465585226665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14.1955852266653</v>
      </c>
      <c r="H379" s="100" t="n">
        <f aca="false">H378-H377</f>
        <v>48</v>
      </c>
      <c r="I379" s="100" t="n">
        <f aca="false">I378-I377</f>
        <v>-143.655925863842</v>
      </c>
      <c r="J379" s="100" t="n">
        <f aca="false">J378-J377</f>
        <v>-81.4603406371764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 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108</v>
      </c>
      <c r="C382" s="97" t="n">
        <v>1</v>
      </c>
      <c r="D382" s="100" t="n">
        <f aca="false">$C382*VLOOKUP($B382,FoodDB!$A$2:$I$1018,3,0)</f>
        <v>0</v>
      </c>
      <c r="E382" s="100" t="n">
        <f aca="false">$C382*VLOOKUP($B382,FoodDB!$A$2:$I$1018,4,0)</f>
        <v>0</v>
      </c>
      <c r="F382" s="100" t="n">
        <f aca="false">$C382*VLOOKUP($B382,FoodDB!$A$2:$I$1018,5,0)</f>
        <v>0</v>
      </c>
      <c r="G382" s="100" t="n">
        <f aca="false">$C382*VLOOKUP($B382,FoodDB!$A$2:$I$1018,6,0)</f>
        <v>0</v>
      </c>
      <c r="H382" s="100" t="n">
        <f aca="false">$C382*VLOOKUP($B382,FoodDB!$A$2:$I$1018,7,0)</f>
        <v>0</v>
      </c>
      <c r="I382" s="100" t="n">
        <f aca="false">$C382*VLOOKUP($B382,FoodDB!$A$2:$I$1018,8,0)</f>
        <v>0</v>
      </c>
      <c r="J382" s="100" t="n">
        <f aca="false">$C382*VLOOKUP($B382,FoodDB!$A$2:$I$1018,9,0)</f>
        <v>0</v>
      </c>
      <c r="K382" s="100"/>
      <c r="L382" s="100" t="n">
        <f aca="false">SUM(G382:G388)</f>
        <v>0</v>
      </c>
      <c r="M382" s="100" t="n">
        <f aca="false">SUM(H382:H388)</f>
        <v>0</v>
      </c>
      <c r="N382" s="100" t="n">
        <f aca="false">SUM(I382:I388)</f>
        <v>0</v>
      </c>
      <c r="O382" s="100" t="n">
        <f aca="false">SUM(L382:N382)</f>
        <v>0</v>
      </c>
      <c r="P382" s="100" t="n">
        <f aca="false">VLOOKUP($A382,LossChart!$A$3:$AB$105,14,0)-L382</f>
        <v>524.944006309361</v>
      </c>
      <c r="Q382" s="100" t="n">
        <f aca="false">VLOOKUP($A382,LossChart!$A$3:$AB$105,15,0)-M382</f>
        <v>80</v>
      </c>
      <c r="R382" s="100" t="n">
        <f aca="false">VLOOKUP($A382,LossChart!$A$3:$AB$105,16,0)-N382</f>
        <v>477.304074136158</v>
      </c>
      <c r="S382" s="100" t="n">
        <f aca="false">VLOOKUP($A382,LossChart!$A$3:$AB$105,17,0)-O382</f>
        <v>1082.24808044552</v>
      </c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$C383*VLOOKUP($B383,FoodDB!$A$2:$I$1018,3,0)</f>
        <v>0</v>
      </c>
      <c r="E383" s="100" t="n">
        <f aca="false">$C383*VLOOKUP($B383,FoodDB!$A$2:$I$1018,4,0)</f>
        <v>0</v>
      </c>
      <c r="F383" s="100" t="n">
        <f aca="false">$C383*VLOOKUP($B383,FoodDB!$A$2:$I$1018,5,0)</f>
        <v>0</v>
      </c>
      <c r="G383" s="100" t="n">
        <f aca="false">$C383*VLOOKUP($B383,FoodDB!$A$2:$I$1018,6,0)</f>
        <v>0</v>
      </c>
      <c r="H383" s="100" t="n">
        <f aca="false">$C383*VLOOKUP($B383,FoodDB!$A$2:$I$1018,7,0)</f>
        <v>0</v>
      </c>
      <c r="I383" s="100" t="n">
        <f aca="false">$C383*VLOOKUP($B383,FoodDB!$A$2:$I$1018,8,0)</f>
        <v>0</v>
      </c>
      <c r="J383" s="100" t="n">
        <f aca="false">$C383*VLOOKUP($B383,FoodDB!$A$2:$I$1018,9,0)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$C384*VLOOKUP($B384,FoodDB!$A$2:$I$1018,3,0)</f>
        <v>0</v>
      </c>
      <c r="E384" s="100" t="n">
        <f aca="false">$C384*VLOOKUP($B384,FoodDB!$A$2:$I$1018,4,0)</f>
        <v>0</v>
      </c>
      <c r="F384" s="100" t="n">
        <f aca="false">$C384*VLOOKUP($B384,FoodDB!$A$2:$I$1018,5,0)</f>
        <v>0</v>
      </c>
      <c r="G384" s="100" t="n">
        <f aca="false">$C384*VLOOKUP($B384,FoodDB!$A$2:$I$1018,6,0)</f>
        <v>0</v>
      </c>
      <c r="H384" s="100" t="n">
        <f aca="false">$C384*VLOOKUP($B384,FoodDB!$A$2:$I$1018,7,0)</f>
        <v>0</v>
      </c>
      <c r="I384" s="100" t="n">
        <f aca="false">$C384*VLOOKUP($B384,FoodDB!$A$2:$I$1018,8,0)</f>
        <v>0</v>
      </c>
      <c r="J384" s="100" t="n">
        <f aca="false">$C384*VLOOKUP($B384,FoodDB!$A$2:$I$1018,9,0)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108</v>
      </c>
      <c r="C385" s="97" t="n">
        <v>1</v>
      </c>
      <c r="D385" s="100" t="n">
        <f aca="false">$C385*VLOOKUP($B385,FoodDB!$A$2:$I$1018,3,0)</f>
        <v>0</v>
      </c>
      <c r="E385" s="100" t="n">
        <f aca="false">$C385*VLOOKUP($B385,FoodDB!$A$2:$I$1018,4,0)</f>
        <v>0</v>
      </c>
      <c r="F385" s="100" t="n">
        <f aca="false">$C385*VLOOKUP($B385,FoodDB!$A$2:$I$1018,5,0)</f>
        <v>0</v>
      </c>
      <c r="G385" s="100" t="n">
        <f aca="false">$C385*VLOOKUP($B385,FoodDB!$A$2:$I$1018,6,0)</f>
        <v>0</v>
      </c>
      <c r="H385" s="100" t="n">
        <f aca="false">$C385*VLOOKUP($B385,FoodDB!$A$2:$I$1018,7,0)</f>
        <v>0</v>
      </c>
      <c r="I385" s="100" t="n">
        <f aca="false">$C385*VLOOKUP($B385,FoodDB!$A$2:$I$1018,8,0)</f>
        <v>0</v>
      </c>
      <c r="J385" s="100" t="n">
        <f aca="false">$C385*VLOOKUP($B385,FoodDB!$A$2:$I$1018,9,0)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108</v>
      </c>
      <c r="C386" s="97" t="n">
        <v>1</v>
      </c>
      <c r="D386" s="100" t="n">
        <f aca="false">$C386*VLOOKUP($B386,FoodDB!$A$2:$I$1018,3,0)</f>
        <v>0</v>
      </c>
      <c r="E386" s="100" t="n">
        <f aca="false">$C386*VLOOKUP($B386,FoodDB!$A$2:$I$1018,4,0)</f>
        <v>0</v>
      </c>
      <c r="F386" s="100" t="n">
        <f aca="false">$C386*VLOOKUP($B386,FoodDB!$A$2:$I$1018,5,0)</f>
        <v>0</v>
      </c>
      <c r="G386" s="100" t="n">
        <f aca="false">$C386*VLOOKUP($B386,FoodDB!$A$2:$I$1018,6,0)</f>
        <v>0</v>
      </c>
      <c r="H386" s="100" t="n">
        <f aca="false">$C386*VLOOKUP($B386,FoodDB!$A$2:$I$1018,7,0)</f>
        <v>0</v>
      </c>
      <c r="I386" s="100" t="n">
        <f aca="false">$C386*VLOOKUP($B386,FoodDB!$A$2:$I$1018,8,0)</f>
        <v>0</v>
      </c>
      <c r="J386" s="100" t="n">
        <f aca="false">$C386*VLOOKUP($B386,FoodDB!$A$2:$I$1018,9,0)</f>
        <v>0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108</v>
      </c>
      <c r="C387" s="97" t="n">
        <v>1</v>
      </c>
      <c r="D387" s="100" t="n">
        <f aca="false">$C387*VLOOKUP($B387,FoodDB!$A$2:$I$1018,3,0)</f>
        <v>0</v>
      </c>
      <c r="E387" s="100" t="n">
        <f aca="false">$C387*VLOOKUP($B387,FoodDB!$A$2:$I$1018,4,0)</f>
        <v>0</v>
      </c>
      <c r="F387" s="100" t="n">
        <f aca="false">$C387*VLOOKUP($B387,FoodDB!$A$2:$I$1018,5,0)</f>
        <v>0</v>
      </c>
      <c r="G387" s="100" t="n">
        <f aca="false">$C387*VLOOKUP($B387,FoodDB!$A$2:$I$1018,6,0)</f>
        <v>0</v>
      </c>
      <c r="H387" s="100" t="n">
        <f aca="false">$C387*VLOOKUP($B387,FoodDB!$A$2:$I$1018,7,0)</f>
        <v>0</v>
      </c>
      <c r="I387" s="100" t="n">
        <f aca="false">$C387*VLOOKUP($B387,FoodDB!$A$2:$I$1018,8,0)</f>
        <v>0</v>
      </c>
      <c r="J387" s="100" t="n">
        <f aca="false">$C387*VLOOKUP($B387,FoodDB!$A$2:$I$1018,9,0)</f>
        <v>0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$C388*VLOOKUP($B388,FoodDB!$A$2:$I$1018,3,0)</f>
        <v>0</v>
      </c>
      <c r="E388" s="100" t="n">
        <f aca="false">$C388*VLOOKUP($B388,FoodDB!$A$2:$I$1018,4,0)</f>
        <v>0</v>
      </c>
      <c r="F388" s="100" t="n">
        <f aca="false">$C388*VLOOKUP($B388,FoodDB!$A$2:$I$1018,5,0)</f>
        <v>0</v>
      </c>
      <c r="G388" s="100" t="n">
        <f aca="false">$C388*VLOOKUP($B388,FoodDB!$A$2:$I$1018,6,0)</f>
        <v>0</v>
      </c>
      <c r="H388" s="100" t="n">
        <f aca="false">$C388*VLOOKUP($B388,FoodDB!$A$2:$I$1018,7,0)</f>
        <v>0</v>
      </c>
      <c r="I388" s="100" t="n">
        <f aca="false">$C388*VLOOKUP($B388,FoodDB!$A$2:$I$1018,8,0)</f>
        <v>0</v>
      </c>
      <c r="J388" s="100" t="n">
        <f aca="false">$C388*VLOOKUP($B388,FoodDB!$A$2:$I$1018,9,0)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0</v>
      </c>
      <c r="H389" s="100" t="n">
        <f aca="false">SUM(H382:H388)</f>
        <v>0</v>
      </c>
      <c r="I389" s="100" t="n">
        <f aca="false">SUM(I382:I388)</f>
        <v>0</v>
      </c>
      <c r="J389" s="100" t="n">
        <f aca="false">SUM(G389:I389)</f>
        <v>0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524.944006309361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1082.24808044552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524.944006309361</v>
      </c>
      <c r="H391" s="100" t="n">
        <f aca="false">H390-H389</f>
        <v>80</v>
      </c>
      <c r="I391" s="100" t="n">
        <f aca="false">I390-I389</f>
        <v>477.304074136158</v>
      </c>
      <c r="J391" s="100" t="n">
        <f aca="false">J390-J389</f>
        <v>1082.24808044552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 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108</v>
      </c>
      <c r="C394" s="97" t="n">
        <v>1</v>
      </c>
      <c r="D394" s="100" t="n">
        <f aca="false">$C394*VLOOKUP($B394,FoodDB!$A$2:$I$1018,3,0)</f>
        <v>0</v>
      </c>
      <c r="E394" s="100" t="n">
        <f aca="false">$C394*VLOOKUP($B394,FoodDB!$A$2:$I$1018,4,0)</f>
        <v>0</v>
      </c>
      <c r="F394" s="100" t="n">
        <f aca="false">$C394*VLOOKUP($B394,FoodDB!$A$2:$I$1018,5,0)</f>
        <v>0</v>
      </c>
      <c r="G394" s="100" t="n">
        <f aca="false">$C394*VLOOKUP($B394,FoodDB!$A$2:$I$1018,6,0)</f>
        <v>0</v>
      </c>
      <c r="H394" s="100" t="n">
        <f aca="false">$C394*VLOOKUP($B394,FoodDB!$A$2:$I$1018,7,0)</f>
        <v>0</v>
      </c>
      <c r="I394" s="100" t="n">
        <f aca="false">$C394*VLOOKUP($B394,FoodDB!$A$2:$I$1018,8,0)</f>
        <v>0</v>
      </c>
      <c r="J394" s="100" t="n">
        <f aca="false">$C394*VLOOKUP($B394,FoodDB!$A$2:$I$1018,9,0)</f>
        <v>0</v>
      </c>
      <c r="K394" s="100"/>
      <c r="L394" s="100" t="n">
        <f aca="false">SUM(G394:G400)</f>
        <v>0</v>
      </c>
      <c r="M394" s="100" t="n">
        <f aca="false">SUM(H394:H400)</f>
        <v>0</v>
      </c>
      <c r="N394" s="100" t="n">
        <f aca="false">SUM(I394:I400)</f>
        <v>0</v>
      </c>
      <c r="O394" s="100" t="n">
        <f aca="false">SUM(L394:N394)</f>
        <v>0</v>
      </c>
      <c r="P394" s="100" t="n">
        <f aca="false">VLOOKUP($A394,LossChart!$A$3:$AB$105,14,0)-L394</f>
        <v>531.796949748406</v>
      </c>
      <c r="Q394" s="100" t="n">
        <f aca="false">VLOOKUP($A394,LossChart!$A$3:$AB$105,15,0)-M394</f>
        <v>80</v>
      </c>
      <c r="R394" s="100" t="n">
        <f aca="false">VLOOKUP($A394,LossChart!$A$3:$AB$105,16,0)-N394</f>
        <v>477.304074136158</v>
      </c>
      <c r="S394" s="100" t="n">
        <f aca="false">VLOOKUP($A394,LossChart!$A$3:$AB$105,17,0)-O394</f>
        <v>1089.10102388456</v>
      </c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$C395*VLOOKUP($B395,FoodDB!$A$2:$I$1018,3,0)</f>
        <v>0</v>
      </c>
      <c r="E395" s="100" t="n">
        <f aca="false">$C395*VLOOKUP($B395,FoodDB!$A$2:$I$1018,4,0)</f>
        <v>0</v>
      </c>
      <c r="F395" s="100" t="n">
        <f aca="false">$C395*VLOOKUP($B395,FoodDB!$A$2:$I$1018,5,0)</f>
        <v>0</v>
      </c>
      <c r="G395" s="100" t="n">
        <f aca="false">$C395*VLOOKUP($B395,FoodDB!$A$2:$I$1018,6,0)</f>
        <v>0</v>
      </c>
      <c r="H395" s="100" t="n">
        <f aca="false">$C395*VLOOKUP($B395,FoodDB!$A$2:$I$1018,7,0)</f>
        <v>0</v>
      </c>
      <c r="I395" s="100" t="n">
        <f aca="false">$C395*VLOOKUP($B395,FoodDB!$A$2:$I$1018,8,0)</f>
        <v>0</v>
      </c>
      <c r="J395" s="100" t="n">
        <f aca="false">$C395*VLOOKUP($B395,FoodDB!$A$2:$I$1018,9,0)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$C396*VLOOKUP($B396,FoodDB!$A$2:$I$1018,3,0)</f>
        <v>0</v>
      </c>
      <c r="E396" s="100" t="n">
        <f aca="false">$C396*VLOOKUP($B396,FoodDB!$A$2:$I$1018,4,0)</f>
        <v>0</v>
      </c>
      <c r="F396" s="100" t="n">
        <f aca="false">$C396*VLOOKUP($B396,FoodDB!$A$2:$I$1018,5,0)</f>
        <v>0</v>
      </c>
      <c r="G396" s="100" t="n">
        <f aca="false">$C396*VLOOKUP($B396,FoodDB!$A$2:$I$1018,6,0)</f>
        <v>0</v>
      </c>
      <c r="H396" s="100" t="n">
        <f aca="false">$C396*VLOOKUP($B396,FoodDB!$A$2:$I$1018,7,0)</f>
        <v>0</v>
      </c>
      <c r="I396" s="100" t="n">
        <f aca="false">$C396*VLOOKUP($B396,FoodDB!$A$2:$I$1018,8,0)</f>
        <v>0</v>
      </c>
      <c r="J396" s="100" t="n">
        <f aca="false">$C396*VLOOKUP($B396,FoodDB!$A$2:$I$1018,9,0)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108</v>
      </c>
      <c r="C397" s="97" t="n">
        <v>1</v>
      </c>
      <c r="D397" s="100" t="n">
        <f aca="false">$C397*VLOOKUP($B397,FoodDB!$A$2:$I$1018,3,0)</f>
        <v>0</v>
      </c>
      <c r="E397" s="100" t="n">
        <f aca="false">$C397*VLOOKUP($B397,FoodDB!$A$2:$I$1018,4,0)</f>
        <v>0</v>
      </c>
      <c r="F397" s="100" t="n">
        <f aca="false">$C397*VLOOKUP($B397,FoodDB!$A$2:$I$1018,5,0)</f>
        <v>0</v>
      </c>
      <c r="G397" s="100" t="n">
        <f aca="false">$C397*VLOOKUP($B397,FoodDB!$A$2:$I$1018,6,0)</f>
        <v>0</v>
      </c>
      <c r="H397" s="100" t="n">
        <f aca="false">$C397*VLOOKUP($B397,FoodDB!$A$2:$I$1018,7,0)</f>
        <v>0</v>
      </c>
      <c r="I397" s="100" t="n">
        <f aca="false">$C397*VLOOKUP($B397,FoodDB!$A$2:$I$1018,8,0)</f>
        <v>0</v>
      </c>
      <c r="J397" s="100" t="n">
        <f aca="false">$C397*VLOOKUP($B397,FoodDB!$A$2:$I$1018,9,0)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108</v>
      </c>
      <c r="C398" s="97" t="n">
        <v>1</v>
      </c>
      <c r="D398" s="100" t="n">
        <f aca="false">$C398*VLOOKUP($B398,FoodDB!$A$2:$I$1018,3,0)</f>
        <v>0</v>
      </c>
      <c r="E398" s="100" t="n">
        <f aca="false">$C398*VLOOKUP($B398,FoodDB!$A$2:$I$1018,4,0)</f>
        <v>0</v>
      </c>
      <c r="F398" s="100" t="n">
        <f aca="false">$C398*VLOOKUP($B398,FoodDB!$A$2:$I$1018,5,0)</f>
        <v>0</v>
      </c>
      <c r="G398" s="100" t="n">
        <f aca="false">$C398*VLOOKUP($B398,FoodDB!$A$2:$I$1018,6,0)</f>
        <v>0</v>
      </c>
      <c r="H398" s="100" t="n">
        <f aca="false">$C398*VLOOKUP($B398,FoodDB!$A$2:$I$1018,7,0)</f>
        <v>0</v>
      </c>
      <c r="I398" s="100" t="n">
        <f aca="false">$C398*VLOOKUP($B398,FoodDB!$A$2:$I$1018,8,0)</f>
        <v>0</v>
      </c>
      <c r="J398" s="100" t="n">
        <f aca="false">$C398*VLOOKUP($B398,FoodDB!$A$2:$I$1018,9,0)</f>
        <v>0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108</v>
      </c>
      <c r="C399" s="97" t="n">
        <v>1</v>
      </c>
      <c r="D399" s="100" t="n">
        <f aca="false">$C399*VLOOKUP($B399,FoodDB!$A$2:$I$1018,3,0)</f>
        <v>0</v>
      </c>
      <c r="E399" s="100" t="n">
        <f aca="false">$C399*VLOOKUP($B399,FoodDB!$A$2:$I$1018,4,0)</f>
        <v>0</v>
      </c>
      <c r="F399" s="100" t="n">
        <f aca="false">$C399*VLOOKUP($B399,FoodDB!$A$2:$I$1018,5,0)</f>
        <v>0</v>
      </c>
      <c r="G399" s="100" t="n">
        <f aca="false">$C399*VLOOKUP($B399,FoodDB!$A$2:$I$1018,6,0)</f>
        <v>0</v>
      </c>
      <c r="H399" s="100" t="n">
        <f aca="false">$C399*VLOOKUP($B399,FoodDB!$A$2:$I$1018,7,0)</f>
        <v>0</v>
      </c>
      <c r="I399" s="100" t="n">
        <f aca="false">$C399*VLOOKUP($B399,FoodDB!$A$2:$I$1018,8,0)</f>
        <v>0</v>
      </c>
      <c r="J399" s="100" t="n">
        <f aca="false">$C399*VLOOKUP($B399,FoodDB!$A$2:$I$1018,9,0)</f>
        <v>0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$C400*VLOOKUP($B400,FoodDB!$A$2:$I$1018,3,0)</f>
        <v>0</v>
      </c>
      <c r="E400" s="100" t="n">
        <f aca="false">$C400*VLOOKUP($B400,FoodDB!$A$2:$I$1018,4,0)</f>
        <v>0</v>
      </c>
      <c r="F400" s="100" t="n">
        <f aca="false">$C400*VLOOKUP($B400,FoodDB!$A$2:$I$1018,5,0)</f>
        <v>0</v>
      </c>
      <c r="G400" s="100" t="n">
        <f aca="false">$C400*VLOOKUP($B400,FoodDB!$A$2:$I$1018,6,0)</f>
        <v>0</v>
      </c>
      <c r="H400" s="100" t="n">
        <f aca="false">$C400*VLOOKUP($B400,FoodDB!$A$2:$I$1018,7,0)</f>
        <v>0</v>
      </c>
      <c r="I400" s="100" t="n">
        <f aca="false">$C400*VLOOKUP($B400,FoodDB!$A$2:$I$1018,8,0)</f>
        <v>0</v>
      </c>
      <c r="J400" s="100" t="n">
        <f aca="false">$C400*VLOOKUP($B400,FoodDB!$A$2:$I$1018,9,0)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0</v>
      </c>
      <c r="H401" s="100" t="n">
        <f aca="false">SUM(H394:H400)</f>
        <v>0</v>
      </c>
      <c r="I401" s="100" t="n">
        <f aca="false">SUM(I394:I400)</f>
        <v>0</v>
      </c>
      <c r="J401" s="100" t="n">
        <f aca="false">SUM(G401:I401)</f>
        <v>0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531.796949748406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1089.10102388456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531.796949748406</v>
      </c>
      <c r="H403" s="100" t="n">
        <f aca="false">H402-H401</f>
        <v>80</v>
      </c>
      <c r="I403" s="100" t="n">
        <f aca="false">I402-I401</f>
        <v>477.304074136158</v>
      </c>
      <c r="J403" s="100" t="n">
        <f aca="false">J402-J401</f>
        <v>1089.10102388456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 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108</v>
      </c>
      <c r="C406" s="97" t="n">
        <v>1</v>
      </c>
      <c r="D406" s="100" t="n">
        <f aca="false">$C406*VLOOKUP($B406,FoodDB!$A$2:$I$1018,3,0)</f>
        <v>0</v>
      </c>
      <c r="E406" s="100" t="n">
        <f aca="false">$C406*VLOOKUP($B406,FoodDB!$A$2:$I$1018,4,0)</f>
        <v>0</v>
      </c>
      <c r="F406" s="100" t="n">
        <f aca="false">$C406*VLOOKUP($B406,FoodDB!$A$2:$I$1018,5,0)</f>
        <v>0</v>
      </c>
      <c r="G406" s="100" t="n">
        <f aca="false">$C406*VLOOKUP($B406,FoodDB!$A$2:$I$1018,6,0)</f>
        <v>0</v>
      </c>
      <c r="H406" s="100" t="n">
        <f aca="false">$C406*VLOOKUP($B406,FoodDB!$A$2:$I$1018,7,0)</f>
        <v>0</v>
      </c>
      <c r="I406" s="100" t="n">
        <f aca="false">$C406*VLOOKUP($B406,FoodDB!$A$2:$I$1018,8,0)</f>
        <v>0</v>
      </c>
      <c r="J406" s="100" t="n">
        <f aca="false">$C406*VLOOKUP($B406,FoodDB!$A$2:$I$1018,9,0)</f>
        <v>0</v>
      </c>
      <c r="K406" s="100"/>
      <c r="L406" s="100" t="n">
        <f aca="false">SUM(G406:G412)</f>
        <v>0</v>
      </c>
      <c r="M406" s="100" t="n">
        <f aca="false">SUM(H406:H412)</f>
        <v>0</v>
      </c>
      <c r="N406" s="100" t="n">
        <f aca="false">SUM(I406:I412)</f>
        <v>0</v>
      </c>
      <c r="O406" s="100" t="n">
        <f aca="false">SUM(L406:N406)</f>
        <v>0</v>
      </c>
      <c r="P406" s="100" t="n">
        <f aca="false">VLOOKUP($A406,LossChart!$A$3:$AB$105,14,0)-L406</f>
        <v>538.58919568842</v>
      </c>
      <c r="Q406" s="100" t="n">
        <f aca="false">VLOOKUP($A406,LossChart!$A$3:$AB$105,15,0)-M406</f>
        <v>80</v>
      </c>
      <c r="R406" s="100" t="n">
        <f aca="false">VLOOKUP($A406,LossChart!$A$3:$AB$105,16,0)-N406</f>
        <v>477.304074136158</v>
      </c>
      <c r="S406" s="100" t="n">
        <f aca="false">VLOOKUP($A406,LossChart!$A$3:$AB$105,17,0)-O406</f>
        <v>1095.89326982458</v>
      </c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$C407*VLOOKUP($B407,FoodDB!$A$2:$I$1018,3,0)</f>
        <v>0</v>
      </c>
      <c r="E407" s="100" t="n">
        <f aca="false">$C407*VLOOKUP($B407,FoodDB!$A$2:$I$1018,4,0)</f>
        <v>0</v>
      </c>
      <c r="F407" s="100" t="n">
        <f aca="false">$C407*VLOOKUP($B407,FoodDB!$A$2:$I$1018,5,0)</f>
        <v>0</v>
      </c>
      <c r="G407" s="100" t="n">
        <f aca="false">$C407*VLOOKUP($B407,FoodDB!$A$2:$I$1018,6,0)</f>
        <v>0</v>
      </c>
      <c r="H407" s="100" t="n">
        <f aca="false">$C407*VLOOKUP($B407,FoodDB!$A$2:$I$1018,7,0)</f>
        <v>0</v>
      </c>
      <c r="I407" s="100" t="n">
        <f aca="false">$C407*VLOOKUP($B407,FoodDB!$A$2:$I$1018,8,0)</f>
        <v>0</v>
      </c>
      <c r="J407" s="100" t="n">
        <f aca="false">$C407*VLOOKUP($B407,FoodDB!$A$2:$I$1018,9,0)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$C408*VLOOKUP($B408,FoodDB!$A$2:$I$1018,3,0)</f>
        <v>0</v>
      </c>
      <c r="E408" s="100" t="n">
        <f aca="false">$C408*VLOOKUP($B408,FoodDB!$A$2:$I$1018,4,0)</f>
        <v>0</v>
      </c>
      <c r="F408" s="100" t="n">
        <f aca="false">$C408*VLOOKUP($B408,FoodDB!$A$2:$I$1018,5,0)</f>
        <v>0</v>
      </c>
      <c r="G408" s="100" t="n">
        <f aca="false">$C408*VLOOKUP($B408,FoodDB!$A$2:$I$1018,6,0)</f>
        <v>0</v>
      </c>
      <c r="H408" s="100" t="n">
        <f aca="false">$C408*VLOOKUP($B408,FoodDB!$A$2:$I$1018,7,0)</f>
        <v>0</v>
      </c>
      <c r="I408" s="100" t="n">
        <f aca="false">$C408*VLOOKUP($B408,FoodDB!$A$2:$I$1018,8,0)</f>
        <v>0</v>
      </c>
      <c r="J408" s="100" t="n">
        <f aca="false">$C408*VLOOKUP($B408,FoodDB!$A$2:$I$1018,9,0)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108</v>
      </c>
      <c r="C409" s="97" t="n">
        <v>1</v>
      </c>
      <c r="D409" s="100" t="n">
        <f aca="false">$C409*VLOOKUP($B409,FoodDB!$A$2:$I$1018,3,0)</f>
        <v>0</v>
      </c>
      <c r="E409" s="100" t="n">
        <f aca="false">$C409*VLOOKUP($B409,FoodDB!$A$2:$I$1018,4,0)</f>
        <v>0</v>
      </c>
      <c r="F409" s="100" t="n">
        <f aca="false">$C409*VLOOKUP($B409,FoodDB!$A$2:$I$1018,5,0)</f>
        <v>0</v>
      </c>
      <c r="G409" s="100" t="n">
        <f aca="false">$C409*VLOOKUP($B409,FoodDB!$A$2:$I$1018,6,0)</f>
        <v>0</v>
      </c>
      <c r="H409" s="100" t="n">
        <f aca="false">$C409*VLOOKUP($B409,FoodDB!$A$2:$I$1018,7,0)</f>
        <v>0</v>
      </c>
      <c r="I409" s="100" t="n">
        <f aca="false">$C409*VLOOKUP($B409,FoodDB!$A$2:$I$1018,8,0)</f>
        <v>0</v>
      </c>
      <c r="J409" s="100" t="n">
        <f aca="false">$C409*VLOOKUP($B409,FoodDB!$A$2:$I$1018,9,0)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108</v>
      </c>
      <c r="C410" s="97" t="n">
        <v>1</v>
      </c>
      <c r="D410" s="100" t="n">
        <f aca="false">$C410*VLOOKUP($B410,FoodDB!$A$2:$I$1018,3,0)</f>
        <v>0</v>
      </c>
      <c r="E410" s="100" t="n">
        <f aca="false">$C410*VLOOKUP($B410,FoodDB!$A$2:$I$1018,4,0)</f>
        <v>0</v>
      </c>
      <c r="F410" s="100" t="n">
        <f aca="false">$C410*VLOOKUP($B410,FoodDB!$A$2:$I$1018,5,0)</f>
        <v>0</v>
      </c>
      <c r="G410" s="100" t="n">
        <f aca="false">$C410*VLOOKUP($B410,FoodDB!$A$2:$I$1018,6,0)</f>
        <v>0</v>
      </c>
      <c r="H410" s="100" t="n">
        <f aca="false">$C410*VLOOKUP($B410,FoodDB!$A$2:$I$1018,7,0)</f>
        <v>0</v>
      </c>
      <c r="I410" s="100" t="n">
        <f aca="false">$C410*VLOOKUP($B410,FoodDB!$A$2:$I$1018,8,0)</f>
        <v>0</v>
      </c>
      <c r="J410" s="100" t="n">
        <f aca="false">$C410*VLOOKUP($B410,FoodDB!$A$2:$I$1018,9,0)</f>
        <v>0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108</v>
      </c>
      <c r="C411" s="97" t="n">
        <v>1</v>
      </c>
      <c r="D411" s="100" t="n">
        <f aca="false">$C411*VLOOKUP($B411,FoodDB!$A$2:$I$1018,3,0)</f>
        <v>0</v>
      </c>
      <c r="E411" s="100" t="n">
        <f aca="false">$C411*VLOOKUP($B411,FoodDB!$A$2:$I$1018,4,0)</f>
        <v>0</v>
      </c>
      <c r="F411" s="100" t="n">
        <f aca="false">$C411*VLOOKUP($B411,FoodDB!$A$2:$I$1018,5,0)</f>
        <v>0</v>
      </c>
      <c r="G411" s="100" t="n">
        <f aca="false">$C411*VLOOKUP($B411,FoodDB!$A$2:$I$1018,6,0)</f>
        <v>0</v>
      </c>
      <c r="H411" s="100" t="n">
        <f aca="false">$C411*VLOOKUP($B411,FoodDB!$A$2:$I$1018,7,0)</f>
        <v>0</v>
      </c>
      <c r="I411" s="100" t="n">
        <f aca="false">$C411*VLOOKUP($B411,FoodDB!$A$2:$I$1018,8,0)</f>
        <v>0</v>
      </c>
      <c r="J411" s="100" t="n">
        <f aca="false">$C411*VLOOKUP($B411,FoodDB!$A$2:$I$1018,9,0)</f>
        <v>0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108</v>
      </c>
      <c r="C412" s="97" t="n">
        <v>1</v>
      </c>
      <c r="D412" s="100" t="n">
        <f aca="false">$C412*VLOOKUP($B412,FoodDB!$A$2:$I$1018,3,0)</f>
        <v>0</v>
      </c>
      <c r="E412" s="100" t="n">
        <f aca="false">$C412*VLOOKUP($B412,FoodDB!$A$2:$I$1018,4,0)</f>
        <v>0</v>
      </c>
      <c r="F412" s="100" t="n">
        <f aca="false">$C412*VLOOKUP($B412,FoodDB!$A$2:$I$1018,5,0)</f>
        <v>0</v>
      </c>
      <c r="G412" s="100" t="n">
        <f aca="false">$C412*VLOOKUP($B412,FoodDB!$A$2:$I$1018,6,0)</f>
        <v>0</v>
      </c>
      <c r="H412" s="100" t="n">
        <f aca="false">$C412*VLOOKUP($B412,FoodDB!$A$2:$I$1018,7,0)</f>
        <v>0</v>
      </c>
      <c r="I412" s="100" t="n">
        <f aca="false">$C412*VLOOKUP($B412,FoodDB!$A$2:$I$1018,8,0)</f>
        <v>0</v>
      </c>
      <c r="J412" s="100" t="n">
        <f aca="false">$C412*VLOOKUP($B412,FoodDB!$A$2:$I$1018,9,0)</f>
        <v>0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0</v>
      </c>
      <c r="H413" s="100" t="n">
        <f aca="false">SUM(H406:H412)</f>
        <v>0</v>
      </c>
      <c r="I413" s="100" t="n">
        <f aca="false">SUM(I406:I412)</f>
        <v>0</v>
      </c>
      <c r="J413" s="100" t="n">
        <f aca="false">SUM(G413:I413)</f>
        <v>0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538.58919568842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1095.89326982458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538.58919568842</v>
      </c>
      <c r="H415" s="100" t="n">
        <f aca="false">H414-H413</f>
        <v>80</v>
      </c>
      <c r="I415" s="100" t="n">
        <f aca="false">I414-I413</f>
        <v>477.304074136158</v>
      </c>
      <c r="J415" s="100" t="n">
        <f aca="false">J414-J413</f>
        <v>1095.89326982458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 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108</v>
      </c>
      <c r="C418" s="97" t="n">
        <v>1</v>
      </c>
      <c r="D418" s="100" t="n">
        <f aca="false">$C418*VLOOKUP($B418,FoodDB!$A$2:$I$1018,3,0)</f>
        <v>0</v>
      </c>
      <c r="E418" s="100" t="n">
        <f aca="false">$C418*VLOOKUP($B418,FoodDB!$A$2:$I$1018,4,0)</f>
        <v>0</v>
      </c>
      <c r="F418" s="100" t="n">
        <f aca="false">$C418*VLOOKUP($B418,FoodDB!$A$2:$I$1018,5,0)</f>
        <v>0</v>
      </c>
      <c r="G418" s="100" t="n">
        <f aca="false">$C418*VLOOKUP($B418,FoodDB!$A$2:$I$1018,6,0)</f>
        <v>0</v>
      </c>
      <c r="H418" s="100" t="n">
        <f aca="false">$C418*VLOOKUP($B418,FoodDB!$A$2:$I$1018,7,0)</f>
        <v>0</v>
      </c>
      <c r="I418" s="100" t="n">
        <f aca="false">$C418*VLOOKUP($B418,FoodDB!$A$2:$I$1018,8,0)</f>
        <v>0</v>
      </c>
      <c r="J418" s="100" t="n">
        <f aca="false">$C418*VLOOKUP($B418,FoodDB!$A$2:$I$1018,9,0)</f>
        <v>0</v>
      </c>
      <c r="K418" s="100"/>
      <c r="L418" s="100" t="n">
        <f aca="false">SUM(G418:G424)</f>
        <v>0</v>
      </c>
      <c r="M418" s="100" t="n">
        <f aca="false">SUM(H418:H424)</f>
        <v>0</v>
      </c>
      <c r="N418" s="100" t="n">
        <f aca="false">SUM(I418:I424)</f>
        <v>0</v>
      </c>
      <c r="O418" s="100" t="n">
        <f aca="false">SUM(L418:N418)</f>
        <v>0</v>
      </c>
      <c r="P418" s="100" t="n">
        <f aca="false">VLOOKUP($A418,LossChart!$A$3:$AB$105,14,0)-L418</f>
        <v>545.321281735823</v>
      </c>
      <c r="Q418" s="100" t="n">
        <f aca="false">VLOOKUP($A418,LossChart!$A$3:$AB$105,15,0)-M418</f>
        <v>80</v>
      </c>
      <c r="R418" s="100" t="n">
        <f aca="false">VLOOKUP($A418,LossChart!$A$3:$AB$105,16,0)-N418</f>
        <v>477.304074136158</v>
      </c>
      <c r="S418" s="100" t="n">
        <f aca="false">VLOOKUP($A418,LossChart!$A$3:$AB$105,17,0)-O418</f>
        <v>1102.62535587198</v>
      </c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$C419*VLOOKUP($B419,FoodDB!$A$2:$I$1018,3,0)</f>
        <v>0</v>
      </c>
      <c r="E419" s="100" t="n">
        <f aca="false">$C419*VLOOKUP($B419,FoodDB!$A$2:$I$1018,4,0)</f>
        <v>0</v>
      </c>
      <c r="F419" s="100" t="n">
        <f aca="false">$C419*VLOOKUP($B419,FoodDB!$A$2:$I$1018,5,0)</f>
        <v>0</v>
      </c>
      <c r="G419" s="100" t="n">
        <f aca="false">$C419*VLOOKUP($B419,FoodDB!$A$2:$I$1018,6,0)</f>
        <v>0</v>
      </c>
      <c r="H419" s="100" t="n">
        <f aca="false">$C419*VLOOKUP($B419,FoodDB!$A$2:$I$1018,7,0)</f>
        <v>0</v>
      </c>
      <c r="I419" s="100" t="n">
        <f aca="false">$C419*VLOOKUP($B419,FoodDB!$A$2:$I$1018,8,0)</f>
        <v>0</v>
      </c>
      <c r="J419" s="100" t="n">
        <f aca="false">$C419*VLOOKUP($B419,FoodDB!$A$2:$I$1018,9,0)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$C420*VLOOKUP($B420,FoodDB!$A$2:$I$1018,3,0)</f>
        <v>0</v>
      </c>
      <c r="E420" s="100" t="n">
        <f aca="false">$C420*VLOOKUP($B420,FoodDB!$A$2:$I$1018,4,0)</f>
        <v>0</v>
      </c>
      <c r="F420" s="100" t="n">
        <f aca="false">$C420*VLOOKUP($B420,FoodDB!$A$2:$I$1018,5,0)</f>
        <v>0</v>
      </c>
      <c r="G420" s="100" t="n">
        <f aca="false">$C420*VLOOKUP($B420,FoodDB!$A$2:$I$1018,6,0)</f>
        <v>0</v>
      </c>
      <c r="H420" s="100" t="n">
        <f aca="false">$C420*VLOOKUP($B420,FoodDB!$A$2:$I$1018,7,0)</f>
        <v>0</v>
      </c>
      <c r="I420" s="100" t="n">
        <f aca="false">$C420*VLOOKUP($B420,FoodDB!$A$2:$I$1018,8,0)</f>
        <v>0</v>
      </c>
      <c r="J420" s="100" t="n">
        <f aca="false">$C420*VLOOKUP($B420,FoodDB!$A$2:$I$1018,9,0)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108</v>
      </c>
      <c r="C421" s="97" t="n">
        <v>1</v>
      </c>
      <c r="D421" s="100" t="n">
        <f aca="false">$C421*VLOOKUP($B421,FoodDB!$A$2:$I$1018,3,0)</f>
        <v>0</v>
      </c>
      <c r="E421" s="100" t="n">
        <f aca="false">$C421*VLOOKUP($B421,FoodDB!$A$2:$I$1018,4,0)</f>
        <v>0</v>
      </c>
      <c r="F421" s="100" t="n">
        <f aca="false">$C421*VLOOKUP($B421,FoodDB!$A$2:$I$1018,5,0)</f>
        <v>0</v>
      </c>
      <c r="G421" s="100" t="n">
        <f aca="false">$C421*VLOOKUP($B421,FoodDB!$A$2:$I$1018,6,0)</f>
        <v>0</v>
      </c>
      <c r="H421" s="100" t="n">
        <f aca="false">$C421*VLOOKUP($B421,FoodDB!$A$2:$I$1018,7,0)</f>
        <v>0</v>
      </c>
      <c r="I421" s="100" t="n">
        <f aca="false">$C421*VLOOKUP($B421,FoodDB!$A$2:$I$1018,8,0)</f>
        <v>0</v>
      </c>
      <c r="J421" s="100" t="n">
        <f aca="false">$C421*VLOOKUP($B421,FoodDB!$A$2:$I$1018,9,0)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108</v>
      </c>
      <c r="C422" s="97" t="n">
        <v>1</v>
      </c>
      <c r="D422" s="100" t="n">
        <f aca="false">$C422*VLOOKUP($B422,FoodDB!$A$2:$I$1018,3,0)</f>
        <v>0</v>
      </c>
      <c r="E422" s="100" t="n">
        <f aca="false">$C422*VLOOKUP($B422,FoodDB!$A$2:$I$1018,4,0)</f>
        <v>0</v>
      </c>
      <c r="F422" s="100" t="n">
        <f aca="false">$C422*VLOOKUP($B422,FoodDB!$A$2:$I$1018,5,0)</f>
        <v>0</v>
      </c>
      <c r="G422" s="100" t="n">
        <f aca="false">$C422*VLOOKUP($B422,FoodDB!$A$2:$I$1018,6,0)</f>
        <v>0</v>
      </c>
      <c r="H422" s="100" t="n">
        <f aca="false">$C422*VLOOKUP($B422,FoodDB!$A$2:$I$1018,7,0)</f>
        <v>0</v>
      </c>
      <c r="I422" s="100" t="n">
        <f aca="false">$C422*VLOOKUP($B422,FoodDB!$A$2:$I$1018,8,0)</f>
        <v>0</v>
      </c>
      <c r="J422" s="100" t="n">
        <f aca="false">$C422*VLOOKUP($B422,FoodDB!$A$2:$I$1018,9,0)</f>
        <v>0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108</v>
      </c>
      <c r="C423" s="97" t="n">
        <v>1</v>
      </c>
      <c r="D423" s="100" t="n">
        <f aca="false">$C423*VLOOKUP($B423,FoodDB!$A$2:$I$1018,3,0)</f>
        <v>0</v>
      </c>
      <c r="E423" s="100" t="n">
        <f aca="false">$C423*VLOOKUP($B423,FoodDB!$A$2:$I$1018,4,0)</f>
        <v>0</v>
      </c>
      <c r="F423" s="100" t="n">
        <f aca="false">$C423*VLOOKUP($B423,FoodDB!$A$2:$I$1018,5,0)</f>
        <v>0</v>
      </c>
      <c r="G423" s="100" t="n">
        <f aca="false">$C423*VLOOKUP($B423,FoodDB!$A$2:$I$1018,6,0)</f>
        <v>0</v>
      </c>
      <c r="H423" s="100" t="n">
        <f aca="false">$C423*VLOOKUP($B423,FoodDB!$A$2:$I$1018,7,0)</f>
        <v>0</v>
      </c>
      <c r="I423" s="100" t="n">
        <f aca="false">$C423*VLOOKUP($B423,FoodDB!$A$2:$I$1018,8,0)</f>
        <v>0</v>
      </c>
      <c r="J423" s="100" t="n">
        <f aca="false">$C423*VLOOKUP($B423,FoodDB!$A$2:$I$1018,9,0)</f>
        <v>0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108</v>
      </c>
      <c r="C424" s="97" t="n">
        <v>1</v>
      </c>
      <c r="D424" s="100" t="n">
        <f aca="false">$C424*VLOOKUP($B424,FoodDB!$A$2:$I$1018,3,0)</f>
        <v>0</v>
      </c>
      <c r="E424" s="100" t="n">
        <f aca="false">$C424*VLOOKUP($B424,FoodDB!$A$2:$I$1018,4,0)</f>
        <v>0</v>
      </c>
      <c r="F424" s="100" t="n">
        <f aca="false">$C424*VLOOKUP($B424,FoodDB!$A$2:$I$1018,5,0)</f>
        <v>0</v>
      </c>
      <c r="G424" s="100" t="n">
        <f aca="false">$C424*VLOOKUP($B424,FoodDB!$A$2:$I$1018,6,0)</f>
        <v>0</v>
      </c>
      <c r="H424" s="100" t="n">
        <f aca="false">$C424*VLOOKUP($B424,FoodDB!$A$2:$I$1018,7,0)</f>
        <v>0</v>
      </c>
      <c r="I424" s="100" t="n">
        <f aca="false">$C424*VLOOKUP($B424,FoodDB!$A$2:$I$1018,8,0)</f>
        <v>0</v>
      </c>
      <c r="J424" s="100" t="n">
        <f aca="false">$C424*VLOOKUP($B424,FoodDB!$A$2:$I$1018,9,0)</f>
        <v>0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0</v>
      </c>
      <c r="H425" s="100" t="n">
        <f aca="false">SUM(H418:H424)</f>
        <v>0</v>
      </c>
      <c r="I425" s="100" t="n">
        <f aca="false">SUM(I418:I424)</f>
        <v>0</v>
      </c>
      <c r="J425" s="100" t="n">
        <f aca="false">SUM(G425:I425)</f>
        <v>0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545.321281735823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1102.62535587198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545.321281735823</v>
      </c>
      <c r="H427" s="100" t="n">
        <f aca="false">H426-H425</f>
        <v>80</v>
      </c>
      <c r="I427" s="100" t="n">
        <f aca="false">I426-I425</f>
        <v>477.304074136158</v>
      </c>
      <c r="J427" s="100" t="n">
        <f aca="false">J426-J425</f>
        <v>1102.62535587198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 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108</v>
      </c>
      <c r="C430" s="97" t="n">
        <v>1</v>
      </c>
      <c r="D430" s="100" t="n">
        <f aca="false">$C430*VLOOKUP($B430,FoodDB!$A$2:$I$1018,3,0)</f>
        <v>0</v>
      </c>
      <c r="E430" s="100" t="n">
        <f aca="false">$C430*VLOOKUP($B430,FoodDB!$A$2:$I$1018,4,0)</f>
        <v>0</v>
      </c>
      <c r="F430" s="100" t="n">
        <f aca="false">$C430*VLOOKUP($B430,FoodDB!$A$2:$I$1018,5,0)</f>
        <v>0</v>
      </c>
      <c r="G430" s="100" t="n">
        <f aca="false">$C430*VLOOKUP($B430,FoodDB!$A$2:$I$1018,6,0)</f>
        <v>0</v>
      </c>
      <c r="H430" s="100" t="n">
        <f aca="false">$C430*VLOOKUP($B430,FoodDB!$A$2:$I$1018,7,0)</f>
        <v>0</v>
      </c>
      <c r="I430" s="100" t="n">
        <f aca="false">$C430*VLOOKUP($B430,FoodDB!$A$2:$I$1018,8,0)</f>
        <v>0</v>
      </c>
      <c r="J430" s="100" t="n">
        <f aca="false">$C430*VLOOKUP($B430,FoodDB!$A$2:$I$1018,9,0)</f>
        <v>0</v>
      </c>
      <c r="K430" s="100"/>
      <c r="L430" s="100" t="n">
        <f aca="false">SUM(G430:G436)</f>
        <v>0</v>
      </c>
      <c r="M430" s="100" t="n">
        <f aca="false">SUM(H430:H436)</f>
        <v>0</v>
      </c>
      <c r="N430" s="100" t="n">
        <f aca="false">SUM(I430:I436)</f>
        <v>0</v>
      </c>
      <c r="O430" s="100" t="n">
        <f aca="false">SUM(L430:N430)</f>
        <v>0</v>
      </c>
      <c r="P430" s="100" t="n">
        <f aca="false">VLOOKUP($A430,LossChart!$A$3:$AB$105,14,0)-L430</f>
        <v>551.993740735377</v>
      </c>
      <c r="Q430" s="100" t="n">
        <f aca="false">VLOOKUP($A430,LossChart!$A$3:$AB$105,15,0)-M430</f>
        <v>80</v>
      </c>
      <c r="R430" s="100" t="n">
        <f aca="false">VLOOKUP($A430,LossChart!$A$3:$AB$105,16,0)-N430</f>
        <v>477.304074136158</v>
      </c>
      <c r="S430" s="100" t="n">
        <f aca="false">VLOOKUP($A430,LossChart!$A$3:$AB$105,17,0)-O430</f>
        <v>1109.29781487154</v>
      </c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$C431*VLOOKUP($B431,FoodDB!$A$2:$I$1018,3,0)</f>
        <v>0</v>
      </c>
      <c r="E431" s="100" t="n">
        <f aca="false">$C431*VLOOKUP($B431,FoodDB!$A$2:$I$1018,4,0)</f>
        <v>0</v>
      </c>
      <c r="F431" s="100" t="n">
        <f aca="false">$C431*VLOOKUP($B431,FoodDB!$A$2:$I$1018,5,0)</f>
        <v>0</v>
      </c>
      <c r="G431" s="100" t="n">
        <f aca="false">$C431*VLOOKUP($B431,FoodDB!$A$2:$I$1018,6,0)</f>
        <v>0</v>
      </c>
      <c r="H431" s="100" t="n">
        <f aca="false">$C431*VLOOKUP($B431,FoodDB!$A$2:$I$1018,7,0)</f>
        <v>0</v>
      </c>
      <c r="I431" s="100" t="n">
        <f aca="false">$C431*VLOOKUP($B431,FoodDB!$A$2:$I$1018,8,0)</f>
        <v>0</v>
      </c>
      <c r="J431" s="100" t="n">
        <f aca="false">$C431*VLOOKUP($B431,FoodDB!$A$2:$I$1018,9,0)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$C432*VLOOKUP($B432,FoodDB!$A$2:$I$1018,3,0)</f>
        <v>0</v>
      </c>
      <c r="E432" s="100" t="n">
        <f aca="false">$C432*VLOOKUP($B432,FoodDB!$A$2:$I$1018,4,0)</f>
        <v>0</v>
      </c>
      <c r="F432" s="100" t="n">
        <f aca="false">$C432*VLOOKUP($B432,FoodDB!$A$2:$I$1018,5,0)</f>
        <v>0</v>
      </c>
      <c r="G432" s="100" t="n">
        <f aca="false">$C432*VLOOKUP($B432,FoodDB!$A$2:$I$1018,6,0)</f>
        <v>0</v>
      </c>
      <c r="H432" s="100" t="n">
        <f aca="false">$C432*VLOOKUP($B432,FoodDB!$A$2:$I$1018,7,0)</f>
        <v>0</v>
      </c>
      <c r="I432" s="100" t="n">
        <f aca="false">$C432*VLOOKUP($B432,FoodDB!$A$2:$I$1018,8,0)</f>
        <v>0</v>
      </c>
      <c r="J432" s="100" t="n">
        <f aca="false">$C432*VLOOKUP($B432,FoodDB!$A$2:$I$1018,9,0)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108</v>
      </c>
      <c r="C433" s="97" t="n">
        <v>1</v>
      </c>
      <c r="D433" s="100" t="n">
        <f aca="false">$C433*VLOOKUP($B433,FoodDB!$A$2:$I$1018,3,0)</f>
        <v>0</v>
      </c>
      <c r="E433" s="100" t="n">
        <f aca="false">$C433*VLOOKUP($B433,FoodDB!$A$2:$I$1018,4,0)</f>
        <v>0</v>
      </c>
      <c r="F433" s="100" t="n">
        <f aca="false">$C433*VLOOKUP($B433,FoodDB!$A$2:$I$1018,5,0)</f>
        <v>0</v>
      </c>
      <c r="G433" s="100" t="n">
        <f aca="false">$C433*VLOOKUP($B433,FoodDB!$A$2:$I$1018,6,0)</f>
        <v>0</v>
      </c>
      <c r="H433" s="100" t="n">
        <f aca="false">$C433*VLOOKUP($B433,FoodDB!$A$2:$I$1018,7,0)</f>
        <v>0</v>
      </c>
      <c r="I433" s="100" t="n">
        <f aca="false">$C433*VLOOKUP($B433,FoodDB!$A$2:$I$1018,8,0)</f>
        <v>0</v>
      </c>
      <c r="J433" s="100" t="n">
        <f aca="false">$C433*VLOOKUP($B433,FoodDB!$A$2:$I$1018,9,0)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$C434*VLOOKUP($B434,FoodDB!$A$2:$I$1018,3,0)</f>
        <v>0</v>
      </c>
      <c r="E434" s="100" t="n">
        <f aca="false">$C434*VLOOKUP($B434,FoodDB!$A$2:$I$1018,4,0)</f>
        <v>0</v>
      </c>
      <c r="F434" s="100" t="n">
        <f aca="false">$C434*VLOOKUP($B434,FoodDB!$A$2:$I$1018,5,0)</f>
        <v>0</v>
      </c>
      <c r="G434" s="100" t="n">
        <f aca="false">$C434*VLOOKUP($B434,FoodDB!$A$2:$I$1018,6,0)</f>
        <v>0</v>
      </c>
      <c r="H434" s="100" t="n">
        <f aca="false">$C434*VLOOKUP($B434,FoodDB!$A$2:$I$1018,7,0)</f>
        <v>0</v>
      </c>
      <c r="I434" s="100" t="n">
        <f aca="false">$C434*VLOOKUP($B434,FoodDB!$A$2:$I$1018,8,0)</f>
        <v>0</v>
      </c>
      <c r="J434" s="100" t="n">
        <f aca="false">$C434*VLOOKUP($B434,FoodDB!$A$2:$I$1018,9,0)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$C435*VLOOKUP($B435,FoodDB!$A$2:$I$1018,3,0)</f>
        <v>0</v>
      </c>
      <c r="E435" s="100" t="n">
        <f aca="false">$C435*VLOOKUP($B435,FoodDB!$A$2:$I$1018,4,0)</f>
        <v>0</v>
      </c>
      <c r="F435" s="100" t="n">
        <f aca="false">$C435*VLOOKUP($B435,FoodDB!$A$2:$I$1018,5,0)</f>
        <v>0</v>
      </c>
      <c r="G435" s="100" t="n">
        <f aca="false">$C435*VLOOKUP($B435,FoodDB!$A$2:$I$1018,6,0)</f>
        <v>0</v>
      </c>
      <c r="H435" s="100" t="n">
        <f aca="false">$C435*VLOOKUP($B435,FoodDB!$A$2:$I$1018,7,0)</f>
        <v>0</v>
      </c>
      <c r="I435" s="100" t="n">
        <f aca="false">$C435*VLOOKUP($B435,FoodDB!$A$2:$I$1018,8,0)</f>
        <v>0</v>
      </c>
      <c r="J435" s="100" t="n">
        <f aca="false">$C435*VLOOKUP($B435,FoodDB!$A$2:$I$1018,9,0)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$C436*VLOOKUP($B436,FoodDB!$A$2:$I$1018,3,0)</f>
        <v>0</v>
      </c>
      <c r="E436" s="100" t="n">
        <f aca="false">$C436*VLOOKUP($B436,FoodDB!$A$2:$I$1018,4,0)</f>
        <v>0</v>
      </c>
      <c r="F436" s="100" t="n">
        <f aca="false">$C436*VLOOKUP($B436,FoodDB!$A$2:$I$1018,5,0)</f>
        <v>0</v>
      </c>
      <c r="G436" s="100" t="n">
        <f aca="false">$C436*VLOOKUP($B436,FoodDB!$A$2:$I$1018,6,0)</f>
        <v>0</v>
      </c>
      <c r="H436" s="100" t="n">
        <f aca="false">$C436*VLOOKUP($B436,FoodDB!$A$2:$I$1018,7,0)</f>
        <v>0</v>
      </c>
      <c r="I436" s="100" t="n">
        <f aca="false">$C436*VLOOKUP($B436,FoodDB!$A$2:$I$1018,8,0)</f>
        <v>0</v>
      </c>
      <c r="J436" s="100" t="n">
        <f aca="false">$C436*VLOOKUP($B436,FoodDB!$A$2:$I$1018,9,0)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0</v>
      </c>
      <c r="H437" s="100" t="n">
        <f aca="false">SUM(H430:H436)</f>
        <v>0</v>
      </c>
      <c r="I437" s="100" t="n">
        <f aca="false">SUM(I430:I436)</f>
        <v>0</v>
      </c>
      <c r="J437" s="100" t="n">
        <f aca="false">SUM(G437:I437)</f>
        <v>0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551.993740735377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1109.29781487154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551.993740735377</v>
      </c>
      <c r="H439" s="100" t="n">
        <f aca="false">H438-H437</f>
        <v>80</v>
      </c>
      <c r="I439" s="100" t="n">
        <f aca="false">I438-I437</f>
        <v>477.304074136158</v>
      </c>
      <c r="J439" s="100" t="n">
        <f aca="false">J438-J437</f>
        <v>1109.29781487154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 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108</v>
      </c>
      <c r="C442" s="97" t="n">
        <v>1</v>
      </c>
      <c r="D442" s="100" t="n">
        <f aca="false">$C442*VLOOKUP($B442,FoodDB!$A$2:$I$1018,3,0)</f>
        <v>0</v>
      </c>
      <c r="E442" s="100" t="n">
        <f aca="false">$C442*VLOOKUP($B442,FoodDB!$A$2:$I$1018,4,0)</f>
        <v>0</v>
      </c>
      <c r="F442" s="100" t="n">
        <f aca="false">$C442*VLOOKUP($B442,FoodDB!$A$2:$I$1018,5,0)</f>
        <v>0</v>
      </c>
      <c r="G442" s="100" t="n">
        <f aca="false">$C442*VLOOKUP($B442,FoodDB!$A$2:$I$1018,6,0)</f>
        <v>0</v>
      </c>
      <c r="H442" s="100" t="n">
        <f aca="false">$C442*VLOOKUP($B442,FoodDB!$A$2:$I$1018,7,0)</f>
        <v>0</v>
      </c>
      <c r="I442" s="100" t="n">
        <f aca="false">$C442*VLOOKUP($B442,FoodDB!$A$2:$I$1018,8,0)</f>
        <v>0</v>
      </c>
      <c r="J442" s="100" t="n">
        <f aca="false">$C442*VLOOKUP($B442,FoodDB!$A$2:$I$1018,9,0)</f>
        <v>0</v>
      </c>
      <c r="K442" s="100"/>
      <c r="L442" s="100" t="n">
        <f aca="false">SUM(G442:G448)</f>
        <v>0</v>
      </c>
      <c r="M442" s="100" t="n">
        <f aca="false">SUM(H442:H448)</f>
        <v>0</v>
      </c>
      <c r="N442" s="100" t="n">
        <f aca="false">SUM(I442:I448)</f>
        <v>0</v>
      </c>
      <c r="O442" s="100" t="n">
        <f aca="false">SUM(L442:N442)</f>
        <v>0</v>
      </c>
      <c r="P442" s="100" t="n">
        <f aca="false">VLOOKUP($A442,LossChart!$A$3:$AB$105,14,0)-L442</f>
        <v>558.607100812364</v>
      </c>
      <c r="Q442" s="100" t="n">
        <f aca="false">VLOOKUP($A442,LossChart!$A$3:$AB$105,15,0)-M442</f>
        <v>80</v>
      </c>
      <c r="R442" s="100" t="n">
        <f aca="false">VLOOKUP($A442,LossChart!$A$3:$AB$105,16,0)-N442</f>
        <v>477.304074136158</v>
      </c>
      <c r="S442" s="100" t="n">
        <f aca="false">VLOOKUP($A442,LossChart!$A$3:$AB$105,17,0)-O442</f>
        <v>1115.91117494852</v>
      </c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$C443*VLOOKUP($B443,FoodDB!$A$2:$I$1018,3,0)</f>
        <v>0</v>
      </c>
      <c r="E443" s="100" t="n">
        <f aca="false">$C443*VLOOKUP($B443,FoodDB!$A$2:$I$1018,4,0)</f>
        <v>0</v>
      </c>
      <c r="F443" s="100" t="n">
        <f aca="false">$C443*VLOOKUP($B443,FoodDB!$A$2:$I$1018,5,0)</f>
        <v>0</v>
      </c>
      <c r="G443" s="100" t="n">
        <f aca="false">$C443*VLOOKUP($B443,FoodDB!$A$2:$I$1018,6,0)</f>
        <v>0</v>
      </c>
      <c r="H443" s="100" t="n">
        <f aca="false">$C443*VLOOKUP($B443,FoodDB!$A$2:$I$1018,7,0)</f>
        <v>0</v>
      </c>
      <c r="I443" s="100" t="n">
        <f aca="false">$C443*VLOOKUP($B443,FoodDB!$A$2:$I$1018,8,0)</f>
        <v>0</v>
      </c>
      <c r="J443" s="100" t="n">
        <f aca="false">$C443*VLOOKUP($B443,FoodDB!$A$2:$I$1018,9,0)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$C444*VLOOKUP($B444,FoodDB!$A$2:$I$1018,3,0)</f>
        <v>0</v>
      </c>
      <c r="E444" s="100" t="n">
        <f aca="false">$C444*VLOOKUP($B444,FoodDB!$A$2:$I$1018,4,0)</f>
        <v>0</v>
      </c>
      <c r="F444" s="100" t="n">
        <f aca="false">$C444*VLOOKUP($B444,FoodDB!$A$2:$I$1018,5,0)</f>
        <v>0</v>
      </c>
      <c r="G444" s="100" t="n">
        <f aca="false">$C444*VLOOKUP($B444,FoodDB!$A$2:$I$1018,6,0)</f>
        <v>0</v>
      </c>
      <c r="H444" s="100" t="n">
        <f aca="false">$C444*VLOOKUP($B444,FoodDB!$A$2:$I$1018,7,0)</f>
        <v>0</v>
      </c>
      <c r="I444" s="100" t="n">
        <f aca="false">$C444*VLOOKUP($B444,FoodDB!$A$2:$I$1018,8,0)</f>
        <v>0</v>
      </c>
      <c r="J444" s="100" t="n">
        <f aca="false">$C444*VLOOKUP($B444,FoodDB!$A$2:$I$1018,9,0)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108</v>
      </c>
      <c r="C445" s="97" t="n">
        <v>1</v>
      </c>
      <c r="D445" s="100" t="n">
        <f aca="false">$C445*VLOOKUP($B445,FoodDB!$A$2:$I$1018,3,0)</f>
        <v>0</v>
      </c>
      <c r="E445" s="100" t="n">
        <f aca="false">$C445*VLOOKUP($B445,FoodDB!$A$2:$I$1018,4,0)</f>
        <v>0</v>
      </c>
      <c r="F445" s="100" t="n">
        <f aca="false">$C445*VLOOKUP($B445,FoodDB!$A$2:$I$1018,5,0)</f>
        <v>0</v>
      </c>
      <c r="G445" s="100" t="n">
        <f aca="false">$C445*VLOOKUP($B445,FoodDB!$A$2:$I$1018,6,0)</f>
        <v>0</v>
      </c>
      <c r="H445" s="100" t="n">
        <f aca="false">$C445*VLOOKUP($B445,FoodDB!$A$2:$I$1018,7,0)</f>
        <v>0</v>
      </c>
      <c r="I445" s="100" t="n">
        <f aca="false">$C445*VLOOKUP($B445,FoodDB!$A$2:$I$1018,8,0)</f>
        <v>0</v>
      </c>
      <c r="J445" s="100" t="n">
        <f aca="false">$C445*VLOOKUP($B445,FoodDB!$A$2:$I$1018,9,0)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108</v>
      </c>
      <c r="C446" s="97" t="n">
        <v>1</v>
      </c>
      <c r="D446" s="100" t="n">
        <f aca="false">$C446*VLOOKUP($B446,FoodDB!$A$2:$I$1018,3,0)</f>
        <v>0</v>
      </c>
      <c r="E446" s="100" t="n">
        <f aca="false">$C446*VLOOKUP($B446,FoodDB!$A$2:$I$1018,4,0)</f>
        <v>0</v>
      </c>
      <c r="F446" s="100" t="n">
        <f aca="false">$C446*VLOOKUP($B446,FoodDB!$A$2:$I$1018,5,0)</f>
        <v>0</v>
      </c>
      <c r="G446" s="100" t="n">
        <f aca="false">$C446*VLOOKUP($B446,FoodDB!$A$2:$I$1018,6,0)</f>
        <v>0</v>
      </c>
      <c r="H446" s="100" t="n">
        <f aca="false">$C446*VLOOKUP($B446,FoodDB!$A$2:$I$1018,7,0)</f>
        <v>0</v>
      </c>
      <c r="I446" s="100" t="n">
        <f aca="false">$C446*VLOOKUP($B446,FoodDB!$A$2:$I$1018,8,0)</f>
        <v>0</v>
      </c>
      <c r="J446" s="100" t="n">
        <f aca="false">$C446*VLOOKUP($B446,FoodDB!$A$2:$I$1018,9,0)</f>
        <v>0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108</v>
      </c>
      <c r="C447" s="97" t="n">
        <v>1</v>
      </c>
      <c r="D447" s="100" t="n">
        <f aca="false">$C447*VLOOKUP($B447,FoodDB!$A$2:$I$1018,3,0)</f>
        <v>0</v>
      </c>
      <c r="E447" s="100" t="n">
        <f aca="false">$C447*VLOOKUP($B447,FoodDB!$A$2:$I$1018,4,0)</f>
        <v>0</v>
      </c>
      <c r="F447" s="100" t="n">
        <f aca="false">$C447*VLOOKUP($B447,FoodDB!$A$2:$I$1018,5,0)</f>
        <v>0</v>
      </c>
      <c r="G447" s="100" t="n">
        <f aca="false">$C447*VLOOKUP($B447,FoodDB!$A$2:$I$1018,6,0)</f>
        <v>0</v>
      </c>
      <c r="H447" s="100" t="n">
        <f aca="false">$C447*VLOOKUP($B447,FoodDB!$A$2:$I$1018,7,0)</f>
        <v>0</v>
      </c>
      <c r="I447" s="100" t="n">
        <f aca="false">$C447*VLOOKUP($B447,FoodDB!$A$2:$I$1018,8,0)</f>
        <v>0</v>
      </c>
      <c r="J447" s="100" t="n">
        <f aca="false">$C447*VLOOKUP($B447,FoodDB!$A$2:$I$1018,9,0)</f>
        <v>0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$C448*VLOOKUP($B448,FoodDB!$A$2:$I$1018,3,0)</f>
        <v>0</v>
      </c>
      <c r="E448" s="100" t="n">
        <f aca="false">$C448*VLOOKUP($B448,FoodDB!$A$2:$I$1018,4,0)</f>
        <v>0</v>
      </c>
      <c r="F448" s="100" t="n">
        <f aca="false">$C448*VLOOKUP($B448,FoodDB!$A$2:$I$1018,5,0)</f>
        <v>0</v>
      </c>
      <c r="G448" s="100" t="n">
        <f aca="false">$C448*VLOOKUP($B448,FoodDB!$A$2:$I$1018,6,0)</f>
        <v>0</v>
      </c>
      <c r="H448" s="100" t="n">
        <f aca="false">$C448*VLOOKUP($B448,FoodDB!$A$2:$I$1018,7,0)</f>
        <v>0</v>
      </c>
      <c r="I448" s="100" t="n">
        <f aca="false">$C448*VLOOKUP($B448,FoodDB!$A$2:$I$1018,8,0)</f>
        <v>0</v>
      </c>
      <c r="J448" s="100" t="n">
        <f aca="false">$C448*VLOOKUP($B448,FoodDB!$A$2:$I$1018,9,0)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0</v>
      </c>
      <c r="H449" s="100" t="n">
        <f aca="false">SUM(H442:H448)</f>
        <v>0</v>
      </c>
      <c r="I449" s="100" t="n">
        <f aca="false">SUM(I442:I448)</f>
        <v>0</v>
      </c>
      <c r="J449" s="100" t="n">
        <f aca="false">SUM(G449:I449)</f>
        <v>0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558.607100812364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1115.91117494852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558.607100812364</v>
      </c>
      <c r="H451" s="100" t="n">
        <f aca="false">H450-H449</f>
        <v>80</v>
      </c>
      <c r="I451" s="100" t="n">
        <f aca="false">I450-I449</f>
        <v>477.304074136158</v>
      </c>
      <c r="J451" s="100" t="n">
        <f aca="false">J450-J449</f>
        <v>1115.91117494852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 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$C454*VLOOKUP($B454,FoodDB!$A$2:$I$1018,3,0)</f>
        <v>0</v>
      </c>
      <c r="E454" s="100" t="n">
        <f aca="false">$C454*VLOOKUP($B454,FoodDB!$A$2:$I$1018,4,0)</f>
        <v>0</v>
      </c>
      <c r="F454" s="100" t="n">
        <f aca="false">$C454*VLOOKUP($B454,FoodDB!$A$2:$I$1018,5,0)</f>
        <v>0</v>
      </c>
      <c r="G454" s="100" t="n">
        <f aca="false">$C454*VLOOKUP($B454,FoodDB!$A$2:$I$1018,6,0)</f>
        <v>0</v>
      </c>
      <c r="H454" s="100" t="n">
        <f aca="false">$C454*VLOOKUP($B454,FoodDB!$A$2:$I$1018,7,0)</f>
        <v>0</v>
      </c>
      <c r="I454" s="100" t="n">
        <f aca="false">$C454*VLOOKUP($B454,FoodDB!$A$2:$I$1018,8,0)</f>
        <v>0</v>
      </c>
      <c r="J454" s="100" t="n">
        <f aca="false">$C454*VLOOKUP($B454,FoodDB!$A$2:$I$1018,9,0)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565.161885414383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1122.46595955054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$C455*VLOOKUP($B455,FoodDB!$A$2:$I$1018,3,0)</f>
        <v>0</v>
      </c>
      <c r="E455" s="100" t="n">
        <f aca="false">$C455*VLOOKUP($B455,FoodDB!$A$2:$I$1018,4,0)</f>
        <v>0</v>
      </c>
      <c r="F455" s="100" t="n">
        <f aca="false">$C455*VLOOKUP($B455,FoodDB!$A$2:$I$1018,5,0)</f>
        <v>0</v>
      </c>
      <c r="G455" s="100" t="n">
        <f aca="false">$C455*VLOOKUP($B455,FoodDB!$A$2:$I$1018,6,0)</f>
        <v>0</v>
      </c>
      <c r="H455" s="100" t="n">
        <f aca="false">$C455*VLOOKUP($B455,FoodDB!$A$2:$I$1018,7,0)</f>
        <v>0</v>
      </c>
      <c r="I455" s="100" t="n">
        <f aca="false">$C455*VLOOKUP($B455,FoodDB!$A$2:$I$1018,8,0)</f>
        <v>0</v>
      </c>
      <c r="J455" s="100" t="n">
        <f aca="false">$C455*VLOOKUP($B455,FoodDB!$A$2:$I$1018,9,0)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$C456*VLOOKUP($B456,FoodDB!$A$2:$I$1018,3,0)</f>
        <v>0</v>
      </c>
      <c r="E456" s="100" t="n">
        <f aca="false">$C456*VLOOKUP($B456,FoodDB!$A$2:$I$1018,4,0)</f>
        <v>0</v>
      </c>
      <c r="F456" s="100" t="n">
        <f aca="false">$C456*VLOOKUP($B456,FoodDB!$A$2:$I$1018,5,0)</f>
        <v>0</v>
      </c>
      <c r="G456" s="100" t="n">
        <f aca="false">$C456*VLOOKUP($B456,FoodDB!$A$2:$I$1018,6,0)</f>
        <v>0</v>
      </c>
      <c r="H456" s="100" t="n">
        <f aca="false">$C456*VLOOKUP($B456,FoodDB!$A$2:$I$1018,7,0)</f>
        <v>0</v>
      </c>
      <c r="I456" s="100" t="n">
        <f aca="false">$C456*VLOOKUP($B456,FoodDB!$A$2:$I$1018,8,0)</f>
        <v>0</v>
      </c>
      <c r="J456" s="100" t="n">
        <f aca="false">$C456*VLOOKUP($B456,FoodDB!$A$2:$I$1018,9,0)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$C457*VLOOKUP($B457,FoodDB!$A$2:$I$1018,3,0)</f>
        <v>0</v>
      </c>
      <c r="E457" s="100" t="n">
        <f aca="false">$C457*VLOOKUP($B457,FoodDB!$A$2:$I$1018,4,0)</f>
        <v>0</v>
      </c>
      <c r="F457" s="100" t="n">
        <f aca="false">$C457*VLOOKUP($B457,FoodDB!$A$2:$I$1018,5,0)</f>
        <v>0</v>
      </c>
      <c r="G457" s="100" t="n">
        <f aca="false">$C457*VLOOKUP($B457,FoodDB!$A$2:$I$1018,6,0)</f>
        <v>0</v>
      </c>
      <c r="H457" s="100" t="n">
        <f aca="false">$C457*VLOOKUP($B457,FoodDB!$A$2:$I$1018,7,0)</f>
        <v>0</v>
      </c>
      <c r="I457" s="100" t="n">
        <f aca="false">$C457*VLOOKUP($B457,FoodDB!$A$2:$I$1018,8,0)</f>
        <v>0</v>
      </c>
      <c r="J457" s="100" t="n">
        <f aca="false">$C457*VLOOKUP($B457,FoodDB!$A$2:$I$1018,9,0)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$C458*VLOOKUP($B458,FoodDB!$A$2:$I$1018,3,0)</f>
        <v>0</v>
      </c>
      <c r="E458" s="100" t="n">
        <f aca="false">$C458*VLOOKUP($B458,FoodDB!$A$2:$I$1018,4,0)</f>
        <v>0</v>
      </c>
      <c r="F458" s="100" t="n">
        <f aca="false">$C458*VLOOKUP($B458,FoodDB!$A$2:$I$1018,5,0)</f>
        <v>0</v>
      </c>
      <c r="G458" s="100" t="n">
        <f aca="false">$C458*VLOOKUP($B458,FoodDB!$A$2:$I$1018,6,0)</f>
        <v>0</v>
      </c>
      <c r="H458" s="100" t="n">
        <f aca="false">$C458*VLOOKUP($B458,FoodDB!$A$2:$I$1018,7,0)</f>
        <v>0</v>
      </c>
      <c r="I458" s="100" t="n">
        <f aca="false">$C458*VLOOKUP($B458,FoodDB!$A$2:$I$1018,8,0)</f>
        <v>0</v>
      </c>
      <c r="J458" s="100" t="n">
        <f aca="false">$C458*VLOOKUP($B458,FoodDB!$A$2:$I$1018,9,0)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$C459*VLOOKUP($B459,FoodDB!$A$2:$I$1018,3,0)</f>
        <v>0</v>
      </c>
      <c r="E459" s="100" t="n">
        <f aca="false">$C459*VLOOKUP($B459,FoodDB!$A$2:$I$1018,4,0)</f>
        <v>0</v>
      </c>
      <c r="F459" s="100" t="n">
        <f aca="false">$C459*VLOOKUP($B459,FoodDB!$A$2:$I$1018,5,0)</f>
        <v>0</v>
      </c>
      <c r="G459" s="100" t="n">
        <f aca="false">$C459*VLOOKUP($B459,FoodDB!$A$2:$I$1018,6,0)</f>
        <v>0</v>
      </c>
      <c r="H459" s="100" t="n">
        <f aca="false">$C459*VLOOKUP($B459,FoodDB!$A$2:$I$1018,7,0)</f>
        <v>0</v>
      </c>
      <c r="I459" s="100" t="n">
        <f aca="false">$C459*VLOOKUP($B459,FoodDB!$A$2:$I$1018,8,0)</f>
        <v>0</v>
      </c>
      <c r="J459" s="100" t="n">
        <f aca="false">$C459*VLOOKUP($B459,FoodDB!$A$2:$I$1018,9,0)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$C460*VLOOKUP($B460,FoodDB!$A$2:$I$1018,3,0)</f>
        <v>0</v>
      </c>
      <c r="E460" s="100" t="n">
        <f aca="false">$C460*VLOOKUP($B460,FoodDB!$A$2:$I$1018,4,0)</f>
        <v>0</v>
      </c>
      <c r="F460" s="100" t="n">
        <f aca="false">$C460*VLOOKUP($B460,FoodDB!$A$2:$I$1018,5,0)</f>
        <v>0</v>
      </c>
      <c r="G460" s="100" t="n">
        <f aca="false">$C460*VLOOKUP($B460,FoodDB!$A$2:$I$1018,6,0)</f>
        <v>0</v>
      </c>
      <c r="H460" s="100" t="n">
        <f aca="false">$C460*VLOOKUP($B460,FoodDB!$A$2:$I$1018,7,0)</f>
        <v>0</v>
      </c>
      <c r="I460" s="100" t="n">
        <f aca="false">$C460*VLOOKUP($B460,FoodDB!$A$2:$I$1018,8,0)</f>
        <v>0</v>
      </c>
      <c r="J460" s="100" t="n">
        <f aca="false">$C460*VLOOKUP($B460,FoodDB!$A$2:$I$1018,9,0)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565.161885414383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1122.46595955054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565.161885414383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1122.46595955054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 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$C466*VLOOKUP($B466,FoodDB!$A$2:$I$1018,3,0)</f>
        <v>0</v>
      </c>
      <c r="E466" s="100" t="n">
        <f aca="false">$C466*VLOOKUP($B466,FoodDB!$A$2:$I$1018,4,0)</f>
        <v>0</v>
      </c>
      <c r="F466" s="100" t="n">
        <f aca="false">$C466*VLOOKUP($B466,FoodDB!$A$2:$I$1018,5,0)</f>
        <v>0</v>
      </c>
      <c r="G466" s="100" t="n">
        <f aca="false">$C466*VLOOKUP($B466,FoodDB!$A$2:$I$1018,6,0)</f>
        <v>0</v>
      </c>
      <c r="H466" s="100" t="n">
        <f aca="false">$C466*VLOOKUP($B466,FoodDB!$A$2:$I$1018,7,0)</f>
        <v>0</v>
      </c>
      <c r="I466" s="100" t="n">
        <f aca="false">$C466*VLOOKUP($B466,FoodDB!$A$2:$I$1018,8,0)</f>
        <v>0</v>
      </c>
      <c r="J466" s="100" t="n">
        <f aca="false">$C466*VLOOKUP($B466,FoodDB!$A$2:$I$1018,9,0)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571.658613352784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1128.96268748894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$C467*VLOOKUP($B467,FoodDB!$A$2:$I$1018,3,0)</f>
        <v>0</v>
      </c>
      <c r="E467" s="100" t="n">
        <f aca="false">$C467*VLOOKUP($B467,FoodDB!$A$2:$I$1018,4,0)</f>
        <v>0</v>
      </c>
      <c r="F467" s="100" t="n">
        <f aca="false">$C467*VLOOKUP($B467,FoodDB!$A$2:$I$1018,5,0)</f>
        <v>0</v>
      </c>
      <c r="G467" s="100" t="n">
        <f aca="false">$C467*VLOOKUP($B467,FoodDB!$A$2:$I$1018,6,0)</f>
        <v>0</v>
      </c>
      <c r="H467" s="100" t="n">
        <f aca="false">$C467*VLOOKUP($B467,FoodDB!$A$2:$I$1018,7,0)</f>
        <v>0</v>
      </c>
      <c r="I467" s="100" t="n">
        <f aca="false">$C467*VLOOKUP($B467,FoodDB!$A$2:$I$1018,8,0)</f>
        <v>0</v>
      </c>
      <c r="J467" s="100" t="n">
        <f aca="false">$C467*VLOOKUP($B467,FoodDB!$A$2:$I$1018,9,0)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$C468*VLOOKUP($B468,FoodDB!$A$2:$I$1018,3,0)</f>
        <v>0</v>
      </c>
      <c r="E468" s="100" t="n">
        <f aca="false">$C468*VLOOKUP($B468,FoodDB!$A$2:$I$1018,4,0)</f>
        <v>0</v>
      </c>
      <c r="F468" s="100" t="n">
        <f aca="false">$C468*VLOOKUP($B468,FoodDB!$A$2:$I$1018,5,0)</f>
        <v>0</v>
      </c>
      <c r="G468" s="100" t="n">
        <f aca="false">$C468*VLOOKUP($B468,FoodDB!$A$2:$I$1018,6,0)</f>
        <v>0</v>
      </c>
      <c r="H468" s="100" t="n">
        <f aca="false">$C468*VLOOKUP($B468,FoodDB!$A$2:$I$1018,7,0)</f>
        <v>0</v>
      </c>
      <c r="I468" s="100" t="n">
        <f aca="false">$C468*VLOOKUP($B468,FoodDB!$A$2:$I$1018,8,0)</f>
        <v>0</v>
      </c>
      <c r="J468" s="100" t="n">
        <f aca="false">$C468*VLOOKUP($B468,FoodDB!$A$2:$I$1018,9,0)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$C469*VLOOKUP($B469,FoodDB!$A$2:$I$1018,3,0)</f>
        <v>0</v>
      </c>
      <c r="E469" s="100" t="n">
        <f aca="false">$C469*VLOOKUP($B469,FoodDB!$A$2:$I$1018,4,0)</f>
        <v>0</v>
      </c>
      <c r="F469" s="100" t="n">
        <f aca="false">$C469*VLOOKUP($B469,FoodDB!$A$2:$I$1018,5,0)</f>
        <v>0</v>
      </c>
      <c r="G469" s="100" t="n">
        <f aca="false">$C469*VLOOKUP($B469,FoodDB!$A$2:$I$1018,6,0)</f>
        <v>0</v>
      </c>
      <c r="H469" s="100" t="n">
        <f aca="false">$C469*VLOOKUP($B469,FoodDB!$A$2:$I$1018,7,0)</f>
        <v>0</v>
      </c>
      <c r="I469" s="100" t="n">
        <f aca="false">$C469*VLOOKUP($B469,FoodDB!$A$2:$I$1018,8,0)</f>
        <v>0</v>
      </c>
      <c r="J469" s="100" t="n">
        <f aca="false">$C469*VLOOKUP($B469,FoodDB!$A$2:$I$1018,9,0)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$C470*VLOOKUP($B470,FoodDB!$A$2:$I$1018,3,0)</f>
        <v>0</v>
      </c>
      <c r="E470" s="100" t="n">
        <f aca="false">$C470*VLOOKUP($B470,FoodDB!$A$2:$I$1018,4,0)</f>
        <v>0</v>
      </c>
      <c r="F470" s="100" t="n">
        <f aca="false">$C470*VLOOKUP($B470,FoodDB!$A$2:$I$1018,5,0)</f>
        <v>0</v>
      </c>
      <c r="G470" s="100" t="n">
        <f aca="false">$C470*VLOOKUP($B470,FoodDB!$A$2:$I$1018,6,0)</f>
        <v>0</v>
      </c>
      <c r="H470" s="100" t="n">
        <f aca="false">$C470*VLOOKUP($B470,FoodDB!$A$2:$I$1018,7,0)</f>
        <v>0</v>
      </c>
      <c r="I470" s="100" t="n">
        <f aca="false">$C470*VLOOKUP($B470,FoodDB!$A$2:$I$1018,8,0)</f>
        <v>0</v>
      </c>
      <c r="J470" s="100" t="n">
        <f aca="false">$C470*VLOOKUP($B470,FoodDB!$A$2:$I$1018,9,0)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$C471*VLOOKUP($B471,FoodDB!$A$2:$I$1018,3,0)</f>
        <v>0</v>
      </c>
      <c r="E471" s="100" t="n">
        <f aca="false">$C471*VLOOKUP($B471,FoodDB!$A$2:$I$1018,4,0)</f>
        <v>0</v>
      </c>
      <c r="F471" s="100" t="n">
        <f aca="false">$C471*VLOOKUP($B471,FoodDB!$A$2:$I$1018,5,0)</f>
        <v>0</v>
      </c>
      <c r="G471" s="100" t="n">
        <f aca="false">$C471*VLOOKUP($B471,FoodDB!$A$2:$I$1018,6,0)</f>
        <v>0</v>
      </c>
      <c r="H471" s="100" t="n">
        <f aca="false">$C471*VLOOKUP($B471,FoodDB!$A$2:$I$1018,7,0)</f>
        <v>0</v>
      </c>
      <c r="I471" s="100" t="n">
        <f aca="false">$C471*VLOOKUP($B471,FoodDB!$A$2:$I$1018,8,0)</f>
        <v>0</v>
      </c>
      <c r="J471" s="100" t="n">
        <f aca="false">$C471*VLOOKUP($B471,FoodDB!$A$2:$I$1018,9,0)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$C472*VLOOKUP($B472,FoodDB!$A$2:$I$1018,3,0)</f>
        <v>0</v>
      </c>
      <c r="E472" s="100" t="n">
        <f aca="false">$C472*VLOOKUP($B472,FoodDB!$A$2:$I$1018,4,0)</f>
        <v>0</v>
      </c>
      <c r="F472" s="100" t="n">
        <f aca="false">$C472*VLOOKUP($B472,FoodDB!$A$2:$I$1018,5,0)</f>
        <v>0</v>
      </c>
      <c r="G472" s="100" t="n">
        <f aca="false">$C472*VLOOKUP($B472,FoodDB!$A$2:$I$1018,6,0)</f>
        <v>0</v>
      </c>
      <c r="H472" s="100" t="n">
        <f aca="false">$C472*VLOOKUP($B472,FoodDB!$A$2:$I$1018,7,0)</f>
        <v>0</v>
      </c>
      <c r="I472" s="100" t="n">
        <f aca="false">$C472*VLOOKUP($B472,FoodDB!$A$2:$I$1018,8,0)</f>
        <v>0</v>
      </c>
      <c r="J472" s="100" t="n">
        <f aca="false">$C472*VLOOKUP($B472,FoodDB!$A$2:$I$1018,9,0)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571.658613352784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1128.96268748894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571.658613352784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1128.96268748894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 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$C478*VLOOKUP($B478,FoodDB!$A$2:$I$1018,3,0)</f>
        <v>0</v>
      </c>
      <c r="E478" s="100" t="n">
        <f aca="false">$C478*VLOOKUP($B478,FoodDB!$A$2:$I$1018,4,0)</f>
        <v>0</v>
      </c>
      <c r="F478" s="100" t="n">
        <f aca="false">$C478*VLOOKUP($B478,FoodDB!$A$2:$I$1018,5,0)</f>
        <v>0</v>
      </c>
      <c r="G478" s="100" t="n">
        <f aca="false">$C478*VLOOKUP($B478,FoodDB!$A$2:$I$1018,6,0)</f>
        <v>0</v>
      </c>
      <c r="H478" s="100" t="n">
        <f aca="false">$C478*VLOOKUP($B478,FoodDB!$A$2:$I$1018,7,0)</f>
        <v>0</v>
      </c>
      <c r="I478" s="100" t="n">
        <f aca="false">$C478*VLOOKUP($B478,FoodDB!$A$2:$I$1018,8,0)</f>
        <v>0</v>
      </c>
      <c r="J478" s="100" t="n">
        <f aca="false">$C478*VLOOKUP($B478,FoodDB!$A$2:$I$1018,9,0)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578.09779884373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1135.40187297989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$C479*VLOOKUP($B479,FoodDB!$A$2:$I$1018,3,0)</f>
        <v>0</v>
      </c>
      <c r="E479" s="100" t="n">
        <f aca="false">$C479*VLOOKUP($B479,FoodDB!$A$2:$I$1018,4,0)</f>
        <v>0</v>
      </c>
      <c r="F479" s="100" t="n">
        <f aca="false">$C479*VLOOKUP($B479,FoodDB!$A$2:$I$1018,5,0)</f>
        <v>0</v>
      </c>
      <c r="G479" s="100" t="n">
        <f aca="false">$C479*VLOOKUP($B479,FoodDB!$A$2:$I$1018,6,0)</f>
        <v>0</v>
      </c>
      <c r="H479" s="100" t="n">
        <f aca="false">$C479*VLOOKUP($B479,FoodDB!$A$2:$I$1018,7,0)</f>
        <v>0</v>
      </c>
      <c r="I479" s="100" t="n">
        <f aca="false">$C479*VLOOKUP($B479,FoodDB!$A$2:$I$1018,8,0)</f>
        <v>0</v>
      </c>
      <c r="J479" s="100" t="n">
        <f aca="false">$C479*VLOOKUP($B479,FoodDB!$A$2:$I$1018,9,0)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$C480*VLOOKUP($B480,FoodDB!$A$2:$I$1018,3,0)</f>
        <v>0</v>
      </c>
      <c r="E480" s="100" t="n">
        <f aca="false">$C480*VLOOKUP($B480,FoodDB!$A$2:$I$1018,4,0)</f>
        <v>0</v>
      </c>
      <c r="F480" s="100" t="n">
        <f aca="false">$C480*VLOOKUP($B480,FoodDB!$A$2:$I$1018,5,0)</f>
        <v>0</v>
      </c>
      <c r="G480" s="100" t="n">
        <f aca="false">$C480*VLOOKUP($B480,FoodDB!$A$2:$I$1018,6,0)</f>
        <v>0</v>
      </c>
      <c r="H480" s="100" t="n">
        <f aca="false">$C480*VLOOKUP($B480,FoodDB!$A$2:$I$1018,7,0)</f>
        <v>0</v>
      </c>
      <c r="I480" s="100" t="n">
        <f aca="false">$C480*VLOOKUP($B480,FoodDB!$A$2:$I$1018,8,0)</f>
        <v>0</v>
      </c>
      <c r="J480" s="100" t="n">
        <f aca="false">$C480*VLOOKUP($B480,FoodDB!$A$2:$I$1018,9,0)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$C481*VLOOKUP($B481,FoodDB!$A$2:$I$1018,3,0)</f>
        <v>0</v>
      </c>
      <c r="E481" s="100" t="n">
        <f aca="false">$C481*VLOOKUP($B481,FoodDB!$A$2:$I$1018,4,0)</f>
        <v>0</v>
      </c>
      <c r="F481" s="100" t="n">
        <f aca="false">$C481*VLOOKUP($B481,FoodDB!$A$2:$I$1018,5,0)</f>
        <v>0</v>
      </c>
      <c r="G481" s="100" t="n">
        <f aca="false">$C481*VLOOKUP($B481,FoodDB!$A$2:$I$1018,6,0)</f>
        <v>0</v>
      </c>
      <c r="H481" s="100" t="n">
        <f aca="false">$C481*VLOOKUP($B481,FoodDB!$A$2:$I$1018,7,0)</f>
        <v>0</v>
      </c>
      <c r="I481" s="100" t="n">
        <f aca="false">$C481*VLOOKUP($B481,FoodDB!$A$2:$I$1018,8,0)</f>
        <v>0</v>
      </c>
      <c r="J481" s="100" t="n">
        <f aca="false">$C481*VLOOKUP($B481,FoodDB!$A$2:$I$1018,9,0)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$C482*VLOOKUP($B482,FoodDB!$A$2:$I$1018,3,0)</f>
        <v>0</v>
      </c>
      <c r="E482" s="100" t="n">
        <f aca="false">$C482*VLOOKUP($B482,FoodDB!$A$2:$I$1018,4,0)</f>
        <v>0</v>
      </c>
      <c r="F482" s="100" t="n">
        <f aca="false">$C482*VLOOKUP($B482,FoodDB!$A$2:$I$1018,5,0)</f>
        <v>0</v>
      </c>
      <c r="G482" s="100" t="n">
        <f aca="false">$C482*VLOOKUP($B482,FoodDB!$A$2:$I$1018,6,0)</f>
        <v>0</v>
      </c>
      <c r="H482" s="100" t="n">
        <f aca="false">$C482*VLOOKUP($B482,FoodDB!$A$2:$I$1018,7,0)</f>
        <v>0</v>
      </c>
      <c r="I482" s="100" t="n">
        <f aca="false">$C482*VLOOKUP($B482,FoodDB!$A$2:$I$1018,8,0)</f>
        <v>0</v>
      </c>
      <c r="J482" s="100" t="n">
        <f aca="false">$C482*VLOOKUP($B482,FoodDB!$A$2:$I$1018,9,0)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$C483*VLOOKUP($B483,FoodDB!$A$2:$I$1018,3,0)</f>
        <v>0</v>
      </c>
      <c r="E483" s="100" t="n">
        <f aca="false">$C483*VLOOKUP($B483,FoodDB!$A$2:$I$1018,4,0)</f>
        <v>0</v>
      </c>
      <c r="F483" s="100" t="n">
        <f aca="false">$C483*VLOOKUP($B483,FoodDB!$A$2:$I$1018,5,0)</f>
        <v>0</v>
      </c>
      <c r="G483" s="100" t="n">
        <f aca="false">$C483*VLOOKUP($B483,FoodDB!$A$2:$I$1018,6,0)</f>
        <v>0</v>
      </c>
      <c r="H483" s="100" t="n">
        <f aca="false">$C483*VLOOKUP($B483,FoodDB!$A$2:$I$1018,7,0)</f>
        <v>0</v>
      </c>
      <c r="I483" s="100" t="n">
        <f aca="false">$C483*VLOOKUP($B483,FoodDB!$A$2:$I$1018,8,0)</f>
        <v>0</v>
      </c>
      <c r="J483" s="100" t="n">
        <f aca="false">$C483*VLOOKUP($B483,FoodDB!$A$2:$I$1018,9,0)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$C484*VLOOKUP($B484,FoodDB!$A$2:$I$1018,3,0)</f>
        <v>0</v>
      </c>
      <c r="E484" s="100" t="n">
        <f aca="false">$C484*VLOOKUP($B484,FoodDB!$A$2:$I$1018,4,0)</f>
        <v>0</v>
      </c>
      <c r="F484" s="100" t="n">
        <f aca="false">$C484*VLOOKUP($B484,FoodDB!$A$2:$I$1018,5,0)</f>
        <v>0</v>
      </c>
      <c r="G484" s="100" t="n">
        <f aca="false">$C484*VLOOKUP($B484,FoodDB!$A$2:$I$1018,6,0)</f>
        <v>0</v>
      </c>
      <c r="H484" s="100" t="n">
        <f aca="false">$C484*VLOOKUP($B484,FoodDB!$A$2:$I$1018,7,0)</f>
        <v>0</v>
      </c>
      <c r="I484" s="100" t="n">
        <f aca="false">$C484*VLOOKUP($B484,FoodDB!$A$2:$I$1018,8,0)</f>
        <v>0</v>
      </c>
      <c r="J484" s="100" t="n">
        <f aca="false">$C484*VLOOKUP($B484,FoodDB!$A$2:$I$1018,9,0)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578.09779884373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1135.40187297989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578.09779884373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1135.40187297989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 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$C490*VLOOKUP($B490,FoodDB!$A$2:$I$1018,3,0)</f>
        <v>0</v>
      </c>
      <c r="E490" s="100" t="n">
        <f aca="false">$C490*VLOOKUP($B490,FoodDB!$A$2:$I$1018,4,0)</f>
        <v>0</v>
      </c>
      <c r="F490" s="100" t="n">
        <f aca="false">$C490*VLOOKUP($B490,FoodDB!$A$2:$I$1018,5,0)</f>
        <v>0</v>
      </c>
      <c r="G490" s="100" t="n">
        <f aca="false">$C490*VLOOKUP($B490,FoodDB!$A$2:$I$1018,6,0)</f>
        <v>0</v>
      </c>
      <c r="H490" s="100" t="n">
        <f aca="false">$C490*VLOOKUP($B490,FoodDB!$A$2:$I$1018,7,0)</f>
        <v>0</v>
      </c>
      <c r="I490" s="100" t="n">
        <f aca="false">$C490*VLOOKUP($B490,FoodDB!$A$2:$I$1018,8,0)</f>
        <v>0</v>
      </c>
      <c r="J490" s="100" t="n">
        <f aca="false">$C490*VLOOKUP($B490,FoodDB!$A$2:$I$1018,9,0)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584.4799515489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1141.78402568506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$C491*VLOOKUP($B491,FoodDB!$A$2:$I$1018,3,0)</f>
        <v>0</v>
      </c>
      <c r="E491" s="100" t="n">
        <f aca="false">$C491*VLOOKUP($B491,FoodDB!$A$2:$I$1018,4,0)</f>
        <v>0</v>
      </c>
      <c r="F491" s="100" t="n">
        <f aca="false">$C491*VLOOKUP($B491,FoodDB!$A$2:$I$1018,5,0)</f>
        <v>0</v>
      </c>
      <c r="G491" s="100" t="n">
        <f aca="false">$C491*VLOOKUP($B491,FoodDB!$A$2:$I$1018,6,0)</f>
        <v>0</v>
      </c>
      <c r="H491" s="100" t="n">
        <f aca="false">$C491*VLOOKUP($B491,FoodDB!$A$2:$I$1018,7,0)</f>
        <v>0</v>
      </c>
      <c r="I491" s="100" t="n">
        <f aca="false">$C491*VLOOKUP($B491,FoodDB!$A$2:$I$1018,8,0)</f>
        <v>0</v>
      </c>
      <c r="J491" s="100" t="n">
        <f aca="false">$C491*VLOOKUP($B491,FoodDB!$A$2:$I$1018,9,0)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$C492*VLOOKUP($B492,FoodDB!$A$2:$I$1018,3,0)</f>
        <v>0</v>
      </c>
      <c r="E492" s="100" t="n">
        <f aca="false">$C492*VLOOKUP($B492,FoodDB!$A$2:$I$1018,4,0)</f>
        <v>0</v>
      </c>
      <c r="F492" s="100" t="n">
        <f aca="false">$C492*VLOOKUP($B492,FoodDB!$A$2:$I$1018,5,0)</f>
        <v>0</v>
      </c>
      <c r="G492" s="100" t="n">
        <f aca="false">$C492*VLOOKUP($B492,FoodDB!$A$2:$I$1018,6,0)</f>
        <v>0</v>
      </c>
      <c r="H492" s="100" t="n">
        <f aca="false">$C492*VLOOKUP($B492,FoodDB!$A$2:$I$1018,7,0)</f>
        <v>0</v>
      </c>
      <c r="I492" s="100" t="n">
        <f aca="false">$C492*VLOOKUP($B492,FoodDB!$A$2:$I$1018,8,0)</f>
        <v>0</v>
      </c>
      <c r="J492" s="100" t="n">
        <f aca="false">$C492*VLOOKUP($B492,FoodDB!$A$2:$I$1018,9,0)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$C493*VLOOKUP($B493,FoodDB!$A$2:$I$1018,3,0)</f>
        <v>0</v>
      </c>
      <c r="E493" s="100" t="n">
        <f aca="false">$C493*VLOOKUP($B493,FoodDB!$A$2:$I$1018,4,0)</f>
        <v>0</v>
      </c>
      <c r="F493" s="100" t="n">
        <f aca="false">$C493*VLOOKUP($B493,FoodDB!$A$2:$I$1018,5,0)</f>
        <v>0</v>
      </c>
      <c r="G493" s="100" t="n">
        <f aca="false">$C493*VLOOKUP($B493,FoodDB!$A$2:$I$1018,6,0)</f>
        <v>0</v>
      </c>
      <c r="H493" s="100" t="n">
        <f aca="false">$C493*VLOOKUP($B493,FoodDB!$A$2:$I$1018,7,0)</f>
        <v>0</v>
      </c>
      <c r="I493" s="100" t="n">
        <f aca="false">$C493*VLOOKUP($B493,FoodDB!$A$2:$I$1018,8,0)</f>
        <v>0</v>
      </c>
      <c r="J493" s="100" t="n">
        <f aca="false">$C493*VLOOKUP($B493,FoodDB!$A$2:$I$1018,9,0)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$C494*VLOOKUP($B494,FoodDB!$A$2:$I$1018,3,0)</f>
        <v>0</v>
      </c>
      <c r="E494" s="100" t="n">
        <f aca="false">$C494*VLOOKUP($B494,FoodDB!$A$2:$I$1018,4,0)</f>
        <v>0</v>
      </c>
      <c r="F494" s="100" t="n">
        <f aca="false">$C494*VLOOKUP($B494,FoodDB!$A$2:$I$1018,5,0)</f>
        <v>0</v>
      </c>
      <c r="G494" s="100" t="n">
        <f aca="false">$C494*VLOOKUP($B494,FoodDB!$A$2:$I$1018,6,0)</f>
        <v>0</v>
      </c>
      <c r="H494" s="100" t="n">
        <f aca="false">$C494*VLOOKUP($B494,FoodDB!$A$2:$I$1018,7,0)</f>
        <v>0</v>
      </c>
      <c r="I494" s="100" t="n">
        <f aca="false">$C494*VLOOKUP($B494,FoodDB!$A$2:$I$1018,8,0)</f>
        <v>0</v>
      </c>
      <c r="J494" s="100" t="n">
        <f aca="false">$C494*VLOOKUP($B494,FoodDB!$A$2:$I$1018,9,0)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$C495*VLOOKUP($B495,FoodDB!$A$2:$I$1018,3,0)</f>
        <v>0</v>
      </c>
      <c r="E495" s="100" t="n">
        <f aca="false">$C495*VLOOKUP($B495,FoodDB!$A$2:$I$1018,4,0)</f>
        <v>0</v>
      </c>
      <c r="F495" s="100" t="n">
        <f aca="false">$C495*VLOOKUP($B495,FoodDB!$A$2:$I$1018,5,0)</f>
        <v>0</v>
      </c>
      <c r="G495" s="100" t="n">
        <f aca="false">$C495*VLOOKUP($B495,FoodDB!$A$2:$I$1018,6,0)</f>
        <v>0</v>
      </c>
      <c r="H495" s="100" t="n">
        <f aca="false">$C495*VLOOKUP($B495,FoodDB!$A$2:$I$1018,7,0)</f>
        <v>0</v>
      </c>
      <c r="I495" s="100" t="n">
        <f aca="false">$C495*VLOOKUP($B495,FoodDB!$A$2:$I$1018,8,0)</f>
        <v>0</v>
      </c>
      <c r="J495" s="100" t="n">
        <f aca="false">$C495*VLOOKUP($B495,FoodDB!$A$2:$I$1018,9,0)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$C496*VLOOKUP($B496,FoodDB!$A$2:$I$1018,3,0)</f>
        <v>0</v>
      </c>
      <c r="E496" s="100" t="n">
        <f aca="false">$C496*VLOOKUP($B496,FoodDB!$A$2:$I$1018,4,0)</f>
        <v>0</v>
      </c>
      <c r="F496" s="100" t="n">
        <f aca="false">$C496*VLOOKUP($B496,FoodDB!$A$2:$I$1018,5,0)</f>
        <v>0</v>
      </c>
      <c r="G496" s="100" t="n">
        <f aca="false">$C496*VLOOKUP($B496,FoodDB!$A$2:$I$1018,6,0)</f>
        <v>0</v>
      </c>
      <c r="H496" s="100" t="n">
        <f aca="false">$C496*VLOOKUP($B496,FoodDB!$A$2:$I$1018,7,0)</f>
        <v>0</v>
      </c>
      <c r="I496" s="100" t="n">
        <f aca="false">$C496*VLOOKUP($B496,FoodDB!$A$2:$I$1018,8,0)</f>
        <v>0</v>
      </c>
      <c r="J496" s="100" t="n">
        <f aca="false">$C496*VLOOKUP($B496,FoodDB!$A$2:$I$1018,9,0)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584.4799515489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1141.78402568506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584.4799515489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1141.78402568506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 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$C502*VLOOKUP($B502,FoodDB!$A$2:$I$1018,3,0)</f>
        <v>0</v>
      </c>
      <c r="E502" s="100" t="n">
        <f aca="false">$C502*VLOOKUP($B502,FoodDB!$A$2:$I$1018,4,0)</f>
        <v>0</v>
      </c>
      <c r="F502" s="100" t="n">
        <f aca="false">$C502*VLOOKUP($B502,FoodDB!$A$2:$I$1018,5,0)</f>
        <v>0</v>
      </c>
      <c r="G502" s="100" t="n">
        <f aca="false">$C502*VLOOKUP($B502,FoodDB!$A$2:$I$1018,6,0)</f>
        <v>0</v>
      </c>
      <c r="H502" s="100" t="n">
        <f aca="false">$C502*VLOOKUP($B502,FoodDB!$A$2:$I$1018,7,0)</f>
        <v>0</v>
      </c>
      <c r="I502" s="100" t="n">
        <f aca="false">$C502*VLOOKUP($B502,FoodDB!$A$2:$I$1018,8,0)</f>
        <v>0</v>
      </c>
      <c r="J502" s="100" t="n">
        <f aca="false">$C502*VLOOKUP($B502,FoodDB!$A$2:$I$1018,9,0)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590.805576615824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1148.10965075198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$C503*VLOOKUP($B503,FoodDB!$A$2:$I$1018,3,0)</f>
        <v>0</v>
      </c>
      <c r="E503" s="100" t="n">
        <f aca="false">$C503*VLOOKUP($B503,FoodDB!$A$2:$I$1018,4,0)</f>
        <v>0</v>
      </c>
      <c r="F503" s="100" t="n">
        <f aca="false">$C503*VLOOKUP($B503,FoodDB!$A$2:$I$1018,5,0)</f>
        <v>0</v>
      </c>
      <c r="G503" s="100" t="n">
        <f aca="false">$C503*VLOOKUP($B503,FoodDB!$A$2:$I$1018,6,0)</f>
        <v>0</v>
      </c>
      <c r="H503" s="100" t="n">
        <f aca="false">$C503*VLOOKUP($B503,FoodDB!$A$2:$I$1018,7,0)</f>
        <v>0</v>
      </c>
      <c r="I503" s="100" t="n">
        <f aca="false">$C503*VLOOKUP($B503,FoodDB!$A$2:$I$1018,8,0)</f>
        <v>0</v>
      </c>
      <c r="J503" s="100" t="n">
        <f aca="false">$C503*VLOOKUP($B503,FoodDB!$A$2:$I$1018,9,0)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$C504*VLOOKUP($B504,FoodDB!$A$2:$I$1018,3,0)</f>
        <v>0</v>
      </c>
      <c r="E504" s="100" t="n">
        <f aca="false">$C504*VLOOKUP($B504,FoodDB!$A$2:$I$1018,4,0)</f>
        <v>0</v>
      </c>
      <c r="F504" s="100" t="n">
        <f aca="false">$C504*VLOOKUP($B504,FoodDB!$A$2:$I$1018,5,0)</f>
        <v>0</v>
      </c>
      <c r="G504" s="100" t="n">
        <f aca="false">$C504*VLOOKUP($B504,FoodDB!$A$2:$I$1018,6,0)</f>
        <v>0</v>
      </c>
      <c r="H504" s="100" t="n">
        <f aca="false">$C504*VLOOKUP($B504,FoodDB!$A$2:$I$1018,7,0)</f>
        <v>0</v>
      </c>
      <c r="I504" s="100" t="n">
        <f aca="false">$C504*VLOOKUP($B504,FoodDB!$A$2:$I$1018,8,0)</f>
        <v>0</v>
      </c>
      <c r="J504" s="100" t="n">
        <f aca="false">$C504*VLOOKUP($B504,FoodDB!$A$2:$I$1018,9,0)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$C505*VLOOKUP($B505,FoodDB!$A$2:$I$1018,3,0)</f>
        <v>0</v>
      </c>
      <c r="E505" s="100" t="n">
        <f aca="false">$C505*VLOOKUP($B505,FoodDB!$A$2:$I$1018,4,0)</f>
        <v>0</v>
      </c>
      <c r="F505" s="100" t="n">
        <f aca="false">$C505*VLOOKUP($B505,FoodDB!$A$2:$I$1018,5,0)</f>
        <v>0</v>
      </c>
      <c r="G505" s="100" t="n">
        <f aca="false">$C505*VLOOKUP($B505,FoodDB!$A$2:$I$1018,6,0)</f>
        <v>0</v>
      </c>
      <c r="H505" s="100" t="n">
        <f aca="false">$C505*VLOOKUP($B505,FoodDB!$A$2:$I$1018,7,0)</f>
        <v>0</v>
      </c>
      <c r="I505" s="100" t="n">
        <f aca="false">$C505*VLOOKUP($B505,FoodDB!$A$2:$I$1018,8,0)</f>
        <v>0</v>
      </c>
      <c r="J505" s="100" t="n">
        <f aca="false">$C505*VLOOKUP($B505,FoodDB!$A$2:$I$1018,9,0)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$C506*VLOOKUP($B506,FoodDB!$A$2:$I$1018,3,0)</f>
        <v>0</v>
      </c>
      <c r="E506" s="100" t="n">
        <f aca="false">$C506*VLOOKUP($B506,FoodDB!$A$2:$I$1018,4,0)</f>
        <v>0</v>
      </c>
      <c r="F506" s="100" t="n">
        <f aca="false">$C506*VLOOKUP($B506,FoodDB!$A$2:$I$1018,5,0)</f>
        <v>0</v>
      </c>
      <c r="G506" s="100" t="n">
        <f aca="false">$C506*VLOOKUP($B506,FoodDB!$A$2:$I$1018,6,0)</f>
        <v>0</v>
      </c>
      <c r="H506" s="100" t="n">
        <f aca="false">$C506*VLOOKUP($B506,FoodDB!$A$2:$I$1018,7,0)</f>
        <v>0</v>
      </c>
      <c r="I506" s="100" t="n">
        <f aca="false">$C506*VLOOKUP($B506,FoodDB!$A$2:$I$1018,8,0)</f>
        <v>0</v>
      </c>
      <c r="J506" s="100" t="n">
        <f aca="false">$C506*VLOOKUP($B506,FoodDB!$A$2:$I$1018,9,0)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$C507*VLOOKUP($B507,FoodDB!$A$2:$I$1018,3,0)</f>
        <v>0</v>
      </c>
      <c r="E507" s="100" t="n">
        <f aca="false">$C507*VLOOKUP($B507,FoodDB!$A$2:$I$1018,4,0)</f>
        <v>0</v>
      </c>
      <c r="F507" s="100" t="n">
        <f aca="false">$C507*VLOOKUP($B507,FoodDB!$A$2:$I$1018,5,0)</f>
        <v>0</v>
      </c>
      <c r="G507" s="100" t="n">
        <f aca="false">$C507*VLOOKUP($B507,FoodDB!$A$2:$I$1018,6,0)</f>
        <v>0</v>
      </c>
      <c r="H507" s="100" t="n">
        <f aca="false">$C507*VLOOKUP($B507,FoodDB!$A$2:$I$1018,7,0)</f>
        <v>0</v>
      </c>
      <c r="I507" s="100" t="n">
        <f aca="false">$C507*VLOOKUP($B507,FoodDB!$A$2:$I$1018,8,0)</f>
        <v>0</v>
      </c>
      <c r="J507" s="100" t="n">
        <f aca="false">$C507*VLOOKUP($B507,FoodDB!$A$2:$I$1018,9,0)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$C508*VLOOKUP($B508,FoodDB!$A$2:$I$1018,3,0)</f>
        <v>0</v>
      </c>
      <c r="E508" s="100" t="n">
        <f aca="false">$C508*VLOOKUP($B508,FoodDB!$A$2:$I$1018,4,0)</f>
        <v>0</v>
      </c>
      <c r="F508" s="100" t="n">
        <f aca="false">$C508*VLOOKUP($B508,FoodDB!$A$2:$I$1018,5,0)</f>
        <v>0</v>
      </c>
      <c r="G508" s="100" t="n">
        <f aca="false">$C508*VLOOKUP($B508,FoodDB!$A$2:$I$1018,6,0)</f>
        <v>0</v>
      </c>
      <c r="H508" s="100" t="n">
        <f aca="false">$C508*VLOOKUP($B508,FoodDB!$A$2:$I$1018,7,0)</f>
        <v>0</v>
      </c>
      <c r="I508" s="100" t="n">
        <f aca="false">$C508*VLOOKUP($B508,FoodDB!$A$2:$I$1018,8,0)</f>
        <v>0</v>
      </c>
      <c r="J508" s="100" t="n">
        <f aca="false">$C508*VLOOKUP($B508,FoodDB!$A$2:$I$1018,9,0)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590.805576615824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1148.10965075198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590.805576615824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1148.10965075198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 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$C514*VLOOKUP($B514,FoodDB!$A$2:$I$1018,3,0)</f>
        <v>0</v>
      </c>
      <c r="E514" s="100" t="n">
        <f aca="false">$C514*VLOOKUP($B514,FoodDB!$A$2:$I$1018,4,0)</f>
        <v>0</v>
      </c>
      <c r="F514" s="100" t="n">
        <f aca="false">$C514*VLOOKUP($B514,FoodDB!$A$2:$I$1018,5,0)</f>
        <v>0</v>
      </c>
      <c r="G514" s="100" t="n">
        <f aca="false">$C514*VLOOKUP($B514,FoodDB!$A$2:$I$1018,6,0)</f>
        <v>0</v>
      </c>
      <c r="H514" s="100" t="n">
        <f aca="false">$C514*VLOOKUP($B514,FoodDB!$A$2:$I$1018,7,0)</f>
        <v>0</v>
      </c>
      <c r="I514" s="100" t="n">
        <f aca="false">$C514*VLOOKUP($B514,FoodDB!$A$2:$I$1018,8,0)</f>
        <v>0</v>
      </c>
      <c r="J514" s="100" t="n">
        <f aca="false">$C514*VLOOKUP($B514,FoodDB!$A$2:$I$1018,9,0)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597.075174717869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1154.37924885403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$C515*VLOOKUP($B515,FoodDB!$A$2:$I$1018,3,0)</f>
        <v>0</v>
      </c>
      <c r="E515" s="100" t="n">
        <f aca="false">$C515*VLOOKUP($B515,FoodDB!$A$2:$I$1018,4,0)</f>
        <v>0</v>
      </c>
      <c r="F515" s="100" t="n">
        <f aca="false">$C515*VLOOKUP($B515,FoodDB!$A$2:$I$1018,5,0)</f>
        <v>0</v>
      </c>
      <c r="G515" s="100" t="n">
        <f aca="false">$C515*VLOOKUP($B515,FoodDB!$A$2:$I$1018,6,0)</f>
        <v>0</v>
      </c>
      <c r="H515" s="100" t="n">
        <f aca="false">$C515*VLOOKUP($B515,FoodDB!$A$2:$I$1018,7,0)</f>
        <v>0</v>
      </c>
      <c r="I515" s="100" t="n">
        <f aca="false">$C515*VLOOKUP($B515,FoodDB!$A$2:$I$1018,8,0)</f>
        <v>0</v>
      </c>
      <c r="J515" s="100" t="n">
        <f aca="false">$C515*VLOOKUP($B515,FoodDB!$A$2:$I$1018,9,0)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$C516*VLOOKUP($B516,FoodDB!$A$2:$I$1018,3,0)</f>
        <v>0</v>
      </c>
      <c r="E516" s="100" t="n">
        <f aca="false">$C516*VLOOKUP($B516,FoodDB!$A$2:$I$1018,4,0)</f>
        <v>0</v>
      </c>
      <c r="F516" s="100" t="n">
        <f aca="false">$C516*VLOOKUP($B516,FoodDB!$A$2:$I$1018,5,0)</f>
        <v>0</v>
      </c>
      <c r="G516" s="100" t="n">
        <f aca="false">$C516*VLOOKUP($B516,FoodDB!$A$2:$I$1018,6,0)</f>
        <v>0</v>
      </c>
      <c r="H516" s="100" t="n">
        <f aca="false">$C516*VLOOKUP($B516,FoodDB!$A$2:$I$1018,7,0)</f>
        <v>0</v>
      </c>
      <c r="I516" s="100" t="n">
        <f aca="false">$C516*VLOOKUP($B516,FoodDB!$A$2:$I$1018,8,0)</f>
        <v>0</v>
      </c>
      <c r="J516" s="100" t="n">
        <f aca="false">$C516*VLOOKUP($B516,FoodDB!$A$2:$I$1018,9,0)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$C517*VLOOKUP($B517,FoodDB!$A$2:$I$1018,3,0)</f>
        <v>0</v>
      </c>
      <c r="E517" s="100" t="n">
        <f aca="false">$C517*VLOOKUP($B517,FoodDB!$A$2:$I$1018,4,0)</f>
        <v>0</v>
      </c>
      <c r="F517" s="100" t="n">
        <f aca="false">$C517*VLOOKUP($B517,FoodDB!$A$2:$I$1018,5,0)</f>
        <v>0</v>
      </c>
      <c r="G517" s="100" t="n">
        <f aca="false">$C517*VLOOKUP($B517,FoodDB!$A$2:$I$1018,6,0)</f>
        <v>0</v>
      </c>
      <c r="H517" s="100" t="n">
        <f aca="false">$C517*VLOOKUP($B517,FoodDB!$A$2:$I$1018,7,0)</f>
        <v>0</v>
      </c>
      <c r="I517" s="100" t="n">
        <f aca="false">$C517*VLOOKUP($B517,FoodDB!$A$2:$I$1018,8,0)</f>
        <v>0</v>
      </c>
      <c r="J517" s="100" t="n">
        <f aca="false">$C517*VLOOKUP($B517,FoodDB!$A$2:$I$1018,9,0)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$C518*VLOOKUP($B518,FoodDB!$A$2:$I$1018,3,0)</f>
        <v>0</v>
      </c>
      <c r="E518" s="100" t="n">
        <f aca="false">$C518*VLOOKUP($B518,FoodDB!$A$2:$I$1018,4,0)</f>
        <v>0</v>
      </c>
      <c r="F518" s="100" t="n">
        <f aca="false">$C518*VLOOKUP($B518,FoodDB!$A$2:$I$1018,5,0)</f>
        <v>0</v>
      </c>
      <c r="G518" s="100" t="n">
        <f aca="false">$C518*VLOOKUP($B518,FoodDB!$A$2:$I$1018,6,0)</f>
        <v>0</v>
      </c>
      <c r="H518" s="100" t="n">
        <f aca="false">$C518*VLOOKUP($B518,FoodDB!$A$2:$I$1018,7,0)</f>
        <v>0</v>
      </c>
      <c r="I518" s="100" t="n">
        <f aca="false">$C518*VLOOKUP($B518,FoodDB!$A$2:$I$1018,8,0)</f>
        <v>0</v>
      </c>
      <c r="J518" s="100" t="n">
        <f aca="false">$C518*VLOOKUP($B518,FoodDB!$A$2:$I$1018,9,0)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$C519*VLOOKUP($B519,FoodDB!$A$2:$I$1018,3,0)</f>
        <v>0</v>
      </c>
      <c r="E519" s="100" t="n">
        <f aca="false">$C519*VLOOKUP($B519,FoodDB!$A$2:$I$1018,4,0)</f>
        <v>0</v>
      </c>
      <c r="F519" s="100" t="n">
        <f aca="false">$C519*VLOOKUP($B519,FoodDB!$A$2:$I$1018,5,0)</f>
        <v>0</v>
      </c>
      <c r="G519" s="100" t="n">
        <f aca="false">$C519*VLOOKUP($B519,FoodDB!$A$2:$I$1018,6,0)</f>
        <v>0</v>
      </c>
      <c r="H519" s="100" t="n">
        <f aca="false">$C519*VLOOKUP($B519,FoodDB!$A$2:$I$1018,7,0)</f>
        <v>0</v>
      </c>
      <c r="I519" s="100" t="n">
        <f aca="false">$C519*VLOOKUP($B519,FoodDB!$A$2:$I$1018,8,0)</f>
        <v>0</v>
      </c>
      <c r="J519" s="100" t="n">
        <f aca="false">$C519*VLOOKUP($B519,FoodDB!$A$2:$I$1018,9,0)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$C520*VLOOKUP($B520,FoodDB!$A$2:$I$1018,3,0)</f>
        <v>0</v>
      </c>
      <c r="E520" s="100" t="n">
        <f aca="false">$C520*VLOOKUP($B520,FoodDB!$A$2:$I$1018,4,0)</f>
        <v>0</v>
      </c>
      <c r="F520" s="100" t="n">
        <f aca="false">$C520*VLOOKUP($B520,FoodDB!$A$2:$I$1018,5,0)</f>
        <v>0</v>
      </c>
      <c r="G520" s="100" t="n">
        <f aca="false">$C520*VLOOKUP($B520,FoodDB!$A$2:$I$1018,6,0)</f>
        <v>0</v>
      </c>
      <c r="H520" s="100" t="n">
        <f aca="false">$C520*VLOOKUP($B520,FoodDB!$A$2:$I$1018,7,0)</f>
        <v>0</v>
      </c>
      <c r="I520" s="100" t="n">
        <f aca="false">$C520*VLOOKUP($B520,FoodDB!$A$2:$I$1018,8,0)</f>
        <v>0</v>
      </c>
      <c r="J520" s="100" t="n">
        <f aca="false">$C520*VLOOKUP($B520,FoodDB!$A$2:$I$1018,9,0)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597.075174717869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1154.37924885403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597.075174717869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1154.37924885403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 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$C526*VLOOKUP($B526,FoodDB!$A$2:$I$1018,3,0)</f>
        <v>0</v>
      </c>
      <c r="E526" s="100" t="n">
        <f aca="false">$C526*VLOOKUP($B526,FoodDB!$A$2:$I$1018,4,0)</f>
        <v>0</v>
      </c>
      <c r="F526" s="100" t="n">
        <f aca="false">$C526*VLOOKUP($B526,FoodDB!$A$2:$I$1018,5,0)</f>
        <v>0</v>
      </c>
      <c r="G526" s="100" t="n">
        <f aca="false">$C526*VLOOKUP($B526,FoodDB!$A$2:$I$1018,6,0)</f>
        <v>0</v>
      </c>
      <c r="H526" s="100" t="n">
        <f aca="false">$C526*VLOOKUP($B526,FoodDB!$A$2:$I$1018,7,0)</f>
        <v>0</v>
      </c>
      <c r="I526" s="100" t="n">
        <f aca="false">$C526*VLOOKUP($B526,FoodDB!$A$2:$I$1018,8,0)</f>
        <v>0</v>
      </c>
      <c r="J526" s="100" t="n">
        <f aca="false">$C526*VLOOKUP($B526,FoodDB!$A$2:$I$1018,9,0)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603.289242093868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1160.59331623003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$C527*VLOOKUP($B527,FoodDB!$A$2:$I$1018,3,0)</f>
        <v>0</v>
      </c>
      <c r="E527" s="100" t="n">
        <f aca="false">$C527*VLOOKUP($B527,FoodDB!$A$2:$I$1018,4,0)</f>
        <v>0</v>
      </c>
      <c r="F527" s="100" t="n">
        <f aca="false">$C527*VLOOKUP($B527,FoodDB!$A$2:$I$1018,5,0)</f>
        <v>0</v>
      </c>
      <c r="G527" s="100" t="n">
        <f aca="false">$C527*VLOOKUP($B527,FoodDB!$A$2:$I$1018,6,0)</f>
        <v>0</v>
      </c>
      <c r="H527" s="100" t="n">
        <f aca="false">$C527*VLOOKUP($B527,FoodDB!$A$2:$I$1018,7,0)</f>
        <v>0</v>
      </c>
      <c r="I527" s="100" t="n">
        <f aca="false">$C527*VLOOKUP($B527,FoodDB!$A$2:$I$1018,8,0)</f>
        <v>0</v>
      </c>
      <c r="J527" s="100" t="n">
        <f aca="false">$C527*VLOOKUP($B527,FoodDB!$A$2:$I$1018,9,0)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$C528*VLOOKUP($B528,FoodDB!$A$2:$I$1018,3,0)</f>
        <v>0</v>
      </c>
      <c r="E528" s="100" t="n">
        <f aca="false">$C528*VLOOKUP($B528,FoodDB!$A$2:$I$1018,4,0)</f>
        <v>0</v>
      </c>
      <c r="F528" s="100" t="n">
        <f aca="false">$C528*VLOOKUP($B528,FoodDB!$A$2:$I$1018,5,0)</f>
        <v>0</v>
      </c>
      <c r="G528" s="100" t="n">
        <f aca="false">$C528*VLOOKUP($B528,FoodDB!$A$2:$I$1018,6,0)</f>
        <v>0</v>
      </c>
      <c r="H528" s="100" t="n">
        <f aca="false">$C528*VLOOKUP($B528,FoodDB!$A$2:$I$1018,7,0)</f>
        <v>0</v>
      </c>
      <c r="I528" s="100" t="n">
        <f aca="false">$C528*VLOOKUP($B528,FoodDB!$A$2:$I$1018,8,0)</f>
        <v>0</v>
      </c>
      <c r="J528" s="100" t="n">
        <f aca="false">$C528*VLOOKUP($B528,FoodDB!$A$2:$I$1018,9,0)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$C529*VLOOKUP($B529,FoodDB!$A$2:$I$1018,3,0)</f>
        <v>0</v>
      </c>
      <c r="E529" s="100" t="n">
        <f aca="false">$C529*VLOOKUP($B529,FoodDB!$A$2:$I$1018,4,0)</f>
        <v>0</v>
      </c>
      <c r="F529" s="100" t="n">
        <f aca="false">$C529*VLOOKUP($B529,FoodDB!$A$2:$I$1018,5,0)</f>
        <v>0</v>
      </c>
      <c r="G529" s="100" t="n">
        <f aca="false">$C529*VLOOKUP($B529,FoodDB!$A$2:$I$1018,6,0)</f>
        <v>0</v>
      </c>
      <c r="H529" s="100" t="n">
        <f aca="false">$C529*VLOOKUP($B529,FoodDB!$A$2:$I$1018,7,0)</f>
        <v>0</v>
      </c>
      <c r="I529" s="100" t="n">
        <f aca="false">$C529*VLOOKUP($B529,FoodDB!$A$2:$I$1018,8,0)</f>
        <v>0</v>
      </c>
      <c r="J529" s="100" t="n">
        <f aca="false">$C529*VLOOKUP($B529,FoodDB!$A$2:$I$1018,9,0)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$C530*VLOOKUP($B530,FoodDB!$A$2:$I$1018,3,0)</f>
        <v>0</v>
      </c>
      <c r="E530" s="100" t="n">
        <f aca="false">$C530*VLOOKUP($B530,FoodDB!$A$2:$I$1018,4,0)</f>
        <v>0</v>
      </c>
      <c r="F530" s="100" t="n">
        <f aca="false">$C530*VLOOKUP($B530,FoodDB!$A$2:$I$1018,5,0)</f>
        <v>0</v>
      </c>
      <c r="G530" s="100" t="n">
        <f aca="false">$C530*VLOOKUP($B530,FoodDB!$A$2:$I$1018,6,0)</f>
        <v>0</v>
      </c>
      <c r="H530" s="100" t="n">
        <f aca="false">$C530*VLOOKUP($B530,FoodDB!$A$2:$I$1018,7,0)</f>
        <v>0</v>
      </c>
      <c r="I530" s="100" t="n">
        <f aca="false">$C530*VLOOKUP($B530,FoodDB!$A$2:$I$1018,8,0)</f>
        <v>0</v>
      </c>
      <c r="J530" s="100" t="n">
        <f aca="false">$C530*VLOOKUP($B530,FoodDB!$A$2:$I$1018,9,0)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$C531*VLOOKUP($B531,FoodDB!$A$2:$I$1018,3,0)</f>
        <v>0</v>
      </c>
      <c r="E531" s="100" t="n">
        <f aca="false">$C531*VLOOKUP($B531,FoodDB!$A$2:$I$1018,4,0)</f>
        <v>0</v>
      </c>
      <c r="F531" s="100" t="n">
        <f aca="false">$C531*VLOOKUP($B531,FoodDB!$A$2:$I$1018,5,0)</f>
        <v>0</v>
      </c>
      <c r="G531" s="100" t="n">
        <f aca="false">$C531*VLOOKUP($B531,FoodDB!$A$2:$I$1018,6,0)</f>
        <v>0</v>
      </c>
      <c r="H531" s="100" t="n">
        <f aca="false">$C531*VLOOKUP($B531,FoodDB!$A$2:$I$1018,7,0)</f>
        <v>0</v>
      </c>
      <c r="I531" s="100" t="n">
        <f aca="false">$C531*VLOOKUP($B531,FoodDB!$A$2:$I$1018,8,0)</f>
        <v>0</v>
      </c>
      <c r="J531" s="100" t="n">
        <f aca="false">$C531*VLOOKUP($B531,FoodDB!$A$2:$I$1018,9,0)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$C532*VLOOKUP($B532,FoodDB!$A$2:$I$1018,3,0)</f>
        <v>0</v>
      </c>
      <c r="E532" s="100" t="n">
        <f aca="false">$C532*VLOOKUP($B532,FoodDB!$A$2:$I$1018,4,0)</f>
        <v>0</v>
      </c>
      <c r="F532" s="100" t="n">
        <f aca="false">$C532*VLOOKUP($B532,FoodDB!$A$2:$I$1018,5,0)</f>
        <v>0</v>
      </c>
      <c r="G532" s="100" t="n">
        <f aca="false">$C532*VLOOKUP($B532,FoodDB!$A$2:$I$1018,6,0)</f>
        <v>0</v>
      </c>
      <c r="H532" s="100" t="n">
        <f aca="false">$C532*VLOOKUP($B532,FoodDB!$A$2:$I$1018,7,0)</f>
        <v>0</v>
      </c>
      <c r="I532" s="100" t="n">
        <f aca="false">$C532*VLOOKUP($B532,FoodDB!$A$2:$I$1018,8,0)</f>
        <v>0</v>
      </c>
      <c r="J532" s="100" t="n">
        <f aca="false">$C532*VLOOKUP($B532,FoodDB!$A$2:$I$1018,9,0)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603.289242093868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1160.59331623003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603.289242093868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1160.59331623003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 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$C538*VLOOKUP($B538,FoodDB!$A$2:$I$1018,3,0)</f>
        <v>0</v>
      </c>
      <c r="E538" s="100" t="n">
        <f aca="false">$C538*VLOOKUP($B538,FoodDB!$A$2:$I$1018,4,0)</f>
        <v>0</v>
      </c>
      <c r="F538" s="100" t="n">
        <f aca="false">$C538*VLOOKUP($B538,FoodDB!$A$2:$I$1018,5,0)</f>
        <v>0</v>
      </c>
      <c r="G538" s="100" t="n">
        <f aca="false">$C538*VLOOKUP($B538,FoodDB!$A$2:$I$1018,6,0)</f>
        <v>0</v>
      </c>
      <c r="H538" s="100" t="n">
        <f aca="false">$C538*VLOOKUP($B538,FoodDB!$A$2:$I$1018,7,0)</f>
        <v>0</v>
      </c>
      <c r="I538" s="100" t="n">
        <f aca="false">$C538*VLOOKUP($B538,FoodDB!$A$2:$I$1018,8,0)</f>
        <v>0</v>
      </c>
      <c r="J538" s="100" t="n">
        <f aca="false">$C538*VLOOKUP($B538,FoodDB!$A$2:$I$1018,9,0)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609.448270587394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1166.75234472355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$C539*VLOOKUP($B539,FoodDB!$A$2:$I$1018,3,0)</f>
        <v>0</v>
      </c>
      <c r="E539" s="100" t="n">
        <f aca="false">$C539*VLOOKUP($B539,FoodDB!$A$2:$I$1018,4,0)</f>
        <v>0</v>
      </c>
      <c r="F539" s="100" t="n">
        <f aca="false">$C539*VLOOKUP($B539,FoodDB!$A$2:$I$1018,5,0)</f>
        <v>0</v>
      </c>
      <c r="G539" s="100" t="n">
        <f aca="false">$C539*VLOOKUP($B539,FoodDB!$A$2:$I$1018,6,0)</f>
        <v>0</v>
      </c>
      <c r="H539" s="100" t="n">
        <f aca="false">$C539*VLOOKUP($B539,FoodDB!$A$2:$I$1018,7,0)</f>
        <v>0</v>
      </c>
      <c r="I539" s="100" t="n">
        <f aca="false">$C539*VLOOKUP($B539,FoodDB!$A$2:$I$1018,8,0)</f>
        <v>0</v>
      </c>
      <c r="J539" s="100" t="n">
        <f aca="false">$C539*VLOOKUP($B539,FoodDB!$A$2:$I$1018,9,0)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$C540*VLOOKUP($B540,FoodDB!$A$2:$I$1018,3,0)</f>
        <v>0</v>
      </c>
      <c r="E540" s="100" t="n">
        <f aca="false">$C540*VLOOKUP($B540,FoodDB!$A$2:$I$1018,4,0)</f>
        <v>0</v>
      </c>
      <c r="F540" s="100" t="n">
        <f aca="false">$C540*VLOOKUP($B540,FoodDB!$A$2:$I$1018,5,0)</f>
        <v>0</v>
      </c>
      <c r="G540" s="100" t="n">
        <f aca="false">$C540*VLOOKUP($B540,FoodDB!$A$2:$I$1018,6,0)</f>
        <v>0</v>
      </c>
      <c r="H540" s="100" t="n">
        <f aca="false">$C540*VLOOKUP($B540,FoodDB!$A$2:$I$1018,7,0)</f>
        <v>0</v>
      </c>
      <c r="I540" s="100" t="n">
        <f aca="false">$C540*VLOOKUP($B540,FoodDB!$A$2:$I$1018,8,0)</f>
        <v>0</v>
      </c>
      <c r="J540" s="100" t="n">
        <f aca="false">$C540*VLOOKUP($B540,FoodDB!$A$2:$I$1018,9,0)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$C541*VLOOKUP($B541,FoodDB!$A$2:$I$1018,3,0)</f>
        <v>0</v>
      </c>
      <c r="E541" s="100" t="n">
        <f aca="false">$C541*VLOOKUP($B541,FoodDB!$A$2:$I$1018,4,0)</f>
        <v>0</v>
      </c>
      <c r="F541" s="100" t="n">
        <f aca="false">$C541*VLOOKUP($B541,FoodDB!$A$2:$I$1018,5,0)</f>
        <v>0</v>
      </c>
      <c r="G541" s="100" t="n">
        <f aca="false">$C541*VLOOKUP($B541,FoodDB!$A$2:$I$1018,6,0)</f>
        <v>0</v>
      </c>
      <c r="H541" s="100" t="n">
        <f aca="false">$C541*VLOOKUP($B541,FoodDB!$A$2:$I$1018,7,0)</f>
        <v>0</v>
      </c>
      <c r="I541" s="100" t="n">
        <f aca="false">$C541*VLOOKUP($B541,FoodDB!$A$2:$I$1018,8,0)</f>
        <v>0</v>
      </c>
      <c r="J541" s="100" t="n">
        <f aca="false">$C541*VLOOKUP($B541,FoodDB!$A$2:$I$1018,9,0)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$C542*VLOOKUP($B542,FoodDB!$A$2:$I$1018,3,0)</f>
        <v>0</v>
      </c>
      <c r="E542" s="100" t="n">
        <f aca="false">$C542*VLOOKUP($B542,FoodDB!$A$2:$I$1018,4,0)</f>
        <v>0</v>
      </c>
      <c r="F542" s="100" t="n">
        <f aca="false">$C542*VLOOKUP($B542,FoodDB!$A$2:$I$1018,5,0)</f>
        <v>0</v>
      </c>
      <c r="G542" s="100" t="n">
        <f aca="false">$C542*VLOOKUP($B542,FoodDB!$A$2:$I$1018,6,0)</f>
        <v>0</v>
      </c>
      <c r="H542" s="100" t="n">
        <f aca="false">$C542*VLOOKUP($B542,FoodDB!$A$2:$I$1018,7,0)</f>
        <v>0</v>
      </c>
      <c r="I542" s="100" t="n">
        <f aca="false">$C542*VLOOKUP($B542,FoodDB!$A$2:$I$1018,8,0)</f>
        <v>0</v>
      </c>
      <c r="J542" s="100" t="n">
        <f aca="false">$C542*VLOOKUP($B542,FoodDB!$A$2:$I$1018,9,0)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$C543*VLOOKUP($B543,FoodDB!$A$2:$I$1018,3,0)</f>
        <v>0</v>
      </c>
      <c r="E543" s="100" t="n">
        <f aca="false">$C543*VLOOKUP($B543,FoodDB!$A$2:$I$1018,4,0)</f>
        <v>0</v>
      </c>
      <c r="F543" s="100" t="n">
        <f aca="false">$C543*VLOOKUP($B543,FoodDB!$A$2:$I$1018,5,0)</f>
        <v>0</v>
      </c>
      <c r="G543" s="100" t="n">
        <f aca="false">$C543*VLOOKUP($B543,FoodDB!$A$2:$I$1018,6,0)</f>
        <v>0</v>
      </c>
      <c r="H543" s="100" t="n">
        <f aca="false">$C543*VLOOKUP($B543,FoodDB!$A$2:$I$1018,7,0)</f>
        <v>0</v>
      </c>
      <c r="I543" s="100" t="n">
        <f aca="false">$C543*VLOOKUP($B543,FoodDB!$A$2:$I$1018,8,0)</f>
        <v>0</v>
      </c>
      <c r="J543" s="100" t="n">
        <f aca="false">$C543*VLOOKUP($B543,FoodDB!$A$2:$I$1018,9,0)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$C544*VLOOKUP($B544,FoodDB!$A$2:$I$1018,3,0)</f>
        <v>0</v>
      </c>
      <c r="E544" s="100" t="n">
        <f aca="false">$C544*VLOOKUP($B544,FoodDB!$A$2:$I$1018,4,0)</f>
        <v>0</v>
      </c>
      <c r="F544" s="100" t="n">
        <f aca="false">$C544*VLOOKUP($B544,FoodDB!$A$2:$I$1018,5,0)</f>
        <v>0</v>
      </c>
      <c r="G544" s="100" t="n">
        <f aca="false">$C544*VLOOKUP($B544,FoodDB!$A$2:$I$1018,6,0)</f>
        <v>0</v>
      </c>
      <c r="H544" s="100" t="n">
        <f aca="false">$C544*VLOOKUP($B544,FoodDB!$A$2:$I$1018,7,0)</f>
        <v>0</v>
      </c>
      <c r="I544" s="100" t="n">
        <f aca="false">$C544*VLOOKUP($B544,FoodDB!$A$2:$I$1018,8,0)</f>
        <v>0</v>
      </c>
      <c r="J544" s="100" t="n">
        <f aca="false">$C544*VLOOKUP($B544,FoodDB!$A$2:$I$1018,9,0)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609.448270587394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1166.75234472355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609.448270587394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1166.75234472355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 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$C550*VLOOKUP($B550,FoodDB!$A$2:$I$1018,3,0)</f>
        <v>0</v>
      </c>
      <c r="E550" s="100" t="n">
        <f aca="false">$C550*VLOOKUP($B550,FoodDB!$A$2:$I$1018,4,0)</f>
        <v>0</v>
      </c>
      <c r="F550" s="100" t="n">
        <f aca="false">$C550*VLOOKUP($B550,FoodDB!$A$2:$I$1018,5,0)</f>
        <v>0</v>
      </c>
      <c r="G550" s="100" t="n">
        <f aca="false">$C550*VLOOKUP($B550,FoodDB!$A$2:$I$1018,6,0)</f>
        <v>0</v>
      </c>
      <c r="H550" s="100" t="n">
        <f aca="false">$C550*VLOOKUP($B550,FoodDB!$A$2:$I$1018,7,0)</f>
        <v>0</v>
      </c>
      <c r="I550" s="100" t="n">
        <f aca="false">$C550*VLOOKUP($B550,FoodDB!$A$2:$I$1018,8,0)</f>
        <v>0</v>
      </c>
      <c r="J550" s="100" t="n">
        <f aca="false">$C550*VLOOKUP($B550,FoodDB!$A$2:$I$1018,9,0)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615.552747685691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1172.85682182185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$C551*VLOOKUP($B551,FoodDB!$A$2:$I$1018,3,0)</f>
        <v>0</v>
      </c>
      <c r="E551" s="100" t="n">
        <f aca="false">$C551*VLOOKUP($B551,FoodDB!$A$2:$I$1018,4,0)</f>
        <v>0</v>
      </c>
      <c r="F551" s="100" t="n">
        <f aca="false">$C551*VLOOKUP($B551,FoodDB!$A$2:$I$1018,5,0)</f>
        <v>0</v>
      </c>
      <c r="G551" s="100" t="n">
        <f aca="false">$C551*VLOOKUP($B551,FoodDB!$A$2:$I$1018,6,0)</f>
        <v>0</v>
      </c>
      <c r="H551" s="100" t="n">
        <f aca="false">$C551*VLOOKUP($B551,FoodDB!$A$2:$I$1018,7,0)</f>
        <v>0</v>
      </c>
      <c r="I551" s="100" t="n">
        <f aca="false">$C551*VLOOKUP($B551,FoodDB!$A$2:$I$1018,8,0)</f>
        <v>0</v>
      </c>
      <c r="J551" s="100" t="n">
        <f aca="false">$C551*VLOOKUP($B551,FoodDB!$A$2:$I$1018,9,0)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$C552*VLOOKUP($B552,FoodDB!$A$2:$I$1018,3,0)</f>
        <v>0</v>
      </c>
      <c r="E552" s="100" t="n">
        <f aca="false">$C552*VLOOKUP($B552,FoodDB!$A$2:$I$1018,4,0)</f>
        <v>0</v>
      </c>
      <c r="F552" s="100" t="n">
        <f aca="false">$C552*VLOOKUP($B552,FoodDB!$A$2:$I$1018,5,0)</f>
        <v>0</v>
      </c>
      <c r="G552" s="100" t="n">
        <f aca="false">$C552*VLOOKUP($B552,FoodDB!$A$2:$I$1018,6,0)</f>
        <v>0</v>
      </c>
      <c r="H552" s="100" t="n">
        <f aca="false">$C552*VLOOKUP($B552,FoodDB!$A$2:$I$1018,7,0)</f>
        <v>0</v>
      </c>
      <c r="I552" s="100" t="n">
        <f aca="false">$C552*VLOOKUP($B552,FoodDB!$A$2:$I$1018,8,0)</f>
        <v>0</v>
      </c>
      <c r="J552" s="100" t="n">
        <f aca="false">$C552*VLOOKUP($B552,FoodDB!$A$2:$I$1018,9,0)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$C553*VLOOKUP($B553,FoodDB!$A$2:$I$1018,3,0)</f>
        <v>0</v>
      </c>
      <c r="E553" s="100" t="n">
        <f aca="false">$C553*VLOOKUP($B553,FoodDB!$A$2:$I$1018,4,0)</f>
        <v>0</v>
      </c>
      <c r="F553" s="100" t="n">
        <f aca="false">$C553*VLOOKUP($B553,FoodDB!$A$2:$I$1018,5,0)</f>
        <v>0</v>
      </c>
      <c r="G553" s="100" t="n">
        <f aca="false">$C553*VLOOKUP($B553,FoodDB!$A$2:$I$1018,6,0)</f>
        <v>0</v>
      </c>
      <c r="H553" s="100" t="n">
        <f aca="false">$C553*VLOOKUP($B553,FoodDB!$A$2:$I$1018,7,0)</f>
        <v>0</v>
      </c>
      <c r="I553" s="100" t="n">
        <f aca="false">$C553*VLOOKUP($B553,FoodDB!$A$2:$I$1018,8,0)</f>
        <v>0</v>
      </c>
      <c r="J553" s="100" t="n">
        <f aca="false">$C553*VLOOKUP($B553,FoodDB!$A$2:$I$1018,9,0)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$C554*VLOOKUP($B554,FoodDB!$A$2:$I$1018,3,0)</f>
        <v>0</v>
      </c>
      <c r="E554" s="100" t="n">
        <f aca="false">$C554*VLOOKUP($B554,FoodDB!$A$2:$I$1018,4,0)</f>
        <v>0</v>
      </c>
      <c r="F554" s="100" t="n">
        <f aca="false">$C554*VLOOKUP($B554,FoodDB!$A$2:$I$1018,5,0)</f>
        <v>0</v>
      </c>
      <c r="G554" s="100" t="n">
        <f aca="false">$C554*VLOOKUP($B554,FoodDB!$A$2:$I$1018,6,0)</f>
        <v>0</v>
      </c>
      <c r="H554" s="100" t="n">
        <f aca="false">$C554*VLOOKUP($B554,FoodDB!$A$2:$I$1018,7,0)</f>
        <v>0</v>
      </c>
      <c r="I554" s="100" t="n">
        <f aca="false">$C554*VLOOKUP($B554,FoodDB!$A$2:$I$1018,8,0)</f>
        <v>0</v>
      </c>
      <c r="J554" s="100" t="n">
        <f aca="false">$C554*VLOOKUP($B554,FoodDB!$A$2:$I$1018,9,0)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$C555*VLOOKUP($B555,FoodDB!$A$2:$I$1018,3,0)</f>
        <v>0</v>
      </c>
      <c r="E555" s="100" t="n">
        <f aca="false">$C555*VLOOKUP($B555,FoodDB!$A$2:$I$1018,4,0)</f>
        <v>0</v>
      </c>
      <c r="F555" s="100" t="n">
        <f aca="false">$C555*VLOOKUP($B555,FoodDB!$A$2:$I$1018,5,0)</f>
        <v>0</v>
      </c>
      <c r="G555" s="100" t="n">
        <f aca="false">$C555*VLOOKUP($B555,FoodDB!$A$2:$I$1018,6,0)</f>
        <v>0</v>
      </c>
      <c r="H555" s="100" t="n">
        <f aca="false">$C555*VLOOKUP($B555,FoodDB!$A$2:$I$1018,7,0)</f>
        <v>0</v>
      </c>
      <c r="I555" s="100" t="n">
        <f aca="false">$C555*VLOOKUP($B555,FoodDB!$A$2:$I$1018,8,0)</f>
        <v>0</v>
      </c>
      <c r="J555" s="100" t="n">
        <f aca="false">$C555*VLOOKUP($B555,FoodDB!$A$2:$I$1018,9,0)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$C556*VLOOKUP($B556,FoodDB!$A$2:$I$1018,3,0)</f>
        <v>0</v>
      </c>
      <c r="E556" s="100" t="n">
        <f aca="false">$C556*VLOOKUP($B556,FoodDB!$A$2:$I$1018,4,0)</f>
        <v>0</v>
      </c>
      <c r="F556" s="100" t="n">
        <f aca="false">$C556*VLOOKUP($B556,FoodDB!$A$2:$I$1018,5,0)</f>
        <v>0</v>
      </c>
      <c r="G556" s="100" t="n">
        <f aca="false">$C556*VLOOKUP($B556,FoodDB!$A$2:$I$1018,6,0)</f>
        <v>0</v>
      </c>
      <c r="H556" s="100" t="n">
        <f aca="false">$C556*VLOOKUP($B556,FoodDB!$A$2:$I$1018,7,0)</f>
        <v>0</v>
      </c>
      <c r="I556" s="100" t="n">
        <f aca="false">$C556*VLOOKUP($B556,FoodDB!$A$2:$I$1018,8,0)</f>
        <v>0</v>
      </c>
      <c r="J556" s="100" t="n">
        <f aca="false">$C556*VLOOKUP($B556,FoodDB!$A$2:$I$1018,9,0)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615.552747685691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1172.85682182185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615.552747685691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1172.85682182185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 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$C562*VLOOKUP($B562,FoodDB!$A$2:$I$1018,3,0)</f>
        <v>0</v>
      </c>
      <c r="E562" s="100" t="n">
        <f aca="false">$C562*VLOOKUP($B562,FoodDB!$A$2:$I$1018,4,0)</f>
        <v>0</v>
      </c>
      <c r="F562" s="100" t="n">
        <f aca="false">$C562*VLOOKUP($B562,FoodDB!$A$2:$I$1018,5,0)</f>
        <v>0</v>
      </c>
      <c r="G562" s="100" t="n">
        <f aca="false">$C562*VLOOKUP($B562,FoodDB!$A$2:$I$1018,6,0)</f>
        <v>0</v>
      </c>
      <c r="H562" s="100" t="n">
        <f aca="false">$C562*VLOOKUP($B562,FoodDB!$A$2:$I$1018,7,0)</f>
        <v>0</v>
      </c>
      <c r="I562" s="100" t="n">
        <f aca="false">$C562*VLOOKUP($B562,FoodDB!$A$2:$I$1018,8,0)</f>
        <v>0</v>
      </c>
      <c r="J562" s="100" t="n">
        <f aca="false">$C562*VLOOKUP($B562,FoodDB!$A$2:$I$1018,9,0)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621.603156558261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1178.90723069442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$C563*VLOOKUP($B563,FoodDB!$A$2:$I$1018,3,0)</f>
        <v>0</v>
      </c>
      <c r="E563" s="100" t="n">
        <f aca="false">$C563*VLOOKUP($B563,FoodDB!$A$2:$I$1018,4,0)</f>
        <v>0</v>
      </c>
      <c r="F563" s="100" t="n">
        <f aca="false">$C563*VLOOKUP($B563,FoodDB!$A$2:$I$1018,5,0)</f>
        <v>0</v>
      </c>
      <c r="G563" s="100" t="n">
        <f aca="false">$C563*VLOOKUP($B563,FoodDB!$A$2:$I$1018,6,0)</f>
        <v>0</v>
      </c>
      <c r="H563" s="100" t="n">
        <f aca="false">$C563*VLOOKUP($B563,FoodDB!$A$2:$I$1018,7,0)</f>
        <v>0</v>
      </c>
      <c r="I563" s="100" t="n">
        <f aca="false">$C563*VLOOKUP($B563,FoodDB!$A$2:$I$1018,8,0)</f>
        <v>0</v>
      </c>
      <c r="J563" s="100" t="n">
        <f aca="false">$C563*VLOOKUP($B563,FoodDB!$A$2:$I$1018,9,0)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$C564*VLOOKUP($B564,FoodDB!$A$2:$I$1018,3,0)</f>
        <v>0</v>
      </c>
      <c r="E564" s="100" t="n">
        <f aca="false">$C564*VLOOKUP($B564,FoodDB!$A$2:$I$1018,4,0)</f>
        <v>0</v>
      </c>
      <c r="F564" s="100" t="n">
        <f aca="false">$C564*VLOOKUP($B564,FoodDB!$A$2:$I$1018,5,0)</f>
        <v>0</v>
      </c>
      <c r="G564" s="100" t="n">
        <f aca="false">$C564*VLOOKUP($B564,FoodDB!$A$2:$I$1018,6,0)</f>
        <v>0</v>
      </c>
      <c r="H564" s="100" t="n">
        <f aca="false">$C564*VLOOKUP($B564,FoodDB!$A$2:$I$1018,7,0)</f>
        <v>0</v>
      </c>
      <c r="I564" s="100" t="n">
        <f aca="false">$C564*VLOOKUP($B564,FoodDB!$A$2:$I$1018,8,0)</f>
        <v>0</v>
      </c>
      <c r="J564" s="100" t="n">
        <f aca="false">$C564*VLOOKUP($B564,FoodDB!$A$2:$I$1018,9,0)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$C565*VLOOKUP($B565,FoodDB!$A$2:$I$1018,3,0)</f>
        <v>0</v>
      </c>
      <c r="E565" s="100" t="n">
        <f aca="false">$C565*VLOOKUP($B565,FoodDB!$A$2:$I$1018,4,0)</f>
        <v>0</v>
      </c>
      <c r="F565" s="100" t="n">
        <f aca="false">$C565*VLOOKUP($B565,FoodDB!$A$2:$I$1018,5,0)</f>
        <v>0</v>
      </c>
      <c r="G565" s="100" t="n">
        <f aca="false">$C565*VLOOKUP($B565,FoodDB!$A$2:$I$1018,6,0)</f>
        <v>0</v>
      </c>
      <c r="H565" s="100" t="n">
        <f aca="false">$C565*VLOOKUP($B565,FoodDB!$A$2:$I$1018,7,0)</f>
        <v>0</v>
      </c>
      <c r="I565" s="100" t="n">
        <f aca="false">$C565*VLOOKUP($B565,FoodDB!$A$2:$I$1018,8,0)</f>
        <v>0</v>
      </c>
      <c r="J565" s="100" t="n">
        <f aca="false">$C565*VLOOKUP($B565,FoodDB!$A$2:$I$1018,9,0)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$C566*VLOOKUP($B566,FoodDB!$A$2:$I$1018,3,0)</f>
        <v>0</v>
      </c>
      <c r="E566" s="100" t="n">
        <f aca="false">$C566*VLOOKUP($B566,FoodDB!$A$2:$I$1018,4,0)</f>
        <v>0</v>
      </c>
      <c r="F566" s="100" t="n">
        <f aca="false">$C566*VLOOKUP($B566,FoodDB!$A$2:$I$1018,5,0)</f>
        <v>0</v>
      </c>
      <c r="G566" s="100" t="n">
        <f aca="false">$C566*VLOOKUP($B566,FoodDB!$A$2:$I$1018,6,0)</f>
        <v>0</v>
      </c>
      <c r="H566" s="100" t="n">
        <f aca="false">$C566*VLOOKUP($B566,FoodDB!$A$2:$I$1018,7,0)</f>
        <v>0</v>
      </c>
      <c r="I566" s="100" t="n">
        <f aca="false">$C566*VLOOKUP($B566,FoodDB!$A$2:$I$1018,8,0)</f>
        <v>0</v>
      </c>
      <c r="J566" s="100" t="n">
        <f aca="false">$C566*VLOOKUP($B566,FoodDB!$A$2:$I$1018,9,0)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$C567*VLOOKUP($B567,FoodDB!$A$2:$I$1018,3,0)</f>
        <v>0</v>
      </c>
      <c r="E567" s="100" t="n">
        <f aca="false">$C567*VLOOKUP($B567,FoodDB!$A$2:$I$1018,4,0)</f>
        <v>0</v>
      </c>
      <c r="F567" s="100" t="n">
        <f aca="false">$C567*VLOOKUP($B567,FoodDB!$A$2:$I$1018,5,0)</f>
        <v>0</v>
      </c>
      <c r="G567" s="100" t="n">
        <f aca="false">$C567*VLOOKUP($B567,FoodDB!$A$2:$I$1018,6,0)</f>
        <v>0</v>
      </c>
      <c r="H567" s="100" t="n">
        <f aca="false">$C567*VLOOKUP($B567,FoodDB!$A$2:$I$1018,7,0)</f>
        <v>0</v>
      </c>
      <c r="I567" s="100" t="n">
        <f aca="false">$C567*VLOOKUP($B567,FoodDB!$A$2:$I$1018,8,0)</f>
        <v>0</v>
      </c>
      <c r="J567" s="100" t="n">
        <f aca="false">$C567*VLOOKUP($B567,FoodDB!$A$2:$I$1018,9,0)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$C568*VLOOKUP($B568,FoodDB!$A$2:$I$1018,3,0)</f>
        <v>0</v>
      </c>
      <c r="E568" s="100" t="n">
        <f aca="false">$C568*VLOOKUP($B568,FoodDB!$A$2:$I$1018,4,0)</f>
        <v>0</v>
      </c>
      <c r="F568" s="100" t="n">
        <f aca="false">$C568*VLOOKUP($B568,FoodDB!$A$2:$I$1018,5,0)</f>
        <v>0</v>
      </c>
      <c r="G568" s="100" t="n">
        <f aca="false">$C568*VLOOKUP($B568,FoodDB!$A$2:$I$1018,6,0)</f>
        <v>0</v>
      </c>
      <c r="H568" s="100" t="n">
        <f aca="false">$C568*VLOOKUP($B568,FoodDB!$A$2:$I$1018,7,0)</f>
        <v>0</v>
      </c>
      <c r="I568" s="100" t="n">
        <f aca="false">$C568*VLOOKUP($B568,FoodDB!$A$2:$I$1018,8,0)</f>
        <v>0</v>
      </c>
      <c r="J568" s="100" t="n">
        <f aca="false">$C568*VLOOKUP($B568,FoodDB!$A$2:$I$1018,9,0)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621.603156558261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1178.90723069442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621.603156558261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1178.90723069442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 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$C574*VLOOKUP($B574,FoodDB!$A$2:$I$1018,3,0)</f>
        <v>0</v>
      </c>
      <c r="E574" s="100" t="n">
        <f aca="false">$C574*VLOOKUP($B574,FoodDB!$A$2:$I$1018,4,0)</f>
        <v>0</v>
      </c>
      <c r="F574" s="100" t="n">
        <f aca="false">$C574*VLOOKUP($B574,FoodDB!$A$2:$I$1018,5,0)</f>
        <v>0</v>
      </c>
      <c r="G574" s="100" t="n">
        <f aca="false">$C574*VLOOKUP($B574,FoodDB!$A$2:$I$1018,6,0)</f>
        <v>0</v>
      </c>
      <c r="H574" s="100" t="n">
        <f aca="false">$C574*VLOOKUP($B574,FoodDB!$A$2:$I$1018,7,0)</f>
        <v>0</v>
      </c>
      <c r="I574" s="100" t="n">
        <f aca="false">$C574*VLOOKUP($B574,FoodDB!$A$2:$I$1018,8,0)</f>
        <v>0</v>
      </c>
      <c r="J574" s="100" t="n">
        <f aca="false">$C574*VLOOKUP($B574,FoodDB!$A$2:$I$1018,9,0)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627.599976095102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1184.90405023126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$C575*VLOOKUP($B575,FoodDB!$A$2:$I$1018,3,0)</f>
        <v>0</v>
      </c>
      <c r="E575" s="100" t="n">
        <f aca="false">$C575*VLOOKUP($B575,FoodDB!$A$2:$I$1018,4,0)</f>
        <v>0</v>
      </c>
      <c r="F575" s="100" t="n">
        <f aca="false">$C575*VLOOKUP($B575,FoodDB!$A$2:$I$1018,5,0)</f>
        <v>0</v>
      </c>
      <c r="G575" s="100" t="n">
        <f aca="false">$C575*VLOOKUP($B575,FoodDB!$A$2:$I$1018,6,0)</f>
        <v>0</v>
      </c>
      <c r="H575" s="100" t="n">
        <f aca="false">$C575*VLOOKUP($B575,FoodDB!$A$2:$I$1018,7,0)</f>
        <v>0</v>
      </c>
      <c r="I575" s="100" t="n">
        <f aca="false">$C575*VLOOKUP($B575,FoodDB!$A$2:$I$1018,8,0)</f>
        <v>0</v>
      </c>
      <c r="J575" s="100" t="n">
        <f aca="false">$C575*VLOOKUP($B575,FoodDB!$A$2:$I$1018,9,0)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$C576*VLOOKUP($B576,FoodDB!$A$2:$I$1018,3,0)</f>
        <v>0</v>
      </c>
      <c r="E576" s="100" t="n">
        <f aca="false">$C576*VLOOKUP($B576,FoodDB!$A$2:$I$1018,4,0)</f>
        <v>0</v>
      </c>
      <c r="F576" s="100" t="n">
        <f aca="false">$C576*VLOOKUP($B576,FoodDB!$A$2:$I$1018,5,0)</f>
        <v>0</v>
      </c>
      <c r="G576" s="100" t="n">
        <f aca="false">$C576*VLOOKUP($B576,FoodDB!$A$2:$I$1018,6,0)</f>
        <v>0</v>
      </c>
      <c r="H576" s="100" t="n">
        <f aca="false">$C576*VLOOKUP($B576,FoodDB!$A$2:$I$1018,7,0)</f>
        <v>0</v>
      </c>
      <c r="I576" s="100" t="n">
        <f aca="false">$C576*VLOOKUP($B576,FoodDB!$A$2:$I$1018,8,0)</f>
        <v>0</v>
      </c>
      <c r="J576" s="100" t="n">
        <f aca="false">$C576*VLOOKUP($B576,FoodDB!$A$2:$I$1018,9,0)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$C577*VLOOKUP($B577,FoodDB!$A$2:$I$1018,3,0)</f>
        <v>0</v>
      </c>
      <c r="E577" s="100" t="n">
        <f aca="false">$C577*VLOOKUP($B577,FoodDB!$A$2:$I$1018,4,0)</f>
        <v>0</v>
      </c>
      <c r="F577" s="100" t="n">
        <f aca="false">$C577*VLOOKUP($B577,FoodDB!$A$2:$I$1018,5,0)</f>
        <v>0</v>
      </c>
      <c r="G577" s="100" t="n">
        <f aca="false">$C577*VLOOKUP($B577,FoodDB!$A$2:$I$1018,6,0)</f>
        <v>0</v>
      </c>
      <c r="H577" s="100" t="n">
        <f aca="false">$C577*VLOOKUP($B577,FoodDB!$A$2:$I$1018,7,0)</f>
        <v>0</v>
      </c>
      <c r="I577" s="100" t="n">
        <f aca="false">$C577*VLOOKUP($B577,FoodDB!$A$2:$I$1018,8,0)</f>
        <v>0</v>
      </c>
      <c r="J577" s="100" t="n">
        <f aca="false">$C577*VLOOKUP($B577,FoodDB!$A$2:$I$1018,9,0)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$C578*VLOOKUP($B578,FoodDB!$A$2:$I$1018,3,0)</f>
        <v>0</v>
      </c>
      <c r="E578" s="100" t="n">
        <f aca="false">$C578*VLOOKUP($B578,FoodDB!$A$2:$I$1018,4,0)</f>
        <v>0</v>
      </c>
      <c r="F578" s="100" t="n">
        <f aca="false">$C578*VLOOKUP($B578,FoodDB!$A$2:$I$1018,5,0)</f>
        <v>0</v>
      </c>
      <c r="G578" s="100" t="n">
        <f aca="false">$C578*VLOOKUP($B578,FoodDB!$A$2:$I$1018,6,0)</f>
        <v>0</v>
      </c>
      <c r="H578" s="100" t="n">
        <f aca="false">$C578*VLOOKUP($B578,FoodDB!$A$2:$I$1018,7,0)</f>
        <v>0</v>
      </c>
      <c r="I578" s="100" t="n">
        <f aca="false">$C578*VLOOKUP($B578,FoodDB!$A$2:$I$1018,8,0)</f>
        <v>0</v>
      </c>
      <c r="J578" s="100" t="n">
        <f aca="false">$C578*VLOOKUP($B578,FoodDB!$A$2:$I$1018,9,0)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$C579*VLOOKUP($B579,FoodDB!$A$2:$I$1018,3,0)</f>
        <v>0</v>
      </c>
      <c r="E579" s="100" t="n">
        <f aca="false">$C579*VLOOKUP($B579,FoodDB!$A$2:$I$1018,4,0)</f>
        <v>0</v>
      </c>
      <c r="F579" s="100" t="n">
        <f aca="false">$C579*VLOOKUP($B579,FoodDB!$A$2:$I$1018,5,0)</f>
        <v>0</v>
      </c>
      <c r="G579" s="100" t="n">
        <f aca="false">$C579*VLOOKUP($B579,FoodDB!$A$2:$I$1018,6,0)</f>
        <v>0</v>
      </c>
      <c r="H579" s="100" t="n">
        <f aca="false">$C579*VLOOKUP($B579,FoodDB!$A$2:$I$1018,7,0)</f>
        <v>0</v>
      </c>
      <c r="I579" s="100" t="n">
        <f aca="false">$C579*VLOOKUP($B579,FoodDB!$A$2:$I$1018,8,0)</f>
        <v>0</v>
      </c>
      <c r="J579" s="100" t="n">
        <f aca="false">$C579*VLOOKUP($B579,FoodDB!$A$2:$I$1018,9,0)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$C580*VLOOKUP($B580,FoodDB!$A$2:$I$1018,3,0)</f>
        <v>0</v>
      </c>
      <c r="E580" s="100" t="n">
        <f aca="false">$C580*VLOOKUP($B580,FoodDB!$A$2:$I$1018,4,0)</f>
        <v>0</v>
      </c>
      <c r="F580" s="100" t="n">
        <f aca="false">$C580*VLOOKUP($B580,FoodDB!$A$2:$I$1018,5,0)</f>
        <v>0</v>
      </c>
      <c r="G580" s="100" t="n">
        <f aca="false">$C580*VLOOKUP($B580,FoodDB!$A$2:$I$1018,6,0)</f>
        <v>0</v>
      </c>
      <c r="H580" s="100" t="n">
        <f aca="false">$C580*VLOOKUP($B580,FoodDB!$A$2:$I$1018,7,0)</f>
        <v>0</v>
      </c>
      <c r="I580" s="100" t="n">
        <f aca="false">$C580*VLOOKUP($B580,FoodDB!$A$2:$I$1018,8,0)</f>
        <v>0</v>
      </c>
      <c r="J580" s="100" t="n">
        <f aca="false">$C580*VLOOKUP($B580,FoodDB!$A$2:$I$1018,9,0)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627.599976095102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1184.90405023126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627.599976095102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1184.90405023126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 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$C586*VLOOKUP($B586,FoodDB!$A$2:$I$1018,3,0)</f>
        <v>0</v>
      </c>
      <c r="E586" s="100" t="n">
        <f aca="false">$C586*VLOOKUP($B586,FoodDB!$A$2:$I$1018,4,0)</f>
        <v>0</v>
      </c>
      <c r="F586" s="100" t="n">
        <f aca="false">$C586*VLOOKUP($B586,FoodDB!$A$2:$I$1018,5,0)</f>
        <v>0</v>
      </c>
      <c r="G586" s="100" t="n">
        <f aca="false">$C586*VLOOKUP($B586,FoodDB!$A$2:$I$1018,6,0)</f>
        <v>0</v>
      </c>
      <c r="H586" s="100" t="n">
        <f aca="false">$C586*VLOOKUP($B586,FoodDB!$A$2:$I$1018,7,0)</f>
        <v>0</v>
      </c>
      <c r="I586" s="100" t="n">
        <f aca="false">$C586*VLOOKUP($B586,FoodDB!$A$2:$I$1018,8,0)</f>
        <v>0</v>
      </c>
      <c r="J586" s="100" t="n">
        <f aca="false">$C586*VLOOKUP($B586,FoodDB!$A$2:$I$1018,9,0)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633.543680944617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1190.84775508078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$C587*VLOOKUP($B587,FoodDB!$A$2:$I$1018,3,0)</f>
        <v>0</v>
      </c>
      <c r="E587" s="100" t="n">
        <f aca="false">$C587*VLOOKUP($B587,FoodDB!$A$2:$I$1018,4,0)</f>
        <v>0</v>
      </c>
      <c r="F587" s="100" t="n">
        <f aca="false">$C587*VLOOKUP($B587,FoodDB!$A$2:$I$1018,5,0)</f>
        <v>0</v>
      </c>
      <c r="G587" s="100" t="n">
        <f aca="false">$C587*VLOOKUP($B587,FoodDB!$A$2:$I$1018,6,0)</f>
        <v>0</v>
      </c>
      <c r="H587" s="100" t="n">
        <f aca="false">$C587*VLOOKUP($B587,FoodDB!$A$2:$I$1018,7,0)</f>
        <v>0</v>
      </c>
      <c r="I587" s="100" t="n">
        <f aca="false">$C587*VLOOKUP($B587,FoodDB!$A$2:$I$1018,8,0)</f>
        <v>0</v>
      </c>
      <c r="J587" s="100" t="n">
        <f aca="false">$C587*VLOOKUP($B587,FoodDB!$A$2:$I$1018,9,0)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$C588*VLOOKUP($B588,FoodDB!$A$2:$I$1018,3,0)</f>
        <v>0</v>
      </c>
      <c r="E588" s="100" t="n">
        <f aca="false">$C588*VLOOKUP($B588,FoodDB!$A$2:$I$1018,4,0)</f>
        <v>0</v>
      </c>
      <c r="F588" s="100" t="n">
        <f aca="false">$C588*VLOOKUP($B588,FoodDB!$A$2:$I$1018,5,0)</f>
        <v>0</v>
      </c>
      <c r="G588" s="100" t="n">
        <f aca="false">$C588*VLOOKUP($B588,FoodDB!$A$2:$I$1018,6,0)</f>
        <v>0</v>
      </c>
      <c r="H588" s="100" t="n">
        <f aca="false">$C588*VLOOKUP($B588,FoodDB!$A$2:$I$1018,7,0)</f>
        <v>0</v>
      </c>
      <c r="I588" s="100" t="n">
        <f aca="false">$C588*VLOOKUP($B588,FoodDB!$A$2:$I$1018,8,0)</f>
        <v>0</v>
      </c>
      <c r="J588" s="100" t="n">
        <f aca="false">$C588*VLOOKUP($B588,FoodDB!$A$2:$I$1018,9,0)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$C589*VLOOKUP($B589,FoodDB!$A$2:$I$1018,3,0)</f>
        <v>0</v>
      </c>
      <c r="E589" s="100" t="n">
        <f aca="false">$C589*VLOOKUP($B589,FoodDB!$A$2:$I$1018,4,0)</f>
        <v>0</v>
      </c>
      <c r="F589" s="100" t="n">
        <f aca="false">$C589*VLOOKUP($B589,FoodDB!$A$2:$I$1018,5,0)</f>
        <v>0</v>
      </c>
      <c r="G589" s="100" t="n">
        <f aca="false">$C589*VLOOKUP($B589,FoodDB!$A$2:$I$1018,6,0)</f>
        <v>0</v>
      </c>
      <c r="H589" s="100" t="n">
        <f aca="false">$C589*VLOOKUP($B589,FoodDB!$A$2:$I$1018,7,0)</f>
        <v>0</v>
      </c>
      <c r="I589" s="100" t="n">
        <f aca="false">$C589*VLOOKUP($B589,FoodDB!$A$2:$I$1018,8,0)</f>
        <v>0</v>
      </c>
      <c r="J589" s="100" t="n">
        <f aca="false">$C589*VLOOKUP($B589,FoodDB!$A$2:$I$1018,9,0)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$C590*VLOOKUP($B590,FoodDB!$A$2:$I$1018,3,0)</f>
        <v>0</v>
      </c>
      <c r="E590" s="100" t="n">
        <f aca="false">$C590*VLOOKUP($B590,FoodDB!$A$2:$I$1018,4,0)</f>
        <v>0</v>
      </c>
      <c r="F590" s="100" t="n">
        <f aca="false">$C590*VLOOKUP($B590,FoodDB!$A$2:$I$1018,5,0)</f>
        <v>0</v>
      </c>
      <c r="G590" s="100" t="n">
        <f aca="false">$C590*VLOOKUP($B590,FoodDB!$A$2:$I$1018,6,0)</f>
        <v>0</v>
      </c>
      <c r="H590" s="100" t="n">
        <f aca="false">$C590*VLOOKUP($B590,FoodDB!$A$2:$I$1018,7,0)</f>
        <v>0</v>
      </c>
      <c r="I590" s="100" t="n">
        <f aca="false">$C590*VLOOKUP($B590,FoodDB!$A$2:$I$1018,8,0)</f>
        <v>0</v>
      </c>
      <c r="J590" s="100" t="n">
        <f aca="false">$C590*VLOOKUP($B590,FoodDB!$A$2:$I$1018,9,0)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$C591*VLOOKUP($B591,FoodDB!$A$2:$I$1018,3,0)</f>
        <v>0</v>
      </c>
      <c r="E591" s="100" t="n">
        <f aca="false">$C591*VLOOKUP($B591,FoodDB!$A$2:$I$1018,4,0)</f>
        <v>0</v>
      </c>
      <c r="F591" s="100" t="n">
        <f aca="false">$C591*VLOOKUP($B591,FoodDB!$A$2:$I$1018,5,0)</f>
        <v>0</v>
      </c>
      <c r="G591" s="100" t="n">
        <f aca="false">$C591*VLOOKUP($B591,FoodDB!$A$2:$I$1018,6,0)</f>
        <v>0</v>
      </c>
      <c r="H591" s="100" t="n">
        <f aca="false">$C591*VLOOKUP($B591,FoodDB!$A$2:$I$1018,7,0)</f>
        <v>0</v>
      </c>
      <c r="I591" s="100" t="n">
        <f aca="false">$C591*VLOOKUP($B591,FoodDB!$A$2:$I$1018,8,0)</f>
        <v>0</v>
      </c>
      <c r="J591" s="100" t="n">
        <f aca="false">$C591*VLOOKUP($B591,FoodDB!$A$2:$I$1018,9,0)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$C592*VLOOKUP($B592,FoodDB!$A$2:$I$1018,3,0)</f>
        <v>0</v>
      </c>
      <c r="E592" s="100" t="n">
        <f aca="false">$C592*VLOOKUP($B592,FoodDB!$A$2:$I$1018,4,0)</f>
        <v>0</v>
      </c>
      <c r="F592" s="100" t="n">
        <f aca="false">$C592*VLOOKUP($B592,FoodDB!$A$2:$I$1018,5,0)</f>
        <v>0</v>
      </c>
      <c r="G592" s="100" t="n">
        <f aca="false">$C592*VLOOKUP($B592,FoodDB!$A$2:$I$1018,6,0)</f>
        <v>0</v>
      </c>
      <c r="H592" s="100" t="n">
        <f aca="false">$C592*VLOOKUP($B592,FoodDB!$A$2:$I$1018,7,0)</f>
        <v>0</v>
      </c>
      <c r="I592" s="100" t="n">
        <f aca="false">$C592*VLOOKUP($B592,FoodDB!$A$2:$I$1018,8,0)</f>
        <v>0</v>
      </c>
      <c r="J592" s="100" t="n">
        <f aca="false">$C592*VLOOKUP($B592,FoodDB!$A$2:$I$1018,9,0)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633.543680944617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1190.84775508078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633.543680944617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1190.84775508078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 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$C598*VLOOKUP($B598,FoodDB!$A$2:$I$1018,3,0)</f>
        <v>0</v>
      </c>
      <c r="E598" s="100" t="n">
        <f aca="false">$C598*VLOOKUP($B598,FoodDB!$A$2:$I$1018,4,0)</f>
        <v>0</v>
      </c>
      <c r="F598" s="100" t="n">
        <f aca="false">$C598*VLOOKUP($B598,FoodDB!$A$2:$I$1018,5,0)</f>
        <v>0</v>
      </c>
      <c r="G598" s="100" t="n">
        <f aca="false">$C598*VLOOKUP($B598,FoodDB!$A$2:$I$1018,6,0)</f>
        <v>0</v>
      </c>
      <c r="H598" s="100" t="n">
        <f aca="false">$C598*VLOOKUP($B598,FoodDB!$A$2:$I$1018,7,0)</f>
        <v>0</v>
      </c>
      <c r="I598" s="100" t="n">
        <f aca="false">$C598*VLOOKUP($B598,FoodDB!$A$2:$I$1018,8,0)</f>
        <v>0</v>
      </c>
      <c r="J598" s="100" t="n">
        <f aca="false">$C598*VLOOKUP($B598,FoodDB!$A$2:$I$1018,9,0)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639.43474155118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1196.73881568734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$C599*VLOOKUP($B599,FoodDB!$A$2:$I$1018,3,0)</f>
        <v>0</v>
      </c>
      <c r="E599" s="100" t="n">
        <f aca="false">$C599*VLOOKUP($B599,FoodDB!$A$2:$I$1018,4,0)</f>
        <v>0</v>
      </c>
      <c r="F599" s="100" t="n">
        <f aca="false">$C599*VLOOKUP($B599,FoodDB!$A$2:$I$1018,5,0)</f>
        <v>0</v>
      </c>
      <c r="G599" s="100" t="n">
        <f aca="false">$C599*VLOOKUP($B599,FoodDB!$A$2:$I$1018,6,0)</f>
        <v>0</v>
      </c>
      <c r="H599" s="100" t="n">
        <f aca="false">$C599*VLOOKUP($B599,FoodDB!$A$2:$I$1018,7,0)</f>
        <v>0</v>
      </c>
      <c r="I599" s="100" t="n">
        <f aca="false">$C599*VLOOKUP($B599,FoodDB!$A$2:$I$1018,8,0)</f>
        <v>0</v>
      </c>
      <c r="J599" s="100" t="n">
        <f aca="false">$C599*VLOOKUP($B599,FoodDB!$A$2:$I$1018,9,0)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$C600*VLOOKUP($B600,FoodDB!$A$2:$I$1018,3,0)</f>
        <v>0</v>
      </c>
      <c r="E600" s="100" t="n">
        <f aca="false">$C600*VLOOKUP($B600,FoodDB!$A$2:$I$1018,4,0)</f>
        <v>0</v>
      </c>
      <c r="F600" s="100" t="n">
        <f aca="false">$C600*VLOOKUP($B600,FoodDB!$A$2:$I$1018,5,0)</f>
        <v>0</v>
      </c>
      <c r="G600" s="100" t="n">
        <f aca="false">$C600*VLOOKUP($B600,FoodDB!$A$2:$I$1018,6,0)</f>
        <v>0</v>
      </c>
      <c r="H600" s="100" t="n">
        <f aca="false">$C600*VLOOKUP($B600,FoodDB!$A$2:$I$1018,7,0)</f>
        <v>0</v>
      </c>
      <c r="I600" s="100" t="n">
        <f aca="false">$C600*VLOOKUP($B600,FoodDB!$A$2:$I$1018,8,0)</f>
        <v>0</v>
      </c>
      <c r="J600" s="100" t="n">
        <f aca="false">$C600*VLOOKUP($B600,FoodDB!$A$2:$I$1018,9,0)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$C601*VLOOKUP($B601,FoodDB!$A$2:$I$1018,3,0)</f>
        <v>0</v>
      </c>
      <c r="E601" s="100" t="n">
        <f aca="false">$C601*VLOOKUP($B601,FoodDB!$A$2:$I$1018,4,0)</f>
        <v>0</v>
      </c>
      <c r="F601" s="100" t="n">
        <f aca="false">$C601*VLOOKUP($B601,FoodDB!$A$2:$I$1018,5,0)</f>
        <v>0</v>
      </c>
      <c r="G601" s="100" t="n">
        <f aca="false">$C601*VLOOKUP($B601,FoodDB!$A$2:$I$1018,6,0)</f>
        <v>0</v>
      </c>
      <c r="H601" s="100" t="n">
        <f aca="false">$C601*VLOOKUP($B601,FoodDB!$A$2:$I$1018,7,0)</f>
        <v>0</v>
      </c>
      <c r="I601" s="100" t="n">
        <f aca="false">$C601*VLOOKUP($B601,FoodDB!$A$2:$I$1018,8,0)</f>
        <v>0</v>
      </c>
      <c r="J601" s="100" t="n">
        <f aca="false">$C601*VLOOKUP($B601,FoodDB!$A$2:$I$1018,9,0)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$C602*VLOOKUP($B602,FoodDB!$A$2:$I$1018,3,0)</f>
        <v>0</v>
      </c>
      <c r="E602" s="100" t="n">
        <f aca="false">$C602*VLOOKUP($B602,FoodDB!$A$2:$I$1018,4,0)</f>
        <v>0</v>
      </c>
      <c r="F602" s="100" t="n">
        <f aca="false">$C602*VLOOKUP($B602,FoodDB!$A$2:$I$1018,5,0)</f>
        <v>0</v>
      </c>
      <c r="G602" s="100" t="n">
        <f aca="false">$C602*VLOOKUP($B602,FoodDB!$A$2:$I$1018,6,0)</f>
        <v>0</v>
      </c>
      <c r="H602" s="100" t="n">
        <f aca="false">$C602*VLOOKUP($B602,FoodDB!$A$2:$I$1018,7,0)</f>
        <v>0</v>
      </c>
      <c r="I602" s="100" t="n">
        <f aca="false">$C602*VLOOKUP($B602,FoodDB!$A$2:$I$1018,8,0)</f>
        <v>0</v>
      </c>
      <c r="J602" s="100" t="n">
        <f aca="false">$C602*VLOOKUP($B602,FoodDB!$A$2:$I$1018,9,0)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$C603*VLOOKUP($B603,FoodDB!$A$2:$I$1018,3,0)</f>
        <v>0</v>
      </c>
      <c r="E603" s="100" t="n">
        <f aca="false">$C603*VLOOKUP($B603,FoodDB!$A$2:$I$1018,4,0)</f>
        <v>0</v>
      </c>
      <c r="F603" s="100" t="n">
        <f aca="false">$C603*VLOOKUP($B603,FoodDB!$A$2:$I$1018,5,0)</f>
        <v>0</v>
      </c>
      <c r="G603" s="100" t="n">
        <f aca="false">$C603*VLOOKUP($B603,FoodDB!$A$2:$I$1018,6,0)</f>
        <v>0</v>
      </c>
      <c r="H603" s="100" t="n">
        <f aca="false">$C603*VLOOKUP($B603,FoodDB!$A$2:$I$1018,7,0)</f>
        <v>0</v>
      </c>
      <c r="I603" s="100" t="n">
        <f aca="false">$C603*VLOOKUP($B603,FoodDB!$A$2:$I$1018,8,0)</f>
        <v>0</v>
      </c>
      <c r="J603" s="100" t="n">
        <f aca="false">$C603*VLOOKUP($B603,FoodDB!$A$2:$I$1018,9,0)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$C604*VLOOKUP($B604,FoodDB!$A$2:$I$1018,3,0)</f>
        <v>0</v>
      </c>
      <c r="E604" s="100" t="n">
        <f aca="false">$C604*VLOOKUP($B604,FoodDB!$A$2:$I$1018,4,0)</f>
        <v>0</v>
      </c>
      <c r="F604" s="100" t="n">
        <f aca="false">$C604*VLOOKUP($B604,FoodDB!$A$2:$I$1018,5,0)</f>
        <v>0</v>
      </c>
      <c r="G604" s="100" t="n">
        <f aca="false">$C604*VLOOKUP($B604,FoodDB!$A$2:$I$1018,6,0)</f>
        <v>0</v>
      </c>
      <c r="H604" s="100" t="n">
        <f aca="false">$C604*VLOOKUP($B604,FoodDB!$A$2:$I$1018,7,0)</f>
        <v>0</v>
      </c>
      <c r="I604" s="100" t="n">
        <f aca="false">$C604*VLOOKUP($B604,FoodDB!$A$2:$I$1018,8,0)</f>
        <v>0</v>
      </c>
      <c r="J604" s="100" t="n">
        <f aca="false">$C604*VLOOKUP($B604,FoodDB!$A$2:$I$1018,9,0)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639.43474155118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1196.73881568734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639.43474155118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1196.73881568734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 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$C610*VLOOKUP($B610,FoodDB!$A$2:$I$1018,3,0)</f>
        <v>0</v>
      </c>
      <c r="E610" s="100" t="n">
        <f aca="false">$C610*VLOOKUP($B610,FoodDB!$A$2:$I$1018,4,0)</f>
        <v>0</v>
      </c>
      <c r="F610" s="100" t="n">
        <f aca="false">$C610*VLOOKUP($B610,FoodDB!$A$2:$I$1018,5,0)</f>
        <v>0</v>
      </c>
      <c r="G610" s="100" t="n">
        <f aca="false">$C610*VLOOKUP($B610,FoodDB!$A$2:$I$1018,6,0)</f>
        <v>0</v>
      </c>
      <c r="H610" s="100" t="n">
        <f aca="false">$C610*VLOOKUP($B610,FoodDB!$A$2:$I$1018,7,0)</f>
        <v>0</v>
      </c>
      <c r="I610" s="100" t="n">
        <f aca="false">$C610*VLOOKUP($B610,FoodDB!$A$2:$I$1018,8,0)</f>
        <v>0</v>
      </c>
      <c r="J610" s="100" t="n">
        <f aca="false">$C610*VLOOKUP($B610,FoodDB!$A$2:$I$1018,9,0)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645.273624192369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1202.57769832853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$C611*VLOOKUP($B611,FoodDB!$A$2:$I$1018,3,0)</f>
        <v>0</v>
      </c>
      <c r="E611" s="100" t="n">
        <f aca="false">$C611*VLOOKUP($B611,FoodDB!$A$2:$I$1018,4,0)</f>
        <v>0</v>
      </c>
      <c r="F611" s="100" t="n">
        <f aca="false">$C611*VLOOKUP($B611,FoodDB!$A$2:$I$1018,5,0)</f>
        <v>0</v>
      </c>
      <c r="G611" s="100" t="n">
        <f aca="false">$C611*VLOOKUP($B611,FoodDB!$A$2:$I$1018,6,0)</f>
        <v>0</v>
      </c>
      <c r="H611" s="100" t="n">
        <f aca="false">$C611*VLOOKUP($B611,FoodDB!$A$2:$I$1018,7,0)</f>
        <v>0</v>
      </c>
      <c r="I611" s="100" t="n">
        <f aca="false">$C611*VLOOKUP($B611,FoodDB!$A$2:$I$1018,8,0)</f>
        <v>0</v>
      </c>
      <c r="J611" s="100" t="n">
        <f aca="false">$C611*VLOOKUP($B611,FoodDB!$A$2:$I$1018,9,0)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$C612*VLOOKUP($B612,FoodDB!$A$2:$I$1018,3,0)</f>
        <v>0</v>
      </c>
      <c r="E612" s="100" t="n">
        <f aca="false">$C612*VLOOKUP($B612,FoodDB!$A$2:$I$1018,4,0)</f>
        <v>0</v>
      </c>
      <c r="F612" s="100" t="n">
        <f aca="false">$C612*VLOOKUP($B612,FoodDB!$A$2:$I$1018,5,0)</f>
        <v>0</v>
      </c>
      <c r="G612" s="100" t="n">
        <f aca="false">$C612*VLOOKUP($B612,FoodDB!$A$2:$I$1018,6,0)</f>
        <v>0</v>
      </c>
      <c r="H612" s="100" t="n">
        <f aca="false">$C612*VLOOKUP($B612,FoodDB!$A$2:$I$1018,7,0)</f>
        <v>0</v>
      </c>
      <c r="I612" s="100" t="n">
        <f aca="false">$C612*VLOOKUP($B612,FoodDB!$A$2:$I$1018,8,0)</f>
        <v>0</v>
      </c>
      <c r="J612" s="100" t="n">
        <f aca="false">$C612*VLOOKUP($B612,FoodDB!$A$2:$I$1018,9,0)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$C613*VLOOKUP($B613,FoodDB!$A$2:$I$1018,3,0)</f>
        <v>0</v>
      </c>
      <c r="E613" s="100" t="n">
        <f aca="false">$C613*VLOOKUP($B613,FoodDB!$A$2:$I$1018,4,0)</f>
        <v>0</v>
      </c>
      <c r="F613" s="100" t="n">
        <f aca="false">$C613*VLOOKUP($B613,FoodDB!$A$2:$I$1018,5,0)</f>
        <v>0</v>
      </c>
      <c r="G613" s="100" t="n">
        <f aca="false">$C613*VLOOKUP($B613,FoodDB!$A$2:$I$1018,6,0)</f>
        <v>0</v>
      </c>
      <c r="H613" s="100" t="n">
        <f aca="false">$C613*VLOOKUP($B613,FoodDB!$A$2:$I$1018,7,0)</f>
        <v>0</v>
      </c>
      <c r="I613" s="100" t="n">
        <f aca="false">$C613*VLOOKUP($B613,FoodDB!$A$2:$I$1018,8,0)</f>
        <v>0</v>
      </c>
      <c r="J613" s="100" t="n">
        <f aca="false">$C613*VLOOKUP($B613,FoodDB!$A$2:$I$1018,9,0)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$C614*VLOOKUP($B614,FoodDB!$A$2:$I$1018,3,0)</f>
        <v>0</v>
      </c>
      <c r="E614" s="100" t="n">
        <f aca="false">$C614*VLOOKUP($B614,FoodDB!$A$2:$I$1018,4,0)</f>
        <v>0</v>
      </c>
      <c r="F614" s="100" t="n">
        <f aca="false">$C614*VLOOKUP($B614,FoodDB!$A$2:$I$1018,5,0)</f>
        <v>0</v>
      </c>
      <c r="G614" s="100" t="n">
        <f aca="false">$C614*VLOOKUP($B614,FoodDB!$A$2:$I$1018,6,0)</f>
        <v>0</v>
      </c>
      <c r="H614" s="100" t="n">
        <f aca="false">$C614*VLOOKUP($B614,FoodDB!$A$2:$I$1018,7,0)</f>
        <v>0</v>
      </c>
      <c r="I614" s="100" t="n">
        <f aca="false">$C614*VLOOKUP($B614,FoodDB!$A$2:$I$1018,8,0)</f>
        <v>0</v>
      </c>
      <c r="J614" s="100" t="n">
        <f aca="false">$C614*VLOOKUP($B614,FoodDB!$A$2:$I$1018,9,0)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$C615*VLOOKUP($B615,FoodDB!$A$2:$I$1018,3,0)</f>
        <v>0</v>
      </c>
      <c r="E615" s="100" t="n">
        <f aca="false">$C615*VLOOKUP($B615,FoodDB!$A$2:$I$1018,4,0)</f>
        <v>0</v>
      </c>
      <c r="F615" s="100" t="n">
        <f aca="false">$C615*VLOOKUP($B615,FoodDB!$A$2:$I$1018,5,0)</f>
        <v>0</v>
      </c>
      <c r="G615" s="100" t="n">
        <f aca="false">$C615*VLOOKUP($B615,FoodDB!$A$2:$I$1018,6,0)</f>
        <v>0</v>
      </c>
      <c r="H615" s="100" t="n">
        <f aca="false">$C615*VLOOKUP($B615,FoodDB!$A$2:$I$1018,7,0)</f>
        <v>0</v>
      </c>
      <c r="I615" s="100" t="n">
        <f aca="false">$C615*VLOOKUP($B615,FoodDB!$A$2:$I$1018,8,0)</f>
        <v>0</v>
      </c>
      <c r="J615" s="100" t="n">
        <f aca="false">$C615*VLOOKUP($B615,FoodDB!$A$2:$I$1018,9,0)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$C616*VLOOKUP($B616,FoodDB!$A$2:$I$1018,3,0)</f>
        <v>0</v>
      </c>
      <c r="E616" s="100" t="n">
        <f aca="false">$C616*VLOOKUP($B616,FoodDB!$A$2:$I$1018,4,0)</f>
        <v>0</v>
      </c>
      <c r="F616" s="100" t="n">
        <f aca="false">$C616*VLOOKUP($B616,FoodDB!$A$2:$I$1018,5,0)</f>
        <v>0</v>
      </c>
      <c r="G616" s="100" t="n">
        <f aca="false">$C616*VLOOKUP($B616,FoodDB!$A$2:$I$1018,6,0)</f>
        <v>0</v>
      </c>
      <c r="H616" s="100" t="n">
        <f aca="false">$C616*VLOOKUP($B616,FoodDB!$A$2:$I$1018,7,0)</f>
        <v>0</v>
      </c>
      <c r="I616" s="100" t="n">
        <f aca="false">$C616*VLOOKUP($B616,FoodDB!$A$2:$I$1018,8,0)</f>
        <v>0</v>
      </c>
      <c r="J616" s="100" t="n">
        <f aca="false">$C616*VLOOKUP($B616,FoodDB!$A$2:$I$1018,9,0)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645.273624192369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1202.57769832853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645.273624192369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1202.57769832853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 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$C622*VLOOKUP($B622,FoodDB!$A$2:$I$1018,3,0)</f>
        <v>0</v>
      </c>
      <c r="E622" s="100" t="n">
        <f aca="false">$C622*VLOOKUP($B622,FoodDB!$A$2:$I$1018,4,0)</f>
        <v>0</v>
      </c>
      <c r="F622" s="100" t="n">
        <f aca="false">$C622*VLOOKUP($B622,FoodDB!$A$2:$I$1018,5,0)</f>
        <v>0</v>
      </c>
      <c r="G622" s="100" t="n">
        <f aca="false">$C622*VLOOKUP($B622,FoodDB!$A$2:$I$1018,6,0)</f>
        <v>0</v>
      </c>
      <c r="H622" s="100" t="n">
        <f aca="false">$C622*VLOOKUP($B622,FoodDB!$A$2:$I$1018,7,0)</f>
        <v>0</v>
      </c>
      <c r="I622" s="100" t="n">
        <f aca="false">$C622*VLOOKUP($B622,FoodDB!$A$2:$I$1018,8,0)</f>
        <v>0</v>
      </c>
      <c r="J622" s="100" t="n">
        <f aca="false">$C622*VLOOKUP($B622,FoodDB!$A$2:$I$1018,9,0)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651.06079101588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1208.36486515204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$C623*VLOOKUP($B623,FoodDB!$A$2:$I$1018,3,0)</f>
        <v>0</v>
      </c>
      <c r="E623" s="100" t="n">
        <f aca="false">$C623*VLOOKUP($B623,FoodDB!$A$2:$I$1018,4,0)</f>
        <v>0</v>
      </c>
      <c r="F623" s="100" t="n">
        <f aca="false">$C623*VLOOKUP($B623,FoodDB!$A$2:$I$1018,5,0)</f>
        <v>0</v>
      </c>
      <c r="G623" s="100" t="n">
        <f aca="false">$C623*VLOOKUP($B623,FoodDB!$A$2:$I$1018,6,0)</f>
        <v>0</v>
      </c>
      <c r="H623" s="100" t="n">
        <f aca="false">$C623*VLOOKUP($B623,FoodDB!$A$2:$I$1018,7,0)</f>
        <v>0</v>
      </c>
      <c r="I623" s="100" t="n">
        <f aca="false">$C623*VLOOKUP($B623,FoodDB!$A$2:$I$1018,8,0)</f>
        <v>0</v>
      </c>
      <c r="J623" s="100" t="n">
        <f aca="false">$C623*VLOOKUP($B623,FoodDB!$A$2:$I$1018,9,0)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$C624*VLOOKUP($B624,FoodDB!$A$2:$I$1018,3,0)</f>
        <v>0</v>
      </c>
      <c r="E624" s="100" t="n">
        <f aca="false">$C624*VLOOKUP($B624,FoodDB!$A$2:$I$1018,4,0)</f>
        <v>0</v>
      </c>
      <c r="F624" s="100" t="n">
        <f aca="false">$C624*VLOOKUP($B624,FoodDB!$A$2:$I$1018,5,0)</f>
        <v>0</v>
      </c>
      <c r="G624" s="100" t="n">
        <f aca="false">$C624*VLOOKUP($B624,FoodDB!$A$2:$I$1018,6,0)</f>
        <v>0</v>
      </c>
      <c r="H624" s="100" t="n">
        <f aca="false">$C624*VLOOKUP($B624,FoodDB!$A$2:$I$1018,7,0)</f>
        <v>0</v>
      </c>
      <c r="I624" s="100" t="n">
        <f aca="false">$C624*VLOOKUP($B624,FoodDB!$A$2:$I$1018,8,0)</f>
        <v>0</v>
      </c>
      <c r="J624" s="100" t="n">
        <f aca="false">$C624*VLOOKUP($B624,FoodDB!$A$2:$I$1018,9,0)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$C625*VLOOKUP($B625,FoodDB!$A$2:$I$1018,3,0)</f>
        <v>0</v>
      </c>
      <c r="E625" s="100" t="n">
        <f aca="false">$C625*VLOOKUP($B625,FoodDB!$A$2:$I$1018,4,0)</f>
        <v>0</v>
      </c>
      <c r="F625" s="100" t="n">
        <f aca="false">$C625*VLOOKUP($B625,FoodDB!$A$2:$I$1018,5,0)</f>
        <v>0</v>
      </c>
      <c r="G625" s="100" t="n">
        <f aca="false">$C625*VLOOKUP($B625,FoodDB!$A$2:$I$1018,6,0)</f>
        <v>0</v>
      </c>
      <c r="H625" s="100" t="n">
        <f aca="false">$C625*VLOOKUP($B625,FoodDB!$A$2:$I$1018,7,0)</f>
        <v>0</v>
      </c>
      <c r="I625" s="100" t="n">
        <f aca="false">$C625*VLOOKUP($B625,FoodDB!$A$2:$I$1018,8,0)</f>
        <v>0</v>
      </c>
      <c r="J625" s="100" t="n">
        <f aca="false">$C625*VLOOKUP($B625,FoodDB!$A$2:$I$1018,9,0)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$C626*VLOOKUP($B626,FoodDB!$A$2:$I$1018,3,0)</f>
        <v>0</v>
      </c>
      <c r="E626" s="100" t="n">
        <f aca="false">$C626*VLOOKUP($B626,FoodDB!$A$2:$I$1018,4,0)</f>
        <v>0</v>
      </c>
      <c r="F626" s="100" t="n">
        <f aca="false">$C626*VLOOKUP($B626,FoodDB!$A$2:$I$1018,5,0)</f>
        <v>0</v>
      </c>
      <c r="G626" s="100" t="n">
        <f aca="false">$C626*VLOOKUP($B626,FoodDB!$A$2:$I$1018,6,0)</f>
        <v>0</v>
      </c>
      <c r="H626" s="100" t="n">
        <f aca="false">$C626*VLOOKUP($B626,FoodDB!$A$2:$I$1018,7,0)</f>
        <v>0</v>
      </c>
      <c r="I626" s="100" t="n">
        <f aca="false">$C626*VLOOKUP($B626,FoodDB!$A$2:$I$1018,8,0)</f>
        <v>0</v>
      </c>
      <c r="J626" s="100" t="n">
        <f aca="false">$C626*VLOOKUP($B626,FoodDB!$A$2:$I$1018,9,0)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$C627*VLOOKUP($B627,FoodDB!$A$2:$I$1018,3,0)</f>
        <v>0</v>
      </c>
      <c r="E627" s="100" t="n">
        <f aca="false">$C627*VLOOKUP($B627,FoodDB!$A$2:$I$1018,4,0)</f>
        <v>0</v>
      </c>
      <c r="F627" s="100" t="n">
        <f aca="false">$C627*VLOOKUP($B627,FoodDB!$A$2:$I$1018,5,0)</f>
        <v>0</v>
      </c>
      <c r="G627" s="100" t="n">
        <f aca="false">$C627*VLOOKUP($B627,FoodDB!$A$2:$I$1018,6,0)</f>
        <v>0</v>
      </c>
      <c r="H627" s="100" t="n">
        <f aca="false">$C627*VLOOKUP($B627,FoodDB!$A$2:$I$1018,7,0)</f>
        <v>0</v>
      </c>
      <c r="I627" s="100" t="n">
        <f aca="false">$C627*VLOOKUP($B627,FoodDB!$A$2:$I$1018,8,0)</f>
        <v>0</v>
      </c>
      <c r="J627" s="100" t="n">
        <f aca="false">$C627*VLOOKUP($B627,FoodDB!$A$2:$I$1018,9,0)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$C628*VLOOKUP($B628,FoodDB!$A$2:$I$1018,3,0)</f>
        <v>0</v>
      </c>
      <c r="E628" s="100" t="n">
        <f aca="false">$C628*VLOOKUP($B628,FoodDB!$A$2:$I$1018,4,0)</f>
        <v>0</v>
      </c>
      <c r="F628" s="100" t="n">
        <f aca="false">$C628*VLOOKUP($B628,FoodDB!$A$2:$I$1018,5,0)</f>
        <v>0</v>
      </c>
      <c r="G628" s="100" t="n">
        <f aca="false">$C628*VLOOKUP($B628,FoodDB!$A$2:$I$1018,6,0)</f>
        <v>0</v>
      </c>
      <c r="H628" s="100" t="n">
        <f aca="false">$C628*VLOOKUP($B628,FoodDB!$A$2:$I$1018,7,0)</f>
        <v>0</v>
      </c>
      <c r="I628" s="100" t="n">
        <f aca="false">$C628*VLOOKUP($B628,FoodDB!$A$2:$I$1018,8,0)</f>
        <v>0</v>
      </c>
      <c r="J628" s="100" t="n">
        <f aca="false">$C628*VLOOKUP($B628,FoodDB!$A$2:$I$1018,9,0)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651.06079101588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1208.36486515204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651.06079101588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1208.36486515204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 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$C634*VLOOKUP($B634,FoodDB!$A$2:$I$1018,3,0)</f>
        <v>0</v>
      </c>
      <c r="E634" s="100" t="n">
        <f aca="false">$C634*VLOOKUP($B634,FoodDB!$A$2:$I$1018,4,0)</f>
        <v>0</v>
      </c>
      <c r="F634" s="100" t="n">
        <f aca="false">$C634*VLOOKUP($B634,FoodDB!$A$2:$I$1018,5,0)</f>
        <v>0</v>
      </c>
      <c r="G634" s="100" t="n">
        <f aca="false">$C634*VLOOKUP($B634,FoodDB!$A$2:$I$1018,6,0)</f>
        <v>0</v>
      </c>
      <c r="H634" s="100" t="n">
        <f aca="false">$C634*VLOOKUP($B634,FoodDB!$A$2:$I$1018,7,0)</f>
        <v>0</v>
      </c>
      <c r="I634" s="100" t="n">
        <f aca="false">$C634*VLOOKUP($B634,FoodDB!$A$2:$I$1018,8,0)</f>
        <v>0</v>
      </c>
      <c r="J634" s="100" t="n">
        <f aca="false">$C634*VLOOKUP($B634,FoodDB!$A$2:$I$1018,9,0)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656.796700076096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1214.10077421225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$C635*VLOOKUP($B635,FoodDB!$A$2:$I$1018,3,0)</f>
        <v>0</v>
      </c>
      <c r="E635" s="100" t="n">
        <f aca="false">$C635*VLOOKUP($B635,FoodDB!$A$2:$I$1018,4,0)</f>
        <v>0</v>
      </c>
      <c r="F635" s="100" t="n">
        <f aca="false">$C635*VLOOKUP($B635,FoodDB!$A$2:$I$1018,5,0)</f>
        <v>0</v>
      </c>
      <c r="G635" s="100" t="n">
        <f aca="false">$C635*VLOOKUP($B635,FoodDB!$A$2:$I$1018,6,0)</f>
        <v>0</v>
      </c>
      <c r="H635" s="100" t="n">
        <f aca="false">$C635*VLOOKUP($B635,FoodDB!$A$2:$I$1018,7,0)</f>
        <v>0</v>
      </c>
      <c r="I635" s="100" t="n">
        <f aca="false">$C635*VLOOKUP($B635,FoodDB!$A$2:$I$1018,8,0)</f>
        <v>0</v>
      </c>
      <c r="J635" s="100" t="n">
        <f aca="false">$C635*VLOOKUP($B635,FoodDB!$A$2:$I$1018,9,0)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$C636*VLOOKUP($B636,FoodDB!$A$2:$I$1018,3,0)</f>
        <v>0</v>
      </c>
      <c r="E636" s="100" t="n">
        <f aca="false">$C636*VLOOKUP($B636,FoodDB!$A$2:$I$1018,4,0)</f>
        <v>0</v>
      </c>
      <c r="F636" s="100" t="n">
        <f aca="false">$C636*VLOOKUP($B636,FoodDB!$A$2:$I$1018,5,0)</f>
        <v>0</v>
      </c>
      <c r="G636" s="100" t="n">
        <f aca="false">$C636*VLOOKUP($B636,FoodDB!$A$2:$I$1018,6,0)</f>
        <v>0</v>
      </c>
      <c r="H636" s="100" t="n">
        <f aca="false">$C636*VLOOKUP($B636,FoodDB!$A$2:$I$1018,7,0)</f>
        <v>0</v>
      </c>
      <c r="I636" s="100" t="n">
        <f aca="false">$C636*VLOOKUP($B636,FoodDB!$A$2:$I$1018,8,0)</f>
        <v>0</v>
      </c>
      <c r="J636" s="100" t="n">
        <f aca="false">$C636*VLOOKUP($B636,FoodDB!$A$2:$I$1018,9,0)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$C637*VLOOKUP($B637,FoodDB!$A$2:$I$1018,3,0)</f>
        <v>0</v>
      </c>
      <c r="E637" s="100" t="n">
        <f aca="false">$C637*VLOOKUP($B637,FoodDB!$A$2:$I$1018,4,0)</f>
        <v>0</v>
      </c>
      <c r="F637" s="100" t="n">
        <f aca="false">$C637*VLOOKUP($B637,FoodDB!$A$2:$I$1018,5,0)</f>
        <v>0</v>
      </c>
      <c r="G637" s="100" t="n">
        <f aca="false">$C637*VLOOKUP($B637,FoodDB!$A$2:$I$1018,6,0)</f>
        <v>0</v>
      </c>
      <c r="H637" s="100" t="n">
        <f aca="false">$C637*VLOOKUP($B637,FoodDB!$A$2:$I$1018,7,0)</f>
        <v>0</v>
      </c>
      <c r="I637" s="100" t="n">
        <f aca="false">$C637*VLOOKUP($B637,FoodDB!$A$2:$I$1018,8,0)</f>
        <v>0</v>
      </c>
      <c r="J637" s="100" t="n">
        <f aca="false">$C637*VLOOKUP($B637,FoodDB!$A$2:$I$1018,9,0)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$C638*VLOOKUP($B638,FoodDB!$A$2:$I$1018,3,0)</f>
        <v>0</v>
      </c>
      <c r="E638" s="100" t="n">
        <f aca="false">$C638*VLOOKUP($B638,FoodDB!$A$2:$I$1018,4,0)</f>
        <v>0</v>
      </c>
      <c r="F638" s="100" t="n">
        <f aca="false">$C638*VLOOKUP($B638,FoodDB!$A$2:$I$1018,5,0)</f>
        <v>0</v>
      </c>
      <c r="G638" s="100" t="n">
        <f aca="false">$C638*VLOOKUP($B638,FoodDB!$A$2:$I$1018,6,0)</f>
        <v>0</v>
      </c>
      <c r="H638" s="100" t="n">
        <f aca="false">$C638*VLOOKUP($B638,FoodDB!$A$2:$I$1018,7,0)</f>
        <v>0</v>
      </c>
      <c r="I638" s="100" t="n">
        <f aca="false">$C638*VLOOKUP($B638,FoodDB!$A$2:$I$1018,8,0)</f>
        <v>0</v>
      </c>
      <c r="J638" s="100" t="n">
        <f aca="false">$C638*VLOOKUP($B638,FoodDB!$A$2:$I$1018,9,0)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$C639*VLOOKUP($B639,FoodDB!$A$2:$I$1018,3,0)</f>
        <v>0</v>
      </c>
      <c r="E639" s="100" t="n">
        <f aca="false">$C639*VLOOKUP($B639,FoodDB!$A$2:$I$1018,4,0)</f>
        <v>0</v>
      </c>
      <c r="F639" s="100" t="n">
        <f aca="false">$C639*VLOOKUP($B639,FoodDB!$A$2:$I$1018,5,0)</f>
        <v>0</v>
      </c>
      <c r="G639" s="100" t="n">
        <f aca="false">$C639*VLOOKUP($B639,FoodDB!$A$2:$I$1018,6,0)</f>
        <v>0</v>
      </c>
      <c r="H639" s="100" t="n">
        <f aca="false">$C639*VLOOKUP($B639,FoodDB!$A$2:$I$1018,7,0)</f>
        <v>0</v>
      </c>
      <c r="I639" s="100" t="n">
        <f aca="false">$C639*VLOOKUP($B639,FoodDB!$A$2:$I$1018,8,0)</f>
        <v>0</v>
      </c>
      <c r="J639" s="100" t="n">
        <f aca="false">$C639*VLOOKUP($B639,FoodDB!$A$2:$I$1018,9,0)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$C640*VLOOKUP($B640,FoodDB!$A$2:$I$1018,3,0)</f>
        <v>0</v>
      </c>
      <c r="E640" s="100" t="n">
        <f aca="false">$C640*VLOOKUP($B640,FoodDB!$A$2:$I$1018,4,0)</f>
        <v>0</v>
      </c>
      <c r="F640" s="100" t="n">
        <f aca="false">$C640*VLOOKUP($B640,FoodDB!$A$2:$I$1018,5,0)</f>
        <v>0</v>
      </c>
      <c r="G640" s="100" t="n">
        <f aca="false">$C640*VLOOKUP($B640,FoodDB!$A$2:$I$1018,6,0)</f>
        <v>0</v>
      </c>
      <c r="H640" s="100" t="n">
        <f aca="false">$C640*VLOOKUP($B640,FoodDB!$A$2:$I$1018,7,0)</f>
        <v>0</v>
      </c>
      <c r="I640" s="100" t="n">
        <f aca="false">$C640*VLOOKUP($B640,FoodDB!$A$2:$I$1018,8,0)</f>
        <v>0</v>
      </c>
      <c r="J640" s="100" t="n">
        <f aca="false">$C640*VLOOKUP($B640,FoodDB!$A$2:$I$1018,9,0)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656.796700076096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1214.10077421225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656.796700076096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1214.10077421225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 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$C646*VLOOKUP($B646,FoodDB!$A$2:$I$1018,3,0)</f>
        <v>0</v>
      </c>
      <c r="E646" s="100" t="n">
        <f aca="false">$C646*VLOOKUP($B646,FoodDB!$A$2:$I$1018,4,0)</f>
        <v>0</v>
      </c>
      <c r="F646" s="100" t="n">
        <f aca="false">$C646*VLOOKUP($B646,FoodDB!$A$2:$I$1018,5,0)</f>
        <v>0</v>
      </c>
      <c r="G646" s="100" t="n">
        <f aca="false">$C646*VLOOKUP($B646,FoodDB!$A$2:$I$1018,6,0)</f>
        <v>0</v>
      </c>
      <c r="H646" s="100" t="n">
        <f aca="false">$C646*VLOOKUP($B646,FoodDB!$A$2:$I$1018,7,0)</f>
        <v>0</v>
      </c>
      <c r="I646" s="100" t="n">
        <f aca="false">$C646*VLOOKUP($B646,FoodDB!$A$2:$I$1018,8,0)</f>
        <v>0</v>
      </c>
      <c r="J646" s="100" t="n">
        <f aca="false">$C646*VLOOKUP($B646,FoodDB!$A$2:$I$1018,9,0)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662.481805370351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1219.78587950651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$C647*VLOOKUP($B647,FoodDB!$A$2:$I$1018,3,0)</f>
        <v>0</v>
      </c>
      <c r="E647" s="100" t="n">
        <f aca="false">$C647*VLOOKUP($B647,FoodDB!$A$2:$I$1018,4,0)</f>
        <v>0</v>
      </c>
      <c r="F647" s="100" t="n">
        <f aca="false">$C647*VLOOKUP($B647,FoodDB!$A$2:$I$1018,5,0)</f>
        <v>0</v>
      </c>
      <c r="G647" s="100" t="n">
        <f aca="false">$C647*VLOOKUP($B647,FoodDB!$A$2:$I$1018,6,0)</f>
        <v>0</v>
      </c>
      <c r="H647" s="100" t="n">
        <f aca="false">$C647*VLOOKUP($B647,FoodDB!$A$2:$I$1018,7,0)</f>
        <v>0</v>
      </c>
      <c r="I647" s="100" t="n">
        <f aca="false">$C647*VLOOKUP($B647,FoodDB!$A$2:$I$1018,8,0)</f>
        <v>0</v>
      </c>
      <c r="J647" s="100" t="n">
        <f aca="false">$C647*VLOOKUP($B647,FoodDB!$A$2:$I$1018,9,0)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$C648*VLOOKUP($B648,FoodDB!$A$2:$I$1018,3,0)</f>
        <v>0</v>
      </c>
      <c r="E648" s="100" t="n">
        <f aca="false">$C648*VLOOKUP($B648,FoodDB!$A$2:$I$1018,4,0)</f>
        <v>0</v>
      </c>
      <c r="F648" s="100" t="n">
        <f aca="false">$C648*VLOOKUP($B648,FoodDB!$A$2:$I$1018,5,0)</f>
        <v>0</v>
      </c>
      <c r="G648" s="100" t="n">
        <f aca="false">$C648*VLOOKUP($B648,FoodDB!$A$2:$I$1018,6,0)</f>
        <v>0</v>
      </c>
      <c r="H648" s="100" t="n">
        <f aca="false">$C648*VLOOKUP($B648,FoodDB!$A$2:$I$1018,7,0)</f>
        <v>0</v>
      </c>
      <c r="I648" s="100" t="n">
        <f aca="false">$C648*VLOOKUP($B648,FoodDB!$A$2:$I$1018,8,0)</f>
        <v>0</v>
      </c>
      <c r="J648" s="100" t="n">
        <f aca="false">$C648*VLOOKUP($B648,FoodDB!$A$2:$I$1018,9,0)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$C649*VLOOKUP($B649,FoodDB!$A$2:$I$1018,3,0)</f>
        <v>0</v>
      </c>
      <c r="E649" s="100" t="n">
        <f aca="false">$C649*VLOOKUP($B649,FoodDB!$A$2:$I$1018,4,0)</f>
        <v>0</v>
      </c>
      <c r="F649" s="100" t="n">
        <f aca="false">$C649*VLOOKUP($B649,FoodDB!$A$2:$I$1018,5,0)</f>
        <v>0</v>
      </c>
      <c r="G649" s="100" t="n">
        <f aca="false">$C649*VLOOKUP($B649,FoodDB!$A$2:$I$1018,6,0)</f>
        <v>0</v>
      </c>
      <c r="H649" s="100" t="n">
        <f aca="false">$C649*VLOOKUP($B649,FoodDB!$A$2:$I$1018,7,0)</f>
        <v>0</v>
      </c>
      <c r="I649" s="100" t="n">
        <f aca="false">$C649*VLOOKUP($B649,FoodDB!$A$2:$I$1018,8,0)</f>
        <v>0</v>
      </c>
      <c r="J649" s="100" t="n">
        <f aca="false">$C649*VLOOKUP($B649,FoodDB!$A$2:$I$1018,9,0)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$C650*VLOOKUP($B650,FoodDB!$A$2:$I$1018,3,0)</f>
        <v>0</v>
      </c>
      <c r="E650" s="100" t="n">
        <f aca="false">$C650*VLOOKUP($B650,FoodDB!$A$2:$I$1018,4,0)</f>
        <v>0</v>
      </c>
      <c r="F650" s="100" t="n">
        <f aca="false">$C650*VLOOKUP($B650,FoodDB!$A$2:$I$1018,5,0)</f>
        <v>0</v>
      </c>
      <c r="G650" s="100" t="n">
        <f aca="false">$C650*VLOOKUP($B650,FoodDB!$A$2:$I$1018,6,0)</f>
        <v>0</v>
      </c>
      <c r="H650" s="100" t="n">
        <f aca="false">$C650*VLOOKUP($B650,FoodDB!$A$2:$I$1018,7,0)</f>
        <v>0</v>
      </c>
      <c r="I650" s="100" t="n">
        <f aca="false">$C650*VLOOKUP($B650,FoodDB!$A$2:$I$1018,8,0)</f>
        <v>0</v>
      </c>
      <c r="J650" s="100" t="n">
        <f aca="false">$C650*VLOOKUP($B650,FoodDB!$A$2:$I$1018,9,0)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$C651*VLOOKUP($B651,FoodDB!$A$2:$I$1018,3,0)</f>
        <v>0</v>
      </c>
      <c r="E651" s="100" t="n">
        <f aca="false">$C651*VLOOKUP($B651,FoodDB!$A$2:$I$1018,4,0)</f>
        <v>0</v>
      </c>
      <c r="F651" s="100" t="n">
        <f aca="false">$C651*VLOOKUP($B651,FoodDB!$A$2:$I$1018,5,0)</f>
        <v>0</v>
      </c>
      <c r="G651" s="100" t="n">
        <f aca="false">$C651*VLOOKUP($B651,FoodDB!$A$2:$I$1018,6,0)</f>
        <v>0</v>
      </c>
      <c r="H651" s="100" t="n">
        <f aca="false">$C651*VLOOKUP($B651,FoodDB!$A$2:$I$1018,7,0)</f>
        <v>0</v>
      </c>
      <c r="I651" s="100" t="n">
        <f aca="false">$C651*VLOOKUP($B651,FoodDB!$A$2:$I$1018,8,0)</f>
        <v>0</v>
      </c>
      <c r="J651" s="100" t="n">
        <f aca="false">$C651*VLOOKUP($B651,FoodDB!$A$2:$I$1018,9,0)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$C652*VLOOKUP($B652,FoodDB!$A$2:$I$1018,3,0)</f>
        <v>0</v>
      </c>
      <c r="E652" s="100" t="n">
        <f aca="false">$C652*VLOOKUP($B652,FoodDB!$A$2:$I$1018,4,0)</f>
        <v>0</v>
      </c>
      <c r="F652" s="100" t="n">
        <f aca="false">$C652*VLOOKUP($B652,FoodDB!$A$2:$I$1018,5,0)</f>
        <v>0</v>
      </c>
      <c r="G652" s="100" t="n">
        <f aca="false">$C652*VLOOKUP($B652,FoodDB!$A$2:$I$1018,6,0)</f>
        <v>0</v>
      </c>
      <c r="H652" s="100" t="n">
        <f aca="false">$C652*VLOOKUP($B652,FoodDB!$A$2:$I$1018,7,0)</f>
        <v>0</v>
      </c>
      <c r="I652" s="100" t="n">
        <f aca="false">$C652*VLOOKUP($B652,FoodDB!$A$2:$I$1018,8,0)</f>
        <v>0</v>
      </c>
      <c r="J652" s="100" t="n">
        <f aca="false">$C652*VLOOKUP($B652,FoodDB!$A$2:$I$1018,9,0)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662.481805370351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1219.78587950651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662.481805370351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1219.78587950651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 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$C658*VLOOKUP($B658,FoodDB!$A$2:$I$1018,3,0)</f>
        <v>0</v>
      </c>
      <c r="E658" s="100" t="n">
        <f aca="false">$C658*VLOOKUP($B658,FoodDB!$A$2:$I$1018,4,0)</f>
        <v>0</v>
      </c>
      <c r="F658" s="100" t="n">
        <f aca="false">$C658*VLOOKUP($B658,FoodDB!$A$2:$I$1018,5,0)</f>
        <v>0</v>
      </c>
      <c r="G658" s="100" t="n">
        <f aca="false">$C658*VLOOKUP($B658,FoodDB!$A$2:$I$1018,6,0)</f>
        <v>0</v>
      </c>
      <c r="H658" s="100" t="n">
        <f aca="false">$C658*VLOOKUP($B658,FoodDB!$A$2:$I$1018,7,0)</f>
        <v>0</v>
      </c>
      <c r="I658" s="100" t="n">
        <f aca="false">$C658*VLOOKUP($B658,FoodDB!$A$2:$I$1018,8,0)</f>
        <v>0</v>
      </c>
      <c r="J658" s="100" t="n">
        <f aca="false">$C658*VLOOKUP($B658,FoodDB!$A$2:$I$1018,9,0)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668.116556874856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1225.42063101101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$C659*VLOOKUP($B659,FoodDB!$A$2:$I$1018,3,0)</f>
        <v>0</v>
      </c>
      <c r="E659" s="100" t="n">
        <f aca="false">$C659*VLOOKUP($B659,FoodDB!$A$2:$I$1018,4,0)</f>
        <v>0</v>
      </c>
      <c r="F659" s="100" t="n">
        <f aca="false">$C659*VLOOKUP($B659,FoodDB!$A$2:$I$1018,5,0)</f>
        <v>0</v>
      </c>
      <c r="G659" s="100" t="n">
        <f aca="false">$C659*VLOOKUP($B659,FoodDB!$A$2:$I$1018,6,0)</f>
        <v>0</v>
      </c>
      <c r="H659" s="100" t="n">
        <f aca="false">$C659*VLOOKUP($B659,FoodDB!$A$2:$I$1018,7,0)</f>
        <v>0</v>
      </c>
      <c r="I659" s="100" t="n">
        <f aca="false">$C659*VLOOKUP($B659,FoodDB!$A$2:$I$1018,8,0)</f>
        <v>0</v>
      </c>
      <c r="J659" s="100" t="n">
        <f aca="false">$C659*VLOOKUP($B659,FoodDB!$A$2:$I$1018,9,0)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$C660*VLOOKUP($B660,FoodDB!$A$2:$I$1018,3,0)</f>
        <v>0</v>
      </c>
      <c r="E660" s="100" t="n">
        <f aca="false">$C660*VLOOKUP($B660,FoodDB!$A$2:$I$1018,4,0)</f>
        <v>0</v>
      </c>
      <c r="F660" s="100" t="n">
        <f aca="false">$C660*VLOOKUP($B660,FoodDB!$A$2:$I$1018,5,0)</f>
        <v>0</v>
      </c>
      <c r="G660" s="100" t="n">
        <f aca="false">$C660*VLOOKUP($B660,FoodDB!$A$2:$I$1018,6,0)</f>
        <v>0</v>
      </c>
      <c r="H660" s="100" t="n">
        <f aca="false">$C660*VLOOKUP($B660,FoodDB!$A$2:$I$1018,7,0)</f>
        <v>0</v>
      </c>
      <c r="I660" s="100" t="n">
        <f aca="false">$C660*VLOOKUP($B660,FoodDB!$A$2:$I$1018,8,0)</f>
        <v>0</v>
      </c>
      <c r="J660" s="100" t="n">
        <f aca="false">$C660*VLOOKUP($B660,FoodDB!$A$2:$I$1018,9,0)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$C661*VLOOKUP($B661,FoodDB!$A$2:$I$1018,3,0)</f>
        <v>0</v>
      </c>
      <c r="E661" s="100" t="n">
        <f aca="false">$C661*VLOOKUP($B661,FoodDB!$A$2:$I$1018,4,0)</f>
        <v>0</v>
      </c>
      <c r="F661" s="100" t="n">
        <f aca="false">$C661*VLOOKUP($B661,FoodDB!$A$2:$I$1018,5,0)</f>
        <v>0</v>
      </c>
      <c r="G661" s="100" t="n">
        <f aca="false">$C661*VLOOKUP($B661,FoodDB!$A$2:$I$1018,6,0)</f>
        <v>0</v>
      </c>
      <c r="H661" s="100" t="n">
        <f aca="false">$C661*VLOOKUP($B661,FoodDB!$A$2:$I$1018,7,0)</f>
        <v>0</v>
      </c>
      <c r="I661" s="100" t="n">
        <f aca="false">$C661*VLOOKUP($B661,FoodDB!$A$2:$I$1018,8,0)</f>
        <v>0</v>
      </c>
      <c r="J661" s="100" t="n">
        <f aca="false">$C661*VLOOKUP($B661,FoodDB!$A$2:$I$1018,9,0)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$C662*VLOOKUP($B662,FoodDB!$A$2:$I$1018,3,0)</f>
        <v>0</v>
      </c>
      <c r="E662" s="100" t="n">
        <f aca="false">$C662*VLOOKUP($B662,FoodDB!$A$2:$I$1018,4,0)</f>
        <v>0</v>
      </c>
      <c r="F662" s="100" t="n">
        <f aca="false">$C662*VLOOKUP($B662,FoodDB!$A$2:$I$1018,5,0)</f>
        <v>0</v>
      </c>
      <c r="G662" s="100" t="n">
        <f aca="false">$C662*VLOOKUP($B662,FoodDB!$A$2:$I$1018,6,0)</f>
        <v>0</v>
      </c>
      <c r="H662" s="100" t="n">
        <f aca="false">$C662*VLOOKUP($B662,FoodDB!$A$2:$I$1018,7,0)</f>
        <v>0</v>
      </c>
      <c r="I662" s="100" t="n">
        <f aca="false">$C662*VLOOKUP($B662,FoodDB!$A$2:$I$1018,8,0)</f>
        <v>0</v>
      </c>
      <c r="J662" s="100" t="n">
        <f aca="false">$C662*VLOOKUP($B662,FoodDB!$A$2:$I$1018,9,0)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$C663*VLOOKUP($B663,FoodDB!$A$2:$I$1018,3,0)</f>
        <v>0</v>
      </c>
      <c r="E663" s="100" t="n">
        <f aca="false">$C663*VLOOKUP($B663,FoodDB!$A$2:$I$1018,4,0)</f>
        <v>0</v>
      </c>
      <c r="F663" s="100" t="n">
        <f aca="false">$C663*VLOOKUP($B663,FoodDB!$A$2:$I$1018,5,0)</f>
        <v>0</v>
      </c>
      <c r="G663" s="100" t="n">
        <f aca="false">$C663*VLOOKUP($B663,FoodDB!$A$2:$I$1018,6,0)</f>
        <v>0</v>
      </c>
      <c r="H663" s="100" t="n">
        <f aca="false">$C663*VLOOKUP($B663,FoodDB!$A$2:$I$1018,7,0)</f>
        <v>0</v>
      </c>
      <c r="I663" s="100" t="n">
        <f aca="false">$C663*VLOOKUP($B663,FoodDB!$A$2:$I$1018,8,0)</f>
        <v>0</v>
      </c>
      <c r="J663" s="100" t="n">
        <f aca="false">$C663*VLOOKUP($B663,FoodDB!$A$2:$I$1018,9,0)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$C664*VLOOKUP($B664,FoodDB!$A$2:$I$1018,3,0)</f>
        <v>0</v>
      </c>
      <c r="E664" s="100" t="n">
        <f aca="false">$C664*VLOOKUP($B664,FoodDB!$A$2:$I$1018,4,0)</f>
        <v>0</v>
      </c>
      <c r="F664" s="100" t="n">
        <f aca="false">$C664*VLOOKUP($B664,FoodDB!$A$2:$I$1018,5,0)</f>
        <v>0</v>
      </c>
      <c r="G664" s="100" t="n">
        <f aca="false">$C664*VLOOKUP($B664,FoodDB!$A$2:$I$1018,6,0)</f>
        <v>0</v>
      </c>
      <c r="H664" s="100" t="n">
        <f aca="false">$C664*VLOOKUP($B664,FoodDB!$A$2:$I$1018,7,0)</f>
        <v>0</v>
      </c>
      <c r="I664" s="100" t="n">
        <f aca="false">$C664*VLOOKUP($B664,FoodDB!$A$2:$I$1018,8,0)</f>
        <v>0</v>
      </c>
      <c r="J664" s="100" t="n">
        <f aca="false">$C664*VLOOKUP($B664,FoodDB!$A$2:$I$1018,9,0)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668.116556874856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1225.42063101101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668.116556874856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1225.42063101101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 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$C670*VLOOKUP($B670,FoodDB!$A$2:$I$1018,3,0)</f>
        <v>0</v>
      </c>
      <c r="E670" s="100" t="n">
        <f aca="false">$C670*VLOOKUP($B670,FoodDB!$A$2:$I$1018,4,0)</f>
        <v>0</v>
      </c>
      <c r="F670" s="100" t="n">
        <f aca="false">$C670*VLOOKUP($B670,FoodDB!$A$2:$I$1018,5,0)</f>
        <v>0</v>
      </c>
      <c r="G670" s="100" t="n">
        <f aca="false">$C670*VLOOKUP($B670,FoodDB!$A$2:$I$1018,6,0)</f>
        <v>0</v>
      </c>
      <c r="H670" s="100" t="n">
        <f aca="false">$C670*VLOOKUP($B670,FoodDB!$A$2:$I$1018,7,0)</f>
        <v>0</v>
      </c>
      <c r="I670" s="100" t="n">
        <f aca="false">$C670*VLOOKUP($B670,FoodDB!$A$2:$I$1018,8,0)</f>
        <v>0</v>
      </c>
      <c r="J670" s="100" t="n">
        <f aca="false">$C670*VLOOKUP($B670,FoodDB!$A$2:$I$1018,9,0)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673.701400580321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1231.00547471648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$C671*VLOOKUP($B671,FoodDB!$A$2:$I$1018,3,0)</f>
        <v>0</v>
      </c>
      <c r="E671" s="100" t="n">
        <f aca="false">$C671*VLOOKUP($B671,FoodDB!$A$2:$I$1018,4,0)</f>
        <v>0</v>
      </c>
      <c r="F671" s="100" t="n">
        <f aca="false">$C671*VLOOKUP($B671,FoodDB!$A$2:$I$1018,5,0)</f>
        <v>0</v>
      </c>
      <c r="G671" s="100" t="n">
        <f aca="false">$C671*VLOOKUP($B671,FoodDB!$A$2:$I$1018,6,0)</f>
        <v>0</v>
      </c>
      <c r="H671" s="100" t="n">
        <f aca="false">$C671*VLOOKUP($B671,FoodDB!$A$2:$I$1018,7,0)</f>
        <v>0</v>
      </c>
      <c r="I671" s="100" t="n">
        <f aca="false">$C671*VLOOKUP($B671,FoodDB!$A$2:$I$1018,8,0)</f>
        <v>0</v>
      </c>
      <c r="J671" s="100" t="n">
        <f aca="false">$C671*VLOOKUP($B671,FoodDB!$A$2:$I$1018,9,0)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$C672*VLOOKUP($B672,FoodDB!$A$2:$I$1018,3,0)</f>
        <v>0</v>
      </c>
      <c r="E672" s="100" t="n">
        <f aca="false">$C672*VLOOKUP($B672,FoodDB!$A$2:$I$1018,4,0)</f>
        <v>0</v>
      </c>
      <c r="F672" s="100" t="n">
        <f aca="false">$C672*VLOOKUP($B672,FoodDB!$A$2:$I$1018,5,0)</f>
        <v>0</v>
      </c>
      <c r="G672" s="100" t="n">
        <f aca="false">$C672*VLOOKUP($B672,FoodDB!$A$2:$I$1018,6,0)</f>
        <v>0</v>
      </c>
      <c r="H672" s="100" t="n">
        <f aca="false">$C672*VLOOKUP($B672,FoodDB!$A$2:$I$1018,7,0)</f>
        <v>0</v>
      </c>
      <c r="I672" s="100" t="n">
        <f aca="false">$C672*VLOOKUP($B672,FoodDB!$A$2:$I$1018,8,0)</f>
        <v>0</v>
      </c>
      <c r="J672" s="100" t="n">
        <f aca="false">$C672*VLOOKUP($B672,FoodDB!$A$2:$I$1018,9,0)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$C673*VLOOKUP($B673,FoodDB!$A$2:$I$1018,3,0)</f>
        <v>0</v>
      </c>
      <c r="E673" s="100" t="n">
        <f aca="false">$C673*VLOOKUP($B673,FoodDB!$A$2:$I$1018,4,0)</f>
        <v>0</v>
      </c>
      <c r="F673" s="100" t="n">
        <f aca="false">$C673*VLOOKUP($B673,FoodDB!$A$2:$I$1018,5,0)</f>
        <v>0</v>
      </c>
      <c r="G673" s="100" t="n">
        <f aca="false">$C673*VLOOKUP($B673,FoodDB!$A$2:$I$1018,6,0)</f>
        <v>0</v>
      </c>
      <c r="H673" s="100" t="n">
        <f aca="false">$C673*VLOOKUP($B673,FoodDB!$A$2:$I$1018,7,0)</f>
        <v>0</v>
      </c>
      <c r="I673" s="100" t="n">
        <f aca="false">$C673*VLOOKUP($B673,FoodDB!$A$2:$I$1018,8,0)</f>
        <v>0</v>
      </c>
      <c r="J673" s="100" t="n">
        <f aca="false">$C673*VLOOKUP($B673,FoodDB!$A$2:$I$1018,9,0)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$C674*VLOOKUP($B674,FoodDB!$A$2:$I$1018,3,0)</f>
        <v>0</v>
      </c>
      <c r="E674" s="100" t="n">
        <f aca="false">$C674*VLOOKUP($B674,FoodDB!$A$2:$I$1018,4,0)</f>
        <v>0</v>
      </c>
      <c r="F674" s="100" t="n">
        <f aca="false">$C674*VLOOKUP($B674,FoodDB!$A$2:$I$1018,5,0)</f>
        <v>0</v>
      </c>
      <c r="G674" s="100" t="n">
        <f aca="false">$C674*VLOOKUP($B674,FoodDB!$A$2:$I$1018,6,0)</f>
        <v>0</v>
      </c>
      <c r="H674" s="100" t="n">
        <f aca="false">$C674*VLOOKUP($B674,FoodDB!$A$2:$I$1018,7,0)</f>
        <v>0</v>
      </c>
      <c r="I674" s="100" t="n">
        <f aca="false">$C674*VLOOKUP($B674,FoodDB!$A$2:$I$1018,8,0)</f>
        <v>0</v>
      </c>
      <c r="J674" s="100" t="n">
        <f aca="false">$C674*VLOOKUP($B674,FoodDB!$A$2:$I$1018,9,0)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$C675*VLOOKUP($B675,FoodDB!$A$2:$I$1018,3,0)</f>
        <v>0</v>
      </c>
      <c r="E675" s="100" t="n">
        <f aca="false">$C675*VLOOKUP($B675,FoodDB!$A$2:$I$1018,4,0)</f>
        <v>0</v>
      </c>
      <c r="F675" s="100" t="n">
        <f aca="false">$C675*VLOOKUP($B675,FoodDB!$A$2:$I$1018,5,0)</f>
        <v>0</v>
      </c>
      <c r="G675" s="100" t="n">
        <f aca="false">$C675*VLOOKUP($B675,FoodDB!$A$2:$I$1018,6,0)</f>
        <v>0</v>
      </c>
      <c r="H675" s="100" t="n">
        <f aca="false">$C675*VLOOKUP($B675,FoodDB!$A$2:$I$1018,7,0)</f>
        <v>0</v>
      </c>
      <c r="I675" s="100" t="n">
        <f aca="false">$C675*VLOOKUP($B675,FoodDB!$A$2:$I$1018,8,0)</f>
        <v>0</v>
      </c>
      <c r="J675" s="100" t="n">
        <f aca="false">$C675*VLOOKUP($B675,FoodDB!$A$2:$I$1018,9,0)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$C676*VLOOKUP($B676,FoodDB!$A$2:$I$1018,3,0)</f>
        <v>0</v>
      </c>
      <c r="E676" s="100" t="n">
        <f aca="false">$C676*VLOOKUP($B676,FoodDB!$A$2:$I$1018,4,0)</f>
        <v>0</v>
      </c>
      <c r="F676" s="100" t="n">
        <f aca="false">$C676*VLOOKUP($B676,FoodDB!$A$2:$I$1018,5,0)</f>
        <v>0</v>
      </c>
      <c r="G676" s="100" t="n">
        <f aca="false">$C676*VLOOKUP($B676,FoodDB!$A$2:$I$1018,6,0)</f>
        <v>0</v>
      </c>
      <c r="H676" s="100" t="n">
        <f aca="false">$C676*VLOOKUP($B676,FoodDB!$A$2:$I$1018,7,0)</f>
        <v>0</v>
      </c>
      <c r="I676" s="100" t="n">
        <f aca="false">$C676*VLOOKUP($B676,FoodDB!$A$2:$I$1018,8,0)</f>
        <v>0</v>
      </c>
      <c r="J676" s="100" t="n">
        <f aca="false">$C676*VLOOKUP($B676,FoodDB!$A$2:$I$1018,9,0)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673.701400580321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1231.00547471648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673.701400580321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1231.00547471648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 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$C682*VLOOKUP($B682,FoodDB!$A$2:$I$1018,3,0)</f>
        <v>0</v>
      </c>
      <c r="E682" s="100" t="n">
        <f aca="false">$C682*VLOOKUP($B682,FoodDB!$A$2:$I$1018,4,0)</f>
        <v>0</v>
      </c>
      <c r="F682" s="100" t="n">
        <f aca="false">$C682*VLOOKUP($B682,FoodDB!$A$2:$I$1018,5,0)</f>
        <v>0</v>
      </c>
      <c r="G682" s="100" t="n">
        <f aca="false">$C682*VLOOKUP($B682,FoodDB!$A$2:$I$1018,6,0)</f>
        <v>0</v>
      </c>
      <c r="H682" s="100" t="n">
        <f aca="false">$C682*VLOOKUP($B682,FoodDB!$A$2:$I$1018,7,0)</f>
        <v>0</v>
      </c>
      <c r="I682" s="100" t="n">
        <f aca="false">$C682*VLOOKUP($B682,FoodDB!$A$2:$I$1018,8,0)</f>
        <v>0</v>
      </c>
      <c r="J682" s="100" t="n">
        <f aca="false">$C682*VLOOKUP($B682,FoodDB!$A$2:$I$1018,9,0)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679.236778527253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1236.54085266341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$C683*VLOOKUP($B683,FoodDB!$A$2:$I$1018,3,0)</f>
        <v>0</v>
      </c>
      <c r="E683" s="100" t="n">
        <f aca="false">$C683*VLOOKUP($B683,FoodDB!$A$2:$I$1018,4,0)</f>
        <v>0</v>
      </c>
      <c r="F683" s="100" t="n">
        <f aca="false">$C683*VLOOKUP($B683,FoodDB!$A$2:$I$1018,5,0)</f>
        <v>0</v>
      </c>
      <c r="G683" s="100" t="n">
        <f aca="false">$C683*VLOOKUP($B683,FoodDB!$A$2:$I$1018,6,0)</f>
        <v>0</v>
      </c>
      <c r="H683" s="100" t="n">
        <f aca="false">$C683*VLOOKUP($B683,FoodDB!$A$2:$I$1018,7,0)</f>
        <v>0</v>
      </c>
      <c r="I683" s="100" t="n">
        <f aca="false">$C683*VLOOKUP($B683,FoodDB!$A$2:$I$1018,8,0)</f>
        <v>0</v>
      </c>
      <c r="J683" s="100" t="n">
        <f aca="false">$C683*VLOOKUP($B683,FoodDB!$A$2:$I$1018,9,0)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$C684*VLOOKUP($B684,FoodDB!$A$2:$I$1018,3,0)</f>
        <v>0</v>
      </c>
      <c r="E684" s="100" t="n">
        <f aca="false">$C684*VLOOKUP($B684,FoodDB!$A$2:$I$1018,4,0)</f>
        <v>0</v>
      </c>
      <c r="F684" s="100" t="n">
        <f aca="false">$C684*VLOOKUP($B684,FoodDB!$A$2:$I$1018,5,0)</f>
        <v>0</v>
      </c>
      <c r="G684" s="100" t="n">
        <f aca="false">$C684*VLOOKUP($B684,FoodDB!$A$2:$I$1018,6,0)</f>
        <v>0</v>
      </c>
      <c r="H684" s="100" t="n">
        <f aca="false">$C684*VLOOKUP($B684,FoodDB!$A$2:$I$1018,7,0)</f>
        <v>0</v>
      </c>
      <c r="I684" s="100" t="n">
        <f aca="false">$C684*VLOOKUP($B684,FoodDB!$A$2:$I$1018,8,0)</f>
        <v>0</v>
      </c>
      <c r="J684" s="100" t="n">
        <f aca="false">$C684*VLOOKUP($B684,FoodDB!$A$2:$I$1018,9,0)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$C685*VLOOKUP($B685,FoodDB!$A$2:$I$1018,3,0)</f>
        <v>0</v>
      </c>
      <c r="E685" s="100" t="n">
        <f aca="false">$C685*VLOOKUP($B685,FoodDB!$A$2:$I$1018,4,0)</f>
        <v>0</v>
      </c>
      <c r="F685" s="100" t="n">
        <f aca="false">$C685*VLOOKUP($B685,FoodDB!$A$2:$I$1018,5,0)</f>
        <v>0</v>
      </c>
      <c r="G685" s="100" t="n">
        <f aca="false">$C685*VLOOKUP($B685,FoodDB!$A$2:$I$1018,6,0)</f>
        <v>0</v>
      </c>
      <c r="H685" s="100" t="n">
        <f aca="false">$C685*VLOOKUP($B685,FoodDB!$A$2:$I$1018,7,0)</f>
        <v>0</v>
      </c>
      <c r="I685" s="100" t="n">
        <f aca="false">$C685*VLOOKUP($B685,FoodDB!$A$2:$I$1018,8,0)</f>
        <v>0</v>
      </c>
      <c r="J685" s="100" t="n">
        <f aca="false">$C685*VLOOKUP($B685,FoodDB!$A$2:$I$1018,9,0)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$C686*VLOOKUP($B686,FoodDB!$A$2:$I$1018,3,0)</f>
        <v>0</v>
      </c>
      <c r="E686" s="100" t="n">
        <f aca="false">$C686*VLOOKUP($B686,FoodDB!$A$2:$I$1018,4,0)</f>
        <v>0</v>
      </c>
      <c r="F686" s="100" t="n">
        <f aca="false">$C686*VLOOKUP($B686,FoodDB!$A$2:$I$1018,5,0)</f>
        <v>0</v>
      </c>
      <c r="G686" s="100" t="n">
        <f aca="false">$C686*VLOOKUP($B686,FoodDB!$A$2:$I$1018,6,0)</f>
        <v>0</v>
      </c>
      <c r="H686" s="100" t="n">
        <f aca="false">$C686*VLOOKUP($B686,FoodDB!$A$2:$I$1018,7,0)</f>
        <v>0</v>
      </c>
      <c r="I686" s="100" t="n">
        <f aca="false">$C686*VLOOKUP($B686,FoodDB!$A$2:$I$1018,8,0)</f>
        <v>0</v>
      </c>
      <c r="J686" s="100" t="n">
        <f aca="false">$C686*VLOOKUP($B686,FoodDB!$A$2:$I$1018,9,0)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$C687*VLOOKUP($B687,FoodDB!$A$2:$I$1018,3,0)</f>
        <v>0</v>
      </c>
      <c r="E687" s="100" t="n">
        <f aca="false">$C687*VLOOKUP($B687,FoodDB!$A$2:$I$1018,4,0)</f>
        <v>0</v>
      </c>
      <c r="F687" s="100" t="n">
        <f aca="false">$C687*VLOOKUP($B687,FoodDB!$A$2:$I$1018,5,0)</f>
        <v>0</v>
      </c>
      <c r="G687" s="100" t="n">
        <f aca="false">$C687*VLOOKUP($B687,FoodDB!$A$2:$I$1018,6,0)</f>
        <v>0</v>
      </c>
      <c r="H687" s="100" t="n">
        <f aca="false">$C687*VLOOKUP($B687,FoodDB!$A$2:$I$1018,7,0)</f>
        <v>0</v>
      </c>
      <c r="I687" s="100" t="n">
        <f aca="false">$C687*VLOOKUP($B687,FoodDB!$A$2:$I$1018,8,0)</f>
        <v>0</v>
      </c>
      <c r="J687" s="100" t="n">
        <f aca="false">$C687*VLOOKUP($B687,FoodDB!$A$2:$I$1018,9,0)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$C688*VLOOKUP($B688,FoodDB!$A$2:$I$1018,3,0)</f>
        <v>0</v>
      </c>
      <c r="E688" s="100" t="n">
        <f aca="false">$C688*VLOOKUP($B688,FoodDB!$A$2:$I$1018,4,0)</f>
        <v>0</v>
      </c>
      <c r="F688" s="100" t="n">
        <f aca="false">$C688*VLOOKUP($B688,FoodDB!$A$2:$I$1018,5,0)</f>
        <v>0</v>
      </c>
      <c r="G688" s="100" t="n">
        <f aca="false">$C688*VLOOKUP($B688,FoodDB!$A$2:$I$1018,6,0)</f>
        <v>0</v>
      </c>
      <c r="H688" s="100" t="n">
        <f aca="false">$C688*VLOOKUP($B688,FoodDB!$A$2:$I$1018,7,0)</f>
        <v>0</v>
      </c>
      <c r="I688" s="100" t="n">
        <f aca="false">$C688*VLOOKUP($B688,FoodDB!$A$2:$I$1018,8,0)</f>
        <v>0</v>
      </c>
      <c r="J688" s="100" t="n">
        <f aca="false">$C688*VLOOKUP($B688,FoodDB!$A$2:$I$1018,9,0)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679.236778527253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1236.54085266341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679.236778527253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1236.54085266341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 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$C694*VLOOKUP($B694,FoodDB!$A$2:$I$1018,3,0)</f>
        <v>0</v>
      </c>
      <c r="E694" s="100" t="n">
        <f aca="false">$C694*VLOOKUP($B694,FoodDB!$A$2:$I$1018,4,0)</f>
        <v>0</v>
      </c>
      <c r="F694" s="100" t="n">
        <f aca="false">$C694*VLOOKUP($B694,FoodDB!$A$2:$I$1018,5,0)</f>
        <v>0</v>
      </c>
      <c r="G694" s="100" t="n">
        <f aca="false">$C694*VLOOKUP($B694,FoodDB!$A$2:$I$1018,6,0)</f>
        <v>0</v>
      </c>
      <c r="H694" s="100" t="n">
        <f aca="false">$C694*VLOOKUP($B694,FoodDB!$A$2:$I$1018,7,0)</f>
        <v>0</v>
      </c>
      <c r="I694" s="100" t="n">
        <f aca="false">$C694*VLOOKUP($B694,FoodDB!$A$2:$I$1018,8,0)</f>
        <v>0</v>
      </c>
      <c r="J694" s="100" t="n">
        <f aca="false">$C694*VLOOKUP($B694,FoodDB!$A$2:$I$1018,9,0)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684.72312884094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1242.0272029771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$C695*VLOOKUP($B695,FoodDB!$A$2:$I$1018,3,0)</f>
        <v>0</v>
      </c>
      <c r="E695" s="100" t="n">
        <f aca="false">$C695*VLOOKUP($B695,FoodDB!$A$2:$I$1018,4,0)</f>
        <v>0</v>
      </c>
      <c r="F695" s="100" t="n">
        <f aca="false">$C695*VLOOKUP($B695,FoodDB!$A$2:$I$1018,5,0)</f>
        <v>0</v>
      </c>
      <c r="G695" s="100" t="n">
        <f aca="false">$C695*VLOOKUP($B695,FoodDB!$A$2:$I$1018,6,0)</f>
        <v>0</v>
      </c>
      <c r="H695" s="100" t="n">
        <f aca="false">$C695*VLOOKUP($B695,FoodDB!$A$2:$I$1018,7,0)</f>
        <v>0</v>
      </c>
      <c r="I695" s="100" t="n">
        <f aca="false">$C695*VLOOKUP($B695,FoodDB!$A$2:$I$1018,8,0)</f>
        <v>0</v>
      </c>
      <c r="J695" s="100" t="n">
        <f aca="false">$C695*VLOOKUP($B695,FoodDB!$A$2:$I$1018,9,0)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$C696*VLOOKUP($B696,FoodDB!$A$2:$I$1018,3,0)</f>
        <v>0</v>
      </c>
      <c r="E696" s="100" t="n">
        <f aca="false">$C696*VLOOKUP($B696,FoodDB!$A$2:$I$1018,4,0)</f>
        <v>0</v>
      </c>
      <c r="F696" s="100" t="n">
        <f aca="false">$C696*VLOOKUP($B696,FoodDB!$A$2:$I$1018,5,0)</f>
        <v>0</v>
      </c>
      <c r="G696" s="100" t="n">
        <f aca="false">$C696*VLOOKUP($B696,FoodDB!$A$2:$I$1018,6,0)</f>
        <v>0</v>
      </c>
      <c r="H696" s="100" t="n">
        <f aca="false">$C696*VLOOKUP($B696,FoodDB!$A$2:$I$1018,7,0)</f>
        <v>0</v>
      </c>
      <c r="I696" s="100" t="n">
        <f aca="false">$C696*VLOOKUP($B696,FoodDB!$A$2:$I$1018,8,0)</f>
        <v>0</v>
      </c>
      <c r="J696" s="100" t="n">
        <f aca="false">$C696*VLOOKUP($B696,FoodDB!$A$2:$I$1018,9,0)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$C697*VLOOKUP($B697,FoodDB!$A$2:$I$1018,3,0)</f>
        <v>0</v>
      </c>
      <c r="E697" s="100" t="n">
        <f aca="false">$C697*VLOOKUP($B697,FoodDB!$A$2:$I$1018,4,0)</f>
        <v>0</v>
      </c>
      <c r="F697" s="100" t="n">
        <f aca="false">$C697*VLOOKUP($B697,FoodDB!$A$2:$I$1018,5,0)</f>
        <v>0</v>
      </c>
      <c r="G697" s="100" t="n">
        <f aca="false">$C697*VLOOKUP($B697,FoodDB!$A$2:$I$1018,6,0)</f>
        <v>0</v>
      </c>
      <c r="H697" s="100" t="n">
        <f aca="false">$C697*VLOOKUP($B697,FoodDB!$A$2:$I$1018,7,0)</f>
        <v>0</v>
      </c>
      <c r="I697" s="100" t="n">
        <f aca="false">$C697*VLOOKUP($B697,FoodDB!$A$2:$I$1018,8,0)</f>
        <v>0</v>
      </c>
      <c r="J697" s="100" t="n">
        <f aca="false">$C697*VLOOKUP($B697,FoodDB!$A$2:$I$1018,9,0)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$C698*VLOOKUP($B698,FoodDB!$A$2:$I$1018,3,0)</f>
        <v>0</v>
      </c>
      <c r="E698" s="100" t="n">
        <f aca="false">$C698*VLOOKUP($B698,FoodDB!$A$2:$I$1018,4,0)</f>
        <v>0</v>
      </c>
      <c r="F698" s="100" t="n">
        <f aca="false">$C698*VLOOKUP($B698,FoodDB!$A$2:$I$1018,5,0)</f>
        <v>0</v>
      </c>
      <c r="G698" s="100" t="n">
        <f aca="false">$C698*VLOOKUP($B698,FoodDB!$A$2:$I$1018,6,0)</f>
        <v>0</v>
      </c>
      <c r="H698" s="100" t="n">
        <f aca="false">$C698*VLOOKUP($B698,FoodDB!$A$2:$I$1018,7,0)</f>
        <v>0</v>
      </c>
      <c r="I698" s="100" t="n">
        <f aca="false">$C698*VLOOKUP($B698,FoodDB!$A$2:$I$1018,8,0)</f>
        <v>0</v>
      </c>
      <c r="J698" s="100" t="n">
        <f aca="false">$C698*VLOOKUP($B698,FoodDB!$A$2:$I$1018,9,0)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$C699*VLOOKUP($B699,FoodDB!$A$2:$I$1018,3,0)</f>
        <v>0</v>
      </c>
      <c r="E699" s="100" t="n">
        <f aca="false">$C699*VLOOKUP($B699,FoodDB!$A$2:$I$1018,4,0)</f>
        <v>0</v>
      </c>
      <c r="F699" s="100" t="n">
        <f aca="false">$C699*VLOOKUP($B699,FoodDB!$A$2:$I$1018,5,0)</f>
        <v>0</v>
      </c>
      <c r="G699" s="100" t="n">
        <f aca="false">$C699*VLOOKUP($B699,FoodDB!$A$2:$I$1018,6,0)</f>
        <v>0</v>
      </c>
      <c r="H699" s="100" t="n">
        <f aca="false">$C699*VLOOKUP($B699,FoodDB!$A$2:$I$1018,7,0)</f>
        <v>0</v>
      </c>
      <c r="I699" s="100" t="n">
        <f aca="false">$C699*VLOOKUP($B699,FoodDB!$A$2:$I$1018,8,0)</f>
        <v>0</v>
      </c>
      <c r="J699" s="100" t="n">
        <f aca="false">$C699*VLOOKUP($B699,FoodDB!$A$2:$I$1018,9,0)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$C700*VLOOKUP($B700,FoodDB!$A$2:$I$1018,3,0)</f>
        <v>0</v>
      </c>
      <c r="E700" s="100" t="n">
        <f aca="false">$C700*VLOOKUP($B700,FoodDB!$A$2:$I$1018,4,0)</f>
        <v>0</v>
      </c>
      <c r="F700" s="100" t="n">
        <f aca="false">$C700*VLOOKUP($B700,FoodDB!$A$2:$I$1018,5,0)</f>
        <v>0</v>
      </c>
      <c r="G700" s="100" t="n">
        <f aca="false">$C700*VLOOKUP($B700,FoodDB!$A$2:$I$1018,6,0)</f>
        <v>0</v>
      </c>
      <c r="H700" s="100" t="n">
        <f aca="false">$C700*VLOOKUP($B700,FoodDB!$A$2:$I$1018,7,0)</f>
        <v>0</v>
      </c>
      <c r="I700" s="100" t="n">
        <f aca="false">$C700*VLOOKUP($B700,FoodDB!$A$2:$I$1018,8,0)</f>
        <v>0</v>
      </c>
      <c r="J700" s="100" t="n">
        <f aca="false">$C700*VLOOKUP($B700,FoodDB!$A$2:$I$1018,9,0)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684.72312884094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1242.0272029771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684.72312884094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1242.0272029771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 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$C706*VLOOKUP($B706,FoodDB!$A$2:$I$1018,3,0)</f>
        <v>0</v>
      </c>
      <c r="E706" s="100" t="n">
        <f aca="false">$C706*VLOOKUP($B706,FoodDB!$A$2:$I$1018,4,0)</f>
        <v>0</v>
      </c>
      <c r="F706" s="100" t="n">
        <f aca="false">$C706*VLOOKUP($B706,FoodDB!$A$2:$I$1018,5,0)</f>
        <v>0</v>
      </c>
      <c r="G706" s="100" t="n">
        <f aca="false">$C706*VLOOKUP($B706,FoodDB!$A$2:$I$1018,6,0)</f>
        <v>0</v>
      </c>
      <c r="H706" s="100" t="n">
        <f aca="false">$C706*VLOOKUP($B706,FoodDB!$A$2:$I$1018,7,0)</f>
        <v>0</v>
      </c>
      <c r="I706" s="100" t="n">
        <f aca="false">$C706*VLOOKUP($B706,FoodDB!$A$2:$I$1018,8,0)</f>
        <v>0</v>
      </c>
      <c r="J706" s="100" t="n">
        <f aca="false">$C706*VLOOKUP($B706,FoodDB!$A$2:$I$1018,9,0)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690.160885766135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1247.46495990229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$C707*VLOOKUP($B707,FoodDB!$A$2:$I$1018,3,0)</f>
        <v>0</v>
      </c>
      <c r="E707" s="100" t="n">
        <f aca="false">$C707*VLOOKUP($B707,FoodDB!$A$2:$I$1018,4,0)</f>
        <v>0</v>
      </c>
      <c r="F707" s="100" t="n">
        <f aca="false">$C707*VLOOKUP($B707,FoodDB!$A$2:$I$1018,5,0)</f>
        <v>0</v>
      </c>
      <c r="G707" s="100" t="n">
        <f aca="false">$C707*VLOOKUP($B707,FoodDB!$A$2:$I$1018,6,0)</f>
        <v>0</v>
      </c>
      <c r="H707" s="100" t="n">
        <f aca="false">$C707*VLOOKUP($B707,FoodDB!$A$2:$I$1018,7,0)</f>
        <v>0</v>
      </c>
      <c r="I707" s="100" t="n">
        <f aca="false">$C707*VLOOKUP($B707,FoodDB!$A$2:$I$1018,8,0)</f>
        <v>0</v>
      </c>
      <c r="J707" s="100" t="n">
        <f aca="false">$C707*VLOOKUP($B707,FoodDB!$A$2:$I$1018,9,0)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$C708*VLOOKUP($B708,FoodDB!$A$2:$I$1018,3,0)</f>
        <v>0</v>
      </c>
      <c r="E708" s="100" t="n">
        <f aca="false">$C708*VLOOKUP($B708,FoodDB!$A$2:$I$1018,4,0)</f>
        <v>0</v>
      </c>
      <c r="F708" s="100" t="n">
        <f aca="false">$C708*VLOOKUP($B708,FoodDB!$A$2:$I$1018,5,0)</f>
        <v>0</v>
      </c>
      <c r="G708" s="100" t="n">
        <f aca="false">$C708*VLOOKUP($B708,FoodDB!$A$2:$I$1018,6,0)</f>
        <v>0</v>
      </c>
      <c r="H708" s="100" t="n">
        <f aca="false">$C708*VLOOKUP($B708,FoodDB!$A$2:$I$1018,7,0)</f>
        <v>0</v>
      </c>
      <c r="I708" s="100" t="n">
        <f aca="false">$C708*VLOOKUP($B708,FoodDB!$A$2:$I$1018,8,0)</f>
        <v>0</v>
      </c>
      <c r="J708" s="100" t="n">
        <f aca="false">$C708*VLOOKUP($B708,FoodDB!$A$2:$I$1018,9,0)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$C709*VLOOKUP($B709,FoodDB!$A$2:$I$1018,3,0)</f>
        <v>0</v>
      </c>
      <c r="E709" s="100" t="n">
        <f aca="false">$C709*VLOOKUP($B709,FoodDB!$A$2:$I$1018,4,0)</f>
        <v>0</v>
      </c>
      <c r="F709" s="100" t="n">
        <f aca="false">$C709*VLOOKUP($B709,FoodDB!$A$2:$I$1018,5,0)</f>
        <v>0</v>
      </c>
      <c r="G709" s="100" t="n">
        <f aca="false">$C709*VLOOKUP($B709,FoodDB!$A$2:$I$1018,6,0)</f>
        <v>0</v>
      </c>
      <c r="H709" s="100" t="n">
        <f aca="false">$C709*VLOOKUP($B709,FoodDB!$A$2:$I$1018,7,0)</f>
        <v>0</v>
      </c>
      <c r="I709" s="100" t="n">
        <f aca="false">$C709*VLOOKUP($B709,FoodDB!$A$2:$I$1018,8,0)</f>
        <v>0</v>
      </c>
      <c r="J709" s="100" t="n">
        <f aca="false">$C709*VLOOKUP($B709,FoodDB!$A$2:$I$1018,9,0)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$C710*VLOOKUP($B710,FoodDB!$A$2:$I$1018,3,0)</f>
        <v>0</v>
      </c>
      <c r="E710" s="100" t="n">
        <f aca="false">$C710*VLOOKUP($B710,FoodDB!$A$2:$I$1018,4,0)</f>
        <v>0</v>
      </c>
      <c r="F710" s="100" t="n">
        <f aca="false">$C710*VLOOKUP($B710,FoodDB!$A$2:$I$1018,5,0)</f>
        <v>0</v>
      </c>
      <c r="G710" s="100" t="n">
        <f aca="false">$C710*VLOOKUP($B710,FoodDB!$A$2:$I$1018,6,0)</f>
        <v>0</v>
      </c>
      <c r="H710" s="100" t="n">
        <f aca="false">$C710*VLOOKUP($B710,FoodDB!$A$2:$I$1018,7,0)</f>
        <v>0</v>
      </c>
      <c r="I710" s="100" t="n">
        <f aca="false">$C710*VLOOKUP($B710,FoodDB!$A$2:$I$1018,8,0)</f>
        <v>0</v>
      </c>
      <c r="J710" s="100" t="n">
        <f aca="false">$C710*VLOOKUP($B710,FoodDB!$A$2:$I$1018,9,0)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$C711*VLOOKUP($B711,FoodDB!$A$2:$I$1018,3,0)</f>
        <v>0</v>
      </c>
      <c r="E711" s="100" t="n">
        <f aca="false">$C711*VLOOKUP($B711,FoodDB!$A$2:$I$1018,4,0)</f>
        <v>0</v>
      </c>
      <c r="F711" s="100" t="n">
        <f aca="false">$C711*VLOOKUP($B711,FoodDB!$A$2:$I$1018,5,0)</f>
        <v>0</v>
      </c>
      <c r="G711" s="100" t="n">
        <f aca="false">$C711*VLOOKUP($B711,FoodDB!$A$2:$I$1018,6,0)</f>
        <v>0</v>
      </c>
      <c r="H711" s="100" t="n">
        <f aca="false">$C711*VLOOKUP($B711,FoodDB!$A$2:$I$1018,7,0)</f>
        <v>0</v>
      </c>
      <c r="I711" s="100" t="n">
        <f aca="false">$C711*VLOOKUP($B711,FoodDB!$A$2:$I$1018,8,0)</f>
        <v>0</v>
      </c>
      <c r="J711" s="100" t="n">
        <f aca="false">$C711*VLOOKUP($B711,FoodDB!$A$2:$I$1018,9,0)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$C712*VLOOKUP($B712,FoodDB!$A$2:$I$1018,3,0)</f>
        <v>0</v>
      </c>
      <c r="E712" s="100" t="n">
        <f aca="false">$C712*VLOOKUP($B712,FoodDB!$A$2:$I$1018,4,0)</f>
        <v>0</v>
      </c>
      <c r="F712" s="100" t="n">
        <f aca="false">$C712*VLOOKUP($B712,FoodDB!$A$2:$I$1018,5,0)</f>
        <v>0</v>
      </c>
      <c r="G712" s="100" t="n">
        <f aca="false">$C712*VLOOKUP($B712,FoodDB!$A$2:$I$1018,6,0)</f>
        <v>0</v>
      </c>
      <c r="H712" s="100" t="n">
        <f aca="false">$C712*VLOOKUP($B712,FoodDB!$A$2:$I$1018,7,0)</f>
        <v>0</v>
      </c>
      <c r="I712" s="100" t="n">
        <f aca="false">$C712*VLOOKUP($B712,FoodDB!$A$2:$I$1018,8,0)</f>
        <v>0</v>
      </c>
      <c r="J712" s="100" t="n">
        <f aca="false">$C712*VLOOKUP($B712,FoodDB!$A$2:$I$1018,9,0)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690.160885766135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1247.46495990229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690.160885766135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1247.46495990229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 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$C718*VLOOKUP($B718,FoodDB!$A$2:$I$1018,3,0)</f>
        <v>0</v>
      </c>
      <c r="E718" s="100" t="n">
        <f aca="false">$C718*VLOOKUP($B718,FoodDB!$A$2:$I$1018,4,0)</f>
        <v>0</v>
      </c>
      <c r="F718" s="100" t="n">
        <f aca="false">$C718*VLOOKUP($B718,FoodDB!$A$2:$I$1018,5,0)</f>
        <v>0</v>
      </c>
      <c r="G718" s="100" t="n">
        <f aca="false">$C718*VLOOKUP($B718,FoodDB!$A$2:$I$1018,6,0)</f>
        <v>0</v>
      </c>
      <c r="H718" s="100" t="n">
        <f aca="false">$C718*VLOOKUP($B718,FoodDB!$A$2:$I$1018,7,0)</f>
        <v>0</v>
      </c>
      <c r="I718" s="100" t="n">
        <f aca="false">$C718*VLOOKUP($B718,FoodDB!$A$2:$I$1018,8,0)</f>
        <v>0</v>
      </c>
      <c r="J718" s="100" t="n">
        <f aca="false">$C718*VLOOKUP($B718,FoodDB!$A$2:$I$1018,9,0)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695.550479701421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1252.85455383758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$C719*VLOOKUP($B719,FoodDB!$A$2:$I$1018,3,0)</f>
        <v>0</v>
      </c>
      <c r="E719" s="100" t="n">
        <f aca="false">$C719*VLOOKUP($B719,FoodDB!$A$2:$I$1018,4,0)</f>
        <v>0</v>
      </c>
      <c r="F719" s="100" t="n">
        <f aca="false">$C719*VLOOKUP($B719,FoodDB!$A$2:$I$1018,5,0)</f>
        <v>0</v>
      </c>
      <c r="G719" s="100" t="n">
        <f aca="false">$C719*VLOOKUP($B719,FoodDB!$A$2:$I$1018,6,0)</f>
        <v>0</v>
      </c>
      <c r="H719" s="100" t="n">
        <f aca="false">$C719*VLOOKUP($B719,FoodDB!$A$2:$I$1018,7,0)</f>
        <v>0</v>
      </c>
      <c r="I719" s="100" t="n">
        <f aca="false">$C719*VLOOKUP($B719,FoodDB!$A$2:$I$1018,8,0)</f>
        <v>0</v>
      </c>
      <c r="J719" s="100" t="n">
        <f aca="false">$C719*VLOOKUP($B719,FoodDB!$A$2:$I$1018,9,0)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$C720*VLOOKUP($B720,FoodDB!$A$2:$I$1018,3,0)</f>
        <v>0</v>
      </c>
      <c r="E720" s="100" t="n">
        <f aca="false">$C720*VLOOKUP($B720,FoodDB!$A$2:$I$1018,4,0)</f>
        <v>0</v>
      </c>
      <c r="F720" s="100" t="n">
        <f aca="false">$C720*VLOOKUP($B720,FoodDB!$A$2:$I$1018,5,0)</f>
        <v>0</v>
      </c>
      <c r="G720" s="100" t="n">
        <f aca="false">$C720*VLOOKUP($B720,FoodDB!$A$2:$I$1018,6,0)</f>
        <v>0</v>
      </c>
      <c r="H720" s="100" t="n">
        <f aca="false">$C720*VLOOKUP($B720,FoodDB!$A$2:$I$1018,7,0)</f>
        <v>0</v>
      </c>
      <c r="I720" s="100" t="n">
        <f aca="false">$C720*VLOOKUP($B720,FoodDB!$A$2:$I$1018,8,0)</f>
        <v>0</v>
      </c>
      <c r="J720" s="100" t="n">
        <f aca="false">$C720*VLOOKUP($B720,FoodDB!$A$2:$I$1018,9,0)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$C721*VLOOKUP($B721,FoodDB!$A$2:$I$1018,3,0)</f>
        <v>0</v>
      </c>
      <c r="E721" s="100" t="n">
        <f aca="false">$C721*VLOOKUP($B721,FoodDB!$A$2:$I$1018,4,0)</f>
        <v>0</v>
      </c>
      <c r="F721" s="100" t="n">
        <f aca="false">$C721*VLOOKUP($B721,FoodDB!$A$2:$I$1018,5,0)</f>
        <v>0</v>
      </c>
      <c r="G721" s="100" t="n">
        <f aca="false">$C721*VLOOKUP($B721,FoodDB!$A$2:$I$1018,6,0)</f>
        <v>0</v>
      </c>
      <c r="H721" s="100" t="n">
        <f aca="false">$C721*VLOOKUP($B721,FoodDB!$A$2:$I$1018,7,0)</f>
        <v>0</v>
      </c>
      <c r="I721" s="100" t="n">
        <f aca="false">$C721*VLOOKUP($B721,FoodDB!$A$2:$I$1018,8,0)</f>
        <v>0</v>
      </c>
      <c r="J721" s="100" t="n">
        <f aca="false">$C721*VLOOKUP($B721,FoodDB!$A$2:$I$1018,9,0)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$C722*VLOOKUP($B722,FoodDB!$A$2:$I$1018,3,0)</f>
        <v>0</v>
      </c>
      <c r="E722" s="100" t="n">
        <f aca="false">$C722*VLOOKUP($B722,FoodDB!$A$2:$I$1018,4,0)</f>
        <v>0</v>
      </c>
      <c r="F722" s="100" t="n">
        <f aca="false">$C722*VLOOKUP($B722,FoodDB!$A$2:$I$1018,5,0)</f>
        <v>0</v>
      </c>
      <c r="G722" s="100" t="n">
        <f aca="false">$C722*VLOOKUP($B722,FoodDB!$A$2:$I$1018,6,0)</f>
        <v>0</v>
      </c>
      <c r="H722" s="100" t="n">
        <f aca="false">$C722*VLOOKUP($B722,FoodDB!$A$2:$I$1018,7,0)</f>
        <v>0</v>
      </c>
      <c r="I722" s="100" t="n">
        <f aca="false">$C722*VLOOKUP($B722,FoodDB!$A$2:$I$1018,8,0)</f>
        <v>0</v>
      </c>
      <c r="J722" s="100" t="n">
        <f aca="false">$C722*VLOOKUP($B722,FoodDB!$A$2:$I$1018,9,0)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$C723*VLOOKUP($B723,FoodDB!$A$2:$I$1018,3,0)</f>
        <v>0</v>
      </c>
      <c r="E723" s="100" t="n">
        <f aca="false">$C723*VLOOKUP($B723,FoodDB!$A$2:$I$1018,4,0)</f>
        <v>0</v>
      </c>
      <c r="F723" s="100" t="n">
        <f aca="false">$C723*VLOOKUP($B723,FoodDB!$A$2:$I$1018,5,0)</f>
        <v>0</v>
      </c>
      <c r="G723" s="100" t="n">
        <f aca="false">$C723*VLOOKUP($B723,FoodDB!$A$2:$I$1018,6,0)</f>
        <v>0</v>
      </c>
      <c r="H723" s="100" t="n">
        <f aca="false">$C723*VLOOKUP($B723,FoodDB!$A$2:$I$1018,7,0)</f>
        <v>0</v>
      </c>
      <c r="I723" s="100" t="n">
        <f aca="false">$C723*VLOOKUP($B723,FoodDB!$A$2:$I$1018,8,0)</f>
        <v>0</v>
      </c>
      <c r="J723" s="100" t="n">
        <f aca="false">$C723*VLOOKUP($B723,FoodDB!$A$2:$I$1018,9,0)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$C724*VLOOKUP($B724,FoodDB!$A$2:$I$1018,3,0)</f>
        <v>0</v>
      </c>
      <c r="E724" s="100" t="n">
        <f aca="false">$C724*VLOOKUP($B724,FoodDB!$A$2:$I$1018,4,0)</f>
        <v>0</v>
      </c>
      <c r="F724" s="100" t="n">
        <f aca="false">$C724*VLOOKUP($B724,FoodDB!$A$2:$I$1018,5,0)</f>
        <v>0</v>
      </c>
      <c r="G724" s="100" t="n">
        <f aca="false">$C724*VLOOKUP($B724,FoodDB!$A$2:$I$1018,6,0)</f>
        <v>0</v>
      </c>
      <c r="H724" s="100" t="n">
        <f aca="false">$C724*VLOOKUP($B724,FoodDB!$A$2:$I$1018,7,0)</f>
        <v>0</v>
      </c>
      <c r="I724" s="100" t="n">
        <f aca="false">$C724*VLOOKUP($B724,FoodDB!$A$2:$I$1018,8,0)</f>
        <v>0</v>
      </c>
      <c r="J724" s="100" t="n">
        <f aca="false">$C724*VLOOKUP($B724,FoodDB!$A$2:$I$1018,9,0)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695.550479701421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1252.85455383758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695.550479701421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1252.85455383758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 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$C730*VLOOKUP($B730,FoodDB!$A$2:$I$1018,3,0)</f>
        <v>0</v>
      </c>
      <c r="E730" s="100" t="n">
        <f aca="false">$C730*VLOOKUP($B730,FoodDB!$A$2:$I$1018,4,0)</f>
        <v>0</v>
      </c>
      <c r="F730" s="100" t="n">
        <f aca="false">$C730*VLOOKUP($B730,FoodDB!$A$2:$I$1018,5,0)</f>
        <v>0</v>
      </c>
      <c r="G730" s="100" t="n">
        <f aca="false">$C730*VLOOKUP($B730,FoodDB!$A$2:$I$1018,6,0)</f>
        <v>0</v>
      </c>
      <c r="H730" s="100" t="n">
        <f aca="false">$C730*VLOOKUP($B730,FoodDB!$A$2:$I$1018,7,0)</f>
        <v>0</v>
      </c>
      <c r="I730" s="100" t="n">
        <f aca="false">$C730*VLOOKUP($B730,FoodDB!$A$2:$I$1018,8,0)</f>
        <v>0</v>
      </c>
      <c r="J730" s="100" t="n">
        <f aca="false">$C730*VLOOKUP($B730,FoodDB!$A$2:$I$1018,9,0)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700.892337233279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1258.19641136944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$C731*VLOOKUP($B731,FoodDB!$A$2:$I$1018,3,0)</f>
        <v>0</v>
      </c>
      <c r="E731" s="100" t="n">
        <f aca="false">$C731*VLOOKUP($B731,FoodDB!$A$2:$I$1018,4,0)</f>
        <v>0</v>
      </c>
      <c r="F731" s="100" t="n">
        <f aca="false">$C731*VLOOKUP($B731,FoodDB!$A$2:$I$1018,5,0)</f>
        <v>0</v>
      </c>
      <c r="G731" s="100" t="n">
        <f aca="false">$C731*VLOOKUP($B731,FoodDB!$A$2:$I$1018,6,0)</f>
        <v>0</v>
      </c>
      <c r="H731" s="100" t="n">
        <f aca="false">$C731*VLOOKUP($B731,FoodDB!$A$2:$I$1018,7,0)</f>
        <v>0</v>
      </c>
      <c r="I731" s="100" t="n">
        <f aca="false">$C731*VLOOKUP($B731,FoodDB!$A$2:$I$1018,8,0)</f>
        <v>0</v>
      </c>
      <c r="J731" s="100" t="n">
        <f aca="false">$C731*VLOOKUP($B731,FoodDB!$A$2:$I$1018,9,0)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$C732*VLOOKUP($B732,FoodDB!$A$2:$I$1018,3,0)</f>
        <v>0</v>
      </c>
      <c r="E732" s="100" t="n">
        <f aca="false">$C732*VLOOKUP($B732,FoodDB!$A$2:$I$1018,4,0)</f>
        <v>0</v>
      </c>
      <c r="F732" s="100" t="n">
        <f aca="false">$C732*VLOOKUP($B732,FoodDB!$A$2:$I$1018,5,0)</f>
        <v>0</v>
      </c>
      <c r="G732" s="100" t="n">
        <f aca="false">$C732*VLOOKUP($B732,FoodDB!$A$2:$I$1018,6,0)</f>
        <v>0</v>
      </c>
      <c r="H732" s="100" t="n">
        <f aca="false">$C732*VLOOKUP($B732,FoodDB!$A$2:$I$1018,7,0)</f>
        <v>0</v>
      </c>
      <c r="I732" s="100" t="n">
        <f aca="false">$C732*VLOOKUP($B732,FoodDB!$A$2:$I$1018,8,0)</f>
        <v>0</v>
      </c>
      <c r="J732" s="100" t="n">
        <f aca="false">$C732*VLOOKUP($B732,FoodDB!$A$2:$I$1018,9,0)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$C733*VLOOKUP($B733,FoodDB!$A$2:$I$1018,3,0)</f>
        <v>0</v>
      </c>
      <c r="E733" s="100" t="n">
        <f aca="false">$C733*VLOOKUP($B733,FoodDB!$A$2:$I$1018,4,0)</f>
        <v>0</v>
      </c>
      <c r="F733" s="100" t="n">
        <f aca="false">$C733*VLOOKUP($B733,FoodDB!$A$2:$I$1018,5,0)</f>
        <v>0</v>
      </c>
      <c r="G733" s="100" t="n">
        <f aca="false">$C733*VLOOKUP($B733,FoodDB!$A$2:$I$1018,6,0)</f>
        <v>0</v>
      </c>
      <c r="H733" s="100" t="n">
        <f aca="false">$C733*VLOOKUP($B733,FoodDB!$A$2:$I$1018,7,0)</f>
        <v>0</v>
      </c>
      <c r="I733" s="100" t="n">
        <f aca="false">$C733*VLOOKUP($B733,FoodDB!$A$2:$I$1018,8,0)</f>
        <v>0</v>
      </c>
      <c r="J733" s="100" t="n">
        <f aca="false">$C733*VLOOKUP($B733,FoodDB!$A$2:$I$1018,9,0)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$C734*VLOOKUP($B734,FoodDB!$A$2:$I$1018,3,0)</f>
        <v>0</v>
      </c>
      <c r="E734" s="100" t="n">
        <f aca="false">$C734*VLOOKUP($B734,FoodDB!$A$2:$I$1018,4,0)</f>
        <v>0</v>
      </c>
      <c r="F734" s="100" t="n">
        <f aca="false">$C734*VLOOKUP($B734,FoodDB!$A$2:$I$1018,5,0)</f>
        <v>0</v>
      </c>
      <c r="G734" s="100" t="n">
        <f aca="false">$C734*VLOOKUP($B734,FoodDB!$A$2:$I$1018,6,0)</f>
        <v>0</v>
      </c>
      <c r="H734" s="100" t="n">
        <f aca="false">$C734*VLOOKUP($B734,FoodDB!$A$2:$I$1018,7,0)</f>
        <v>0</v>
      </c>
      <c r="I734" s="100" t="n">
        <f aca="false">$C734*VLOOKUP($B734,FoodDB!$A$2:$I$1018,8,0)</f>
        <v>0</v>
      </c>
      <c r="J734" s="100" t="n">
        <f aca="false">$C734*VLOOKUP($B734,FoodDB!$A$2:$I$1018,9,0)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$C735*VLOOKUP($B735,FoodDB!$A$2:$I$1018,3,0)</f>
        <v>0</v>
      </c>
      <c r="E735" s="100" t="n">
        <f aca="false">$C735*VLOOKUP($B735,FoodDB!$A$2:$I$1018,4,0)</f>
        <v>0</v>
      </c>
      <c r="F735" s="100" t="n">
        <f aca="false">$C735*VLOOKUP($B735,FoodDB!$A$2:$I$1018,5,0)</f>
        <v>0</v>
      </c>
      <c r="G735" s="100" t="n">
        <f aca="false">$C735*VLOOKUP($B735,FoodDB!$A$2:$I$1018,6,0)</f>
        <v>0</v>
      </c>
      <c r="H735" s="100" t="n">
        <f aca="false">$C735*VLOOKUP($B735,FoodDB!$A$2:$I$1018,7,0)</f>
        <v>0</v>
      </c>
      <c r="I735" s="100" t="n">
        <f aca="false">$C735*VLOOKUP($B735,FoodDB!$A$2:$I$1018,8,0)</f>
        <v>0</v>
      </c>
      <c r="J735" s="100" t="n">
        <f aca="false">$C735*VLOOKUP($B735,FoodDB!$A$2:$I$1018,9,0)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$C736*VLOOKUP($B736,FoodDB!$A$2:$I$1018,3,0)</f>
        <v>0</v>
      </c>
      <c r="E736" s="100" t="n">
        <f aca="false">$C736*VLOOKUP($B736,FoodDB!$A$2:$I$1018,4,0)</f>
        <v>0</v>
      </c>
      <c r="F736" s="100" t="n">
        <f aca="false">$C736*VLOOKUP($B736,FoodDB!$A$2:$I$1018,5,0)</f>
        <v>0</v>
      </c>
      <c r="G736" s="100" t="n">
        <f aca="false">$C736*VLOOKUP($B736,FoodDB!$A$2:$I$1018,6,0)</f>
        <v>0</v>
      </c>
      <c r="H736" s="100" t="n">
        <f aca="false">$C736*VLOOKUP($B736,FoodDB!$A$2:$I$1018,7,0)</f>
        <v>0</v>
      </c>
      <c r="I736" s="100" t="n">
        <f aca="false">$C736*VLOOKUP($B736,FoodDB!$A$2:$I$1018,8,0)</f>
        <v>0</v>
      </c>
      <c r="J736" s="100" t="n">
        <f aca="false">$C736*VLOOKUP($B736,FoodDB!$A$2:$I$1018,9,0)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700.892337233279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1258.19641136944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700.892337233279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1258.19641136944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 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$C742*VLOOKUP($B742,FoodDB!$A$2:$I$1018,3,0)</f>
        <v>0</v>
      </c>
      <c r="E742" s="100" t="n">
        <f aca="false">$C742*VLOOKUP($B742,FoodDB!$A$2:$I$1018,4,0)</f>
        <v>0</v>
      </c>
      <c r="F742" s="100" t="n">
        <f aca="false">$C742*VLOOKUP($B742,FoodDB!$A$2:$I$1018,5,0)</f>
        <v>0</v>
      </c>
      <c r="G742" s="100" t="n">
        <f aca="false">$C742*VLOOKUP($B742,FoodDB!$A$2:$I$1018,6,0)</f>
        <v>0</v>
      </c>
      <c r="H742" s="100" t="n">
        <f aca="false">$C742*VLOOKUP($B742,FoodDB!$A$2:$I$1018,7,0)</f>
        <v>0</v>
      </c>
      <c r="I742" s="100" t="n">
        <f aca="false">$C742*VLOOKUP($B742,FoodDB!$A$2:$I$1018,8,0)</f>
        <v>0</v>
      </c>
      <c r="J742" s="100" t="n">
        <f aca="false">$C742*VLOOKUP($B742,FoodDB!$A$2:$I$1018,9,0)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706.186881169856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1263.49095530601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$C743*VLOOKUP($B743,FoodDB!$A$2:$I$1018,3,0)</f>
        <v>0</v>
      </c>
      <c r="E743" s="100" t="n">
        <f aca="false">$C743*VLOOKUP($B743,FoodDB!$A$2:$I$1018,4,0)</f>
        <v>0</v>
      </c>
      <c r="F743" s="100" t="n">
        <f aca="false">$C743*VLOOKUP($B743,FoodDB!$A$2:$I$1018,5,0)</f>
        <v>0</v>
      </c>
      <c r="G743" s="100" t="n">
        <f aca="false">$C743*VLOOKUP($B743,FoodDB!$A$2:$I$1018,6,0)</f>
        <v>0</v>
      </c>
      <c r="H743" s="100" t="n">
        <f aca="false">$C743*VLOOKUP($B743,FoodDB!$A$2:$I$1018,7,0)</f>
        <v>0</v>
      </c>
      <c r="I743" s="100" t="n">
        <f aca="false">$C743*VLOOKUP($B743,FoodDB!$A$2:$I$1018,8,0)</f>
        <v>0</v>
      </c>
      <c r="J743" s="100" t="n">
        <f aca="false">$C743*VLOOKUP($B743,FoodDB!$A$2:$I$1018,9,0)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$C744*VLOOKUP($B744,FoodDB!$A$2:$I$1018,3,0)</f>
        <v>0</v>
      </c>
      <c r="E744" s="100" t="n">
        <f aca="false">$C744*VLOOKUP($B744,FoodDB!$A$2:$I$1018,4,0)</f>
        <v>0</v>
      </c>
      <c r="F744" s="100" t="n">
        <f aca="false">$C744*VLOOKUP($B744,FoodDB!$A$2:$I$1018,5,0)</f>
        <v>0</v>
      </c>
      <c r="G744" s="100" t="n">
        <f aca="false">$C744*VLOOKUP($B744,FoodDB!$A$2:$I$1018,6,0)</f>
        <v>0</v>
      </c>
      <c r="H744" s="100" t="n">
        <f aca="false">$C744*VLOOKUP($B744,FoodDB!$A$2:$I$1018,7,0)</f>
        <v>0</v>
      </c>
      <c r="I744" s="100" t="n">
        <f aca="false">$C744*VLOOKUP($B744,FoodDB!$A$2:$I$1018,8,0)</f>
        <v>0</v>
      </c>
      <c r="J744" s="100" t="n">
        <f aca="false">$C744*VLOOKUP($B744,FoodDB!$A$2:$I$1018,9,0)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$C745*VLOOKUP($B745,FoodDB!$A$2:$I$1018,3,0)</f>
        <v>0</v>
      </c>
      <c r="E745" s="100" t="n">
        <f aca="false">$C745*VLOOKUP($B745,FoodDB!$A$2:$I$1018,4,0)</f>
        <v>0</v>
      </c>
      <c r="F745" s="100" t="n">
        <f aca="false">$C745*VLOOKUP($B745,FoodDB!$A$2:$I$1018,5,0)</f>
        <v>0</v>
      </c>
      <c r="G745" s="100" t="n">
        <f aca="false">$C745*VLOOKUP($B745,FoodDB!$A$2:$I$1018,6,0)</f>
        <v>0</v>
      </c>
      <c r="H745" s="100" t="n">
        <f aca="false">$C745*VLOOKUP($B745,FoodDB!$A$2:$I$1018,7,0)</f>
        <v>0</v>
      </c>
      <c r="I745" s="100" t="n">
        <f aca="false">$C745*VLOOKUP($B745,FoodDB!$A$2:$I$1018,8,0)</f>
        <v>0</v>
      </c>
      <c r="J745" s="100" t="n">
        <f aca="false">$C745*VLOOKUP($B745,FoodDB!$A$2:$I$1018,9,0)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$C746*VLOOKUP($B746,FoodDB!$A$2:$I$1018,3,0)</f>
        <v>0</v>
      </c>
      <c r="E746" s="100" t="n">
        <f aca="false">$C746*VLOOKUP($B746,FoodDB!$A$2:$I$1018,4,0)</f>
        <v>0</v>
      </c>
      <c r="F746" s="100" t="n">
        <f aca="false">$C746*VLOOKUP($B746,FoodDB!$A$2:$I$1018,5,0)</f>
        <v>0</v>
      </c>
      <c r="G746" s="100" t="n">
        <f aca="false">$C746*VLOOKUP($B746,FoodDB!$A$2:$I$1018,6,0)</f>
        <v>0</v>
      </c>
      <c r="H746" s="100" t="n">
        <f aca="false">$C746*VLOOKUP($B746,FoodDB!$A$2:$I$1018,7,0)</f>
        <v>0</v>
      </c>
      <c r="I746" s="100" t="n">
        <f aca="false">$C746*VLOOKUP($B746,FoodDB!$A$2:$I$1018,8,0)</f>
        <v>0</v>
      </c>
      <c r="J746" s="100" t="n">
        <f aca="false">$C746*VLOOKUP($B746,FoodDB!$A$2:$I$1018,9,0)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$C747*VLOOKUP($B747,FoodDB!$A$2:$I$1018,3,0)</f>
        <v>0</v>
      </c>
      <c r="E747" s="100" t="n">
        <f aca="false">$C747*VLOOKUP($B747,FoodDB!$A$2:$I$1018,4,0)</f>
        <v>0</v>
      </c>
      <c r="F747" s="100" t="n">
        <f aca="false">$C747*VLOOKUP($B747,FoodDB!$A$2:$I$1018,5,0)</f>
        <v>0</v>
      </c>
      <c r="G747" s="100" t="n">
        <f aca="false">$C747*VLOOKUP($B747,FoodDB!$A$2:$I$1018,6,0)</f>
        <v>0</v>
      </c>
      <c r="H747" s="100" t="n">
        <f aca="false">$C747*VLOOKUP($B747,FoodDB!$A$2:$I$1018,7,0)</f>
        <v>0</v>
      </c>
      <c r="I747" s="100" t="n">
        <f aca="false">$C747*VLOOKUP($B747,FoodDB!$A$2:$I$1018,8,0)</f>
        <v>0</v>
      </c>
      <c r="J747" s="100" t="n">
        <f aca="false">$C747*VLOOKUP($B747,FoodDB!$A$2:$I$1018,9,0)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$C748*VLOOKUP($B748,FoodDB!$A$2:$I$1018,3,0)</f>
        <v>0</v>
      </c>
      <c r="E748" s="100" t="n">
        <f aca="false">$C748*VLOOKUP($B748,FoodDB!$A$2:$I$1018,4,0)</f>
        <v>0</v>
      </c>
      <c r="F748" s="100" t="n">
        <f aca="false">$C748*VLOOKUP($B748,FoodDB!$A$2:$I$1018,5,0)</f>
        <v>0</v>
      </c>
      <c r="G748" s="100" t="n">
        <f aca="false">$C748*VLOOKUP($B748,FoodDB!$A$2:$I$1018,6,0)</f>
        <v>0</v>
      </c>
      <c r="H748" s="100" t="n">
        <f aca="false">$C748*VLOOKUP($B748,FoodDB!$A$2:$I$1018,7,0)</f>
        <v>0</v>
      </c>
      <c r="I748" s="100" t="n">
        <f aca="false">$C748*VLOOKUP($B748,FoodDB!$A$2:$I$1018,8,0)</f>
        <v>0</v>
      </c>
      <c r="J748" s="100" t="n">
        <f aca="false">$C748*VLOOKUP($B748,FoodDB!$A$2:$I$1018,9,0)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706.186881169856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1263.49095530601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706.186881169856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1263.49095530601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 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$C754*VLOOKUP($B754,FoodDB!$A$2:$I$1018,3,0)</f>
        <v>0</v>
      </c>
      <c r="E754" s="100" t="n">
        <f aca="false">$C754*VLOOKUP($B754,FoodDB!$A$2:$I$1018,4,0)</f>
        <v>0</v>
      </c>
      <c r="F754" s="100" t="n">
        <f aca="false">$C754*VLOOKUP($B754,FoodDB!$A$2:$I$1018,5,0)</f>
        <v>0</v>
      </c>
      <c r="G754" s="100" t="n">
        <f aca="false">$C754*VLOOKUP($B754,FoodDB!$A$2:$I$1018,6,0)</f>
        <v>0</v>
      </c>
      <c r="H754" s="100" t="n">
        <f aca="false">$C754*VLOOKUP($B754,FoodDB!$A$2:$I$1018,7,0)</f>
        <v>0</v>
      </c>
      <c r="I754" s="100" t="n">
        <f aca="false">$C754*VLOOKUP($B754,FoodDB!$A$2:$I$1018,8,0)</f>
        <v>0</v>
      </c>
      <c r="J754" s="100" t="n">
        <f aca="false">$C754*VLOOKUP($B754,FoodDB!$A$2:$I$1018,9,0)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711.434530574423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1268.73860471058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$C755*VLOOKUP($B755,FoodDB!$A$2:$I$1018,3,0)</f>
        <v>0</v>
      </c>
      <c r="E755" s="100" t="n">
        <f aca="false">$C755*VLOOKUP($B755,FoodDB!$A$2:$I$1018,4,0)</f>
        <v>0</v>
      </c>
      <c r="F755" s="100" t="n">
        <f aca="false">$C755*VLOOKUP($B755,FoodDB!$A$2:$I$1018,5,0)</f>
        <v>0</v>
      </c>
      <c r="G755" s="100" t="n">
        <f aca="false">$C755*VLOOKUP($B755,FoodDB!$A$2:$I$1018,6,0)</f>
        <v>0</v>
      </c>
      <c r="H755" s="100" t="n">
        <f aca="false">$C755*VLOOKUP($B755,FoodDB!$A$2:$I$1018,7,0)</f>
        <v>0</v>
      </c>
      <c r="I755" s="100" t="n">
        <f aca="false">$C755*VLOOKUP($B755,FoodDB!$A$2:$I$1018,8,0)</f>
        <v>0</v>
      </c>
      <c r="J755" s="100" t="n">
        <f aca="false">$C755*VLOOKUP($B755,FoodDB!$A$2:$I$1018,9,0)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$C756*VLOOKUP($B756,FoodDB!$A$2:$I$1018,3,0)</f>
        <v>0</v>
      </c>
      <c r="E756" s="100" t="n">
        <f aca="false">$C756*VLOOKUP($B756,FoodDB!$A$2:$I$1018,4,0)</f>
        <v>0</v>
      </c>
      <c r="F756" s="100" t="n">
        <f aca="false">$C756*VLOOKUP($B756,FoodDB!$A$2:$I$1018,5,0)</f>
        <v>0</v>
      </c>
      <c r="G756" s="100" t="n">
        <f aca="false">$C756*VLOOKUP($B756,FoodDB!$A$2:$I$1018,6,0)</f>
        <v>0</v>
      </c>
      <c r="H756" s="100" t="n">
        <f aca="false">$C756*VLOOKUP($B756,FoodDB!$A$2:$I$1018,7,0)</f>
        <v>0</v>
      </c>
      <c r="I756" s="100" t="n">
        <f aca="false">$C756*VLOOKUP($B756,FoodDB!$A$2:$I$1018,8,0)</f>
        <v>0</v>
      </c>
      <c r="J756" s="100" t="n">
        <f aca="false">$C756*VLOOKUP($B756,FoodDB!$A$2:$I$1018,9,0)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$C757*VLOOKUP($B757,FoodDB!$A$2:$I$1018,3,0)</f>
        <v>0</v>
      </c>
      <c r="E757" s="100" t="n">
        <f aca="false">$C757*VLOOKUP($B757,FoodDB!$A$2:$I$1018,4,0)</f>
        <v>0</v>
      </c>
      <c r="F757" s="100" t="n">
        <f aca="false">$C757*VLOOKUP($B757,FoodDB!$A$2:$I$1018,5,0)</f>
        <v>0</v>
      </c>
      <c r="G757" s="100" t="n">
        <f aca="false">$C757*VLOOKUP($B757,FoodDB!$A$2:$I$1018,6,0)</f>
        <v>0</v>
      </c>
      <c r="H757" s="100" t="n">
        <f aca="false">$C757*VLOOKUP($B757,FoodDB!$A$2:$I$1018,7,0)</f>
        <v>0</v>
      </c>
      <c r="I757" s="100" t="n">
        <f aca="false">$C757*VLOOKUP($B757,FoodDB!$A$2:$I$1018,8,0)</f>
        <v>0</v>
      </c>
      <c r="J757" s="100" t="n">
        <f aca="false">$C757*VLOOKUP($B757,FoodDB!$A$2:$I$1018,9,0)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$C758*VLOOKUP($B758,FoodDB!$A$2:$I$1018,3,0)</f>
        <v>0</v>
      </c>
      <c r="E758" s="100" t="n">
        <f aca="false">$C758*VLOOKUP($B758,FoodDB!$A$2:$I$1018,4,0)</f>
        <v>0</v>
      </c>
      <c r="F758" s="100" t="n">
        <f aca="false">$C758*VLOOKUP($B758,FoodDB!$A$2:$I$1018,5,0)</f>
        <v>0</v>
      </c>
      <c r="G758" s="100" t="n">
        <f aca="false">$C758*VLOOKUP($B758,FoodDB!$A$2:$I$1018,6,0)</f>
        <v>0</v>
      </c>
      <c r="H758" s="100" t="n">
        <f aca="false">$C758*VLOOKUP($B758,FoodDB!$A$2:$I$1018,7,0)</f>
        <v>0</v>
      </c>
      <c r="I758" s="100" t="n">
        <f aca="false">$C758*VLOOKUP($B758,FoodDB!$A$2:$I$1018,8,0)</f>
        <v>0</v>
      </c>
      <c r="J758" s="100" t="n">
        <f aca="false">$C758*VLOOKUP($B758,FoodDB!$A$2:$I$1018,9,0)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$C759*VLOOKUP($B759,FoodDB!$A$2:$I$1018,3,0)</f>
        <v>0</v>
      </c>
      <c r="E759" s="100" t="n">
        <f aca="false">$C759*VLOOKUP($B759,FoodDB!$A$2:$I$1018,4,0)</f>
        <v>0</v>
      </c>
      <c r="F759" s="100" t="n">
        <f aca="false">$C759*VLOOKUP($B759,FoodDB!$A$2:$I$1018,5,0)</f>
        <v>0</v>
      </c>
      <c r="G759" s="100" t="n">
        <f aca="false">$C759*VLOOKUP($B759,FoodDB!$A$2:$I$1018,6,0)</f>
        <v>0</v>
      </c>
      <c r="H759" s="100" t="n">
        <f aca="false">$C759*VLOOKUP($B759,FoodDB!$A$2:$I$1018,7,0)</f>
        <v>0</v>
      </c>
      <c r="I759" s="100" t="n">
        <f aca="false">$C759*VLOOKUP($B759,FoodDB!$A$2:$I$1018,8,0)</f>
        <v>0</v>
      </c>
      <c r="J759" s="100" t="n">
        <f aca="false">$C759*VLOOKUP($B759,FoodDB!$A$2:$I$1018,9,0)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$C760*VLOOKUP($B760,FoodDB!$A$2:$I$1018,3,0)</f>
        <v>0</v>
      </c>
      <c r="E760" s="100" t="n">
        <f aca="false">$C760*VLOOKUP($B760,FoodDB!$A$2:$I$1018,4,0)</f>
        <v>0</v>
      </c>
      <c r="F760" s="100" t="n">
        <f aca="false">$C760*VLOOKUP($B760,FoodDB!$A$2:$I$1018,5,0)</f>
        <v>0</v>
      </c>
      <c r="G760" s="100" t="n">
        <f aca="false">$C760*VLOOKUP($B760,FoodDB!$A$2:$I$1018,6,0)</f>
        <v>0</v>
      </c>
      <c r="H760" s="100" t="n">
        <f aca="false">$C760*VLOOKUP($B760,FoodDB!$A$2:$I$1018,7,0)</f>
        <v>0</v>
      </c>
      <c r="I760" s="100" t="n">
        <f aca="false">$C760*VLOOKUP($B760,FoodDB!$A$2:$I$1018,8,0)</f>
        <v>0</v>
      </c>
      <c r="J760" s="100" t="n">
        <f aca="false">$C760*VLOOKUP($B760,FoodDB!$A$2:$I$1018,9,0)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711.434530574423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1268.73860471058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711.434530574423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1268.73860471058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 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$C766*VLOOKUP($B766,FoodDB!$A$2:$I$1018,3,0)</f>
        <v>0</v>
      </c>
      <c r="E766" s="100" t="n">
        <f aca="false">$C766*VLOOKUP($B766,FoodDB!$A$2:$I$1018,4,0)</f>
        <v>0</v>
      </c>
      <c r="F766" s="100" t="n">
        <f aca="false">$C766*VLOOKUP($B766,FoodDB!$A$2:$I$1018,5,0)</f>
        <v>0</v>
      </c>
      <c r="G766" s="100" t="n">
        <f aca="false">$C766*VLOOKUP($B766,FoodDB!$A$2:$I$1018,6,0)</f>
        <v>0</v>
      </c>
      <c r="H766" s="100" t="n">
        <f aca="false">$C766*VLOOKUP($B766,FoodDB!$A$2:$I$1018,7,0)</f>
        <v>0</v>
      </c>
      <c r="I766" s="100" t="n">
        <f aca="false">$C766*VLOOKUP($B766,FoodDB!$A$2:$I$1018,8,0)</f>
        <v>0</v>
      </c>
      <c r="J766" s="100" t="n">
        <f aca="false">$C766*VLOOKUP($B766,FoodDB!$A$2:$I$1018,9,0)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716.63570079855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1273.93977493471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$C767*VLOOKUP($B767,FoodDB!$A$2:$I$1018,3,0)</f>
        <v>0</v>
      </c>
      <c r="E767" s="100" t="n">
        <f aca="false">$C767*VLOOKUP($B767,FoodDB!$A$2:$I$1018,4,0)</f>
        <v>0</v>
      </c>
      <c r="F767" s="100" t="n">
        <f aca="false">$C767*VLOOKUP($B767,FoodDB!$A$2:$I$1018,5,0)</f>
        <v>0</v>
      </c>
      <c r="G767" s="100" t="n">
        <f aca="false">$C767*VLOOKUP($B767,FoodDB!$A$2:$I$1018,6,0)</f>
        <v>0</v>
      </c>
      <c r="H767" s="100" t="n">
        <f aca="false">$C767*VLOOKUP($B767,FoodDB!$A$2:$I$1018,7,0)</f>
        <v>0</v>
      </c>
      <c r="I767" s="100" t="n">
        <f aca="false">$C767*VLOOKUP($B767,FoodDB!$A$2:$I$1018,8,0)</f>
        <v>0</v>
      </c>
      <c r="J767" s="100" t="n">
        <f aca="false">$C767*VLOOKUP($B767,FoodDB!$A$2:$I$1018,9,0)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$C768*VLOOKUP($B768,FoodDB!$A$2:$I$1018,3,0)</f>
        <v>0</v>
      </c>
      <c r="E768" s="100" t="n">
        <f aca="false">$C768*VLOOKUP($B768,FoodDB!$A$2:$I$1018,4,0)</f>
        <v>0</v>
      </c>
      <c r="F768" s="100" t="n">
        <f aca="false">$C768*VLOOKUP($B768,FoodDB!$A$2:$I$1018,5,0)</f>
        <v>0</v>
      </c>
      <c r="G768" s="100" t="n">
        <f aca="false">$C768*VLOOKUP($B768,FoodDB!$A$2:$I$1018,6,0)</f>
        <v>0</v>
      </c>
      <c r="H768" s="100" t="n">
        <f aca="false">$C768*VLOOKUP($B768,FoodDB!$A$2:$I$1018,7,0)</f>
        <v>0</v>
      </c>
      <c r="I768" s="100" t="n">
        <f aca="false">$C768*VLOOKUP($B768,FoodDB!$A$2:$I$1018,8,0)</f>
        <v>0</v>
      </c>
      <c r="J768" s="100" t="n">
        <f aca="false">$C768*VLOOKUP($B768,FoodDB!$A$2:$I$1018,9,0)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$C769*VLOOKUP($B769,FoodDB!$A$2:$I$1018,3,0)</f>
        <v>0</v>
      </c>
      <c r="E769" s="100" t="n">
        <f aca="false">$C769*VLOOKUP($B769,FoodDB!$A$2:$I$1018,4,0)</f>
        <v>0</v>
      </c>
      <c r="F769" s="100" t="n">
        <f aca="false">$C769*VLOOKUP($B769,FoodDB!$A$2:$I$1018,5,0)</f>
        <v>0</v>
      </c>
      <c r="G769" s="100" t="n">
        <f aca="false">$C769*VLOOKUP($B769,FoodDB!$A$2:$I$1018,6,0)</f>
        <v>0</v>
      </c>
      <c r="H769" s="100" t="n">
        <f aca="false">$C769*VLOOKUP($B769,FoodDB!$A$2:$I$1018,7,0)</f>
        <v>0</v>
      </c>
      <c r="I769" s="100" t="n">
        <f aca="false">$C769*VLOOKUP($B769,FoodDB!$A$2:$I$1018,8,0)</f>
        <v>0</v>
      </c>
      <c r="J769" s="100" t="n">
        <f aca="false">$C769*VLOOKUP($B769,FoodDB!$A$2:$I$1018,9,0)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$C770*VLOOKUP($B770,FoodDB!$A$2:$I$1018,3,0)</f>
        <v>0</v>
      </c>
      <c r="E770" s="100" t="n">
        <f aca="false">$C770*VLOOKUP($B770,FoodDB!$A$2:$I$1018,4,0)</f>
        <v>0</v>
      </c>
      <c r="F770" s="100" t="n">
        <f aca="false">$C770*VLOOKUP($B770,FoodDB!$A$2:$I$1018,5,0)</f>
        <v>0</v>
      </c>
      <c r="G770" s="100" t="n">
        <f aca="false">$C770*VLOOKUP($B770,FoodDB!$A$2:$I$1018,6,0)</f>
        <v>0</v>
      </c>
      <c r="H770" s="100" t="n">
        <f aca="false">$C770*VLOOKUP($B770,FoodDB!$A$2:$I$1018,7,0)</f>
        <v>0</v>
      </c>
      <c r="I770" s="100" t="n">
        <f aca="false">$C770*VLOOKUP($B770,FoodDB!$A$2:$I$1018,8,0)</f>
        <v>0</v>
      </c>
      <c r="J770" s="100" t="n">
        <f aca="false">$C770*VLOOKUP($B770,FoodDB!$A$2:$I$1018,9,0)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$C771*VLOOKUP($B771,FoodDB!$A$2:$I$1018,3,0)</f>
        <v>0</v>
      </c>
      <c r="E771" s="100" t="n">
        <f aca="false">$C771*VLOOKUP($B771,FoodDB!$A$2:$I$1018,4,0)</f>
        <v>0</v>
      </c>
      <c r="F771" s="100" t="n">
        <f aca="false">$C771*VLOOKUP($B771,FoodDB!$A$2:$I$1018,5,0)</f>
        <v>0</v>
      </c>
      <c r="G771" s="100" t="n">
        <f aca="false">$C771*VLOOKUP($B771,FoodDB!$A$2:$I$1018,6,0)</f>
        <v>0</v>
      </c>
      <c r="H771" s="100" t="n">
        <f aca="false">$C771*VLOOKUP($B771,FoodDB!$A$2:$I$1018,7,0)</f>
        <v>0</v>
      </c>
      <c r="I771" s="100" t="n">
        <f aca="false">$C771*VLOOKUP($B771,FoodDB!$A$2:$I$1018,8,0)</f>
        <v>0</v>
      </c>
      <c r="J771" s="100" t="n">
        <f aca="false">$C771*VLOOKUP($B771,FoodDB!$A$2:$I$1018,9,0)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$C772*VLOOKUP($B772,FoodDB!$A$2:$I$1018,3,0)</f>
        <v>0</v>
      </c>
      <c r="E772" s="100" t="n">
        <f aca="false">$C772*VLOOKUP($B772,FoodDB!$A$2:$I$1018,4,0)</f>
        <v>0</v>
      </c>
      <c r="F772" s="100" t="n">
        <f aca="false">$C772*VLOOKUP($B772,FoodDB!$A$2:$I$1018,5,0)</f>
        <v>0</v>
      </c>
      <c r="G772" s="100" t="n">
        <f aca="false">$C772*VLOOKUP($B772,FoodDB!$A$2:$I$1018,6,0)</f>
        <v>0</v>
      </c>
      <c r="H772" s="100" t="n">
        <f aca="false">$C772*VLOOKUP($B772,FoodDB!$A$2:$I$1018,7,0)</f>
        <v>0</v>
      </c>
      <c r="I772" s="100" t="n">
        <f aca="false">$C772*VLOOKUP($B772,FoodDB!$A$2:$I$1018,8,0)</f>
        <v>0</v>
      </c>
      <c r="J772" s="100" t="n">
        <f aca="false">$C772*VLOOKUP($B772,FoodDB!$A$2:$I$1018,9,0)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716.63570079855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1273.93977493471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716.63570079855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1273.93977493471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 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$C778*VLOOKUP($B778,FoodDB!$A$2:$I$1018,3,0)</f>
        <v>0</v>
      </c>
      <c r="E778" s="100" t="n">
        <f aca="false">$C778*VLOOKUP($B778,FoodDB!$A$2:$I$1018,4,0)</f>
        <v>0</v>
      </c>
      <c r="F778" s="100" t="n">
        <f aca="false">$C778*VLOOKUP($B778,FoodDB!$A$2:$I$1018,5,0)</f>
        <v>0</v>
      </c>
      <c r="G778" s="100" t="n">
        <f aca="false">$C778*VLOOKUP($B778,FoodDB!$A$2:$I$1018,6,0)</f>
        <v>0</v>
      </c>
      <c r="H778" s="100" t="n">
        <f aca="false">$C778*VLOOKUP($B778,FoodDB!$A$2:$I$1018,7,0)</f>
        <v>0</v>
      </c>
      <c r="I778" s="100" t="n">
        <f aca="false">$C778*VLOOKUP($B778,FoodDB!$A$2:$I$1018,8,0)</f>
        <v>0</v>
      </c>
      <c r="J778" s="100" t="n">
        <f aca="false">$C778*VLOOKUP($B778,FoodDB!$A$2:$I$1018,9,0)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721.790803514977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1279.09487765114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$C779*VLOOKUP($B779,FoodDB!$A$2:$I$1018,3,0)</f>
        <v>0</v>
      </c>
      <c r="E779" s="100" t="n">
        <f aca="false">$C779*VLOOKUP($B779,FoodDB!$A$2:$I$1018,4,0)</f>
        <v>0</v>
      </c>
      <c r="F779" s="100" t="n">
        <f aca="false">$C779*VLOOKUP($B779,FoodDB!$A$2:$I$1018,5,0)</f>
        <v>0</v>
      </c>
      <c r="G779" s="100" t="n">
        <f aca="false">$C779*VLOOKUP($B779,FoodDB!$A$2:$I$1018,6,0)</f>
        <v>0</v>
      </c>
      <c r="H779" s="100" t="n">
        <f aca="false">$C779*VLOOKUP($B779,FoodDB!$A$2:$I$1018,7,0)</f>
        <v>0</v>
      </c>
      <c r="I779" s="100" t="n">
        <f aca="false">$C779*VLOOKUP($B779,FoodDB!$A$2:$I$1018,8,0)</f>
        <v>0</v>
      </c>
      <c r="J779" s="100" t="n">
        <f aca="false">$C779*VLOOKUP($B779,FoodDB!$A$2:$I$1018,9,0)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$C780*VLOOKUP($B780,FoodDB!$A$2:$I$1018,3,0)</f>
        <v>0</v>
      </c>
      <c r="E780" s="100" t="n">
        <f aca="false">$C780*VLOOKUP($B780,FoodDB!$A$2:$I$1018,4,0)</f>
        <v>0</v>
      </c>
      <c r="F780" s="100" t="n">
        <f aca="false">$C780*VLOOKUP($B780,FoodDB!$A$2:$I$1018,5,0)</f>
        <v>0</v>
      </c>
      <c r="G780" s="100" t="n">
        <f aca="false">$C780*VLOOKUP($B780,FoodDB!$A$2:$I$1018,6,0)</f>
        <v>0</v>
      </c>
      <c r="H780" s="100" t="n">
        <f aca="false">$C780*VLOOKUP($B780,FoodDB!$A$2:$I$1018,7,0)</f>
        <v>0</v>
      </c>
      <c r="I780" s="100" t="n">
        <f aca="false">$C780*VLOOKUP($B780,FoodDB!$A$2:$I$1018,8,0)</f>
        <v>0</v>
      </c>
      <c r="J780" s="100" t="n">
        <f aca="false">$C780*VLOOKUP($B780,FoodDB!$A$2:$I$1018,9,0)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$C781*VLOOKUP($B781,FoodDB!$A$2:$I$1018,3,0)</f>
        <v>0</v>
      </c>
      <c r="E781" s="100" t="n">
        <f aca="false">$C781*VLOOKUP($B781,FoodDB!$A$2:$I$1018,4,0)</f>
        <v>0</v>
      </c>
      <c r="F781" s="100" t="n">
        <f aca="false">$C781*VLOOKUP($B781,FoodDB!$A$2:$I$1018,5,0)</f>
        <v>0</v>
      </c>
      <c r="G781" s="100" t="n">
        <f aca="false">$C781*VLOOKUP($B781,FoodDB!$A$2:$I$1018,6,0)</f>
        <v>0</v>
      </c>
      <c r="H781" s="100" t="n">
        <f aca="false">$C781*VLOOKUP($B781,FoodDB!$A$2:$I$1018,7,0)</f>
        <v>0</v>
      </c>
      <c r="I781" s="100" t="n">
        <f aca="false">$C781*VLOOKUP($B781,FoodDB!$A$2:$I$1018,8,0)</f>
        <v>0</v>
      </c>
      <c r="J781" s="100" t="n">
        <f aca="false">$C781*VLOOKUP($B781,FoodDB!$A$2:$I$1018,9,0)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$C782*VLOOKUP($B782,FoodDB!$A$2:$I$1018,3,0)</f>
        <v>0</v>
      </c>
      <c r="E782" s="100" t="n">
        <f aca="false">$C782*VLOOKUP($B782,FoodDB!$A$2:$I$1018,4,0)</f>
        <v>0</v>
      </c>
      <c r="F782" s="100" t="n">
        <f aca="false">$C782*VLOOKUP($B782,FoodDB!$A$2:$I$1018,5,0)</f>
        <v>0</v>
      </c>
      <c r="G782" s="100" t="n">
        <f aca="false">$C782*VLOOKUP($B782,FoodDB!$A$2:$I$1018,6,0)</f>
        <v>0</v>
      </c>
      <c r="H782" s="100" t="n">
        <f aca="false">$C782*VLOOKUP($B782,FoodDB!$A$2:$I$1018,7,0)</f>
        <v>0</v>
      </c>
      <c r="I782" s="100" t="n">
        <f aca="false">$C782*VLOOKUP($B782,FoodDB!$A$2:$I$1018,8,0)</f>
        <v>0</v>
      </c>
      <c r="J782" s="100" t="n">
        <f aca="false">$C782*VLOOKUP($B782,FoodDB!$A$2:$I$1018,9,0)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$C783*VLOOKUP($B783,FoodDB!$A$2:$I$1018,3,0)</f>
        <v>0</v>
      </c>
      <c r="E783" s="100" t="n">
        <f aca="false">$C783*VLOOKUP($B783,FoodDB!$A$2:$I$1018,4,0)</f>
        <v>0</v>
      </c>
      <c r="F783" s="100" t="n">
        <f aca="false">$C783*VLOOKUP($B783,FoodDB!$A$2:$I$1018,5,0)</f>
        <v>0</v>
      </c>
      <c r="G783" s="100" t="n">
        <f aca="false">$C783*VLOOKUP($B783,FoodDB!$A$2:$I$1018,6,0)</f>
        <v>0</v>
      </c>
      <c r="H783" s="100" t="n">
        <f aca="false">$C783*VLOOKUP($B783,FoodDB!$A$2:$I$1018,7,0)</f>
        <v>0</v>
      </c>
      <c r="I783" s="100" t="n">
        <f aca="false">$C783*VLOOKUP($B783,FoodDB!$A$2:$I$1018,8,0)</f>
        <v>0</v>
      </c>
      <c r="J783" s="100" t="n">
        <f aca="false">$C783*VLOOKUP($B783,FoodDB!$A$2:$I$1018,9,0)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$C784*VLOOKUP($B784,FoodDB!$A$2:$I$1018,3,0)</f>
        <v>0</v>
      </c>
      <c r="E784" s="100" t="n">
        <f aca="false">$C784*VLOOKUP($B784,FoodDB!$A$2:$I$1018,4,0)</f>
        <v>0</v>
      </c>
      <c r="F784" s="100" t="n">
        <f aca="false">$C784*VLOOKUP($B784,FoodDB!$A$2:$I$1018,5,0)</f>
        <v>0</v>
      </c>
      <c r="G784" s="100" t="n">
        <f aca="false">$C784*VLOOKUP($B784,FoodDB!$A$2:$I$1018,6,0)</f>
        <v>0</v>
      </c>
      <c r="H784" s="100" t="n">
        <f aca="false">$C784*VLOOKUP($B784,FoodDB!$A$2:$I$1018,7,0)</f>
        <v>0</v>
      </c>
      <c r="I784" s="100" t="n">
        <f aca="false">$C784*VLOOKUP($B784,FoodDB!$A$2:$I$1018,8,0)</f>
        <v>0</v>
      </c>
      <c r="J784" s="100" t="n">
        <f aca="false">$C784*VLOOKUP($B784,FoodDB!$A$2:$I$1018,9,0)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721.790803514977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1279.09487765114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721.790803514977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1279.09487765114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 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$C790*VLOOKUP($B790,FoodDB!$A$2:$I$1018,3,0)</f>
        <v>0</v>
      </c>
      <c r="E790" s="100" t="n">
        <f aca="false">$C790*VLOOKUP($B790,FoodDB!$A$2:$I$1018,4,0)</f>
        <v>0</v>
      </c>
      <c r="F790" s="100" t="n">
        <f aca="false">$C790*VLOOKUP($B790,FoodDB!$A$2:$I$1018,5,0)</f>
        <v>0</v>
      </c>
      <c r="G790" s="100" t="n">
        <f aca="false">$C790*VLOOKUP($B790,FoodDB!$A$2:$I$1018,6,0)</f>
        <v>0</v>
      </c>
      <c r="H790" s="100" t="n">
        <f aca="false">$C790*VLOOKUP($B790,FoodDB!$A$2:$I$1018,7,0)</f>
        <v>0</v>
      </c>
      <c r="I790" s="100" t="n">
        <f aca="false">$C790*VLOOKUP($B790,FoodDB!$A$2:$I$1018,8,0)</f>
        <v>0</v>
      </c>
      <c r="J790" s="100" t="n">
        <f aca="false">$C790*VLOOKUP($B790,FoodDB!$A$2:$I$1018,9,0)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726.900246750201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1284.20432088636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$C791*VLOOKUP($B791,FoodDB!$A$2:$I$1018,3,0)</f>
        <v>0</v>
      </c>
      <c r="E791" s="100" t="n">
        <f aca="false">$C791*VLOOKUP($B791,FoodDB!$A$2:$I$1018,4,0)</f>
        <v>0</v>
      </c>
      <c r="F791" s="100" t="n">
        <f aca="false">$C791*VLOOKUP($B791,FoodDB!$A$2:$I$1018,5,0)</f>
        <v>0</v>
      </c>
      <c r="G791" s="100" t="n">
        <f aca="false">$C791*VLOOKUP($B791,FoodDB!$A$2:$I$1018,6,0)</f>
        <v>0</v>
      </c>
      <c r="H791" s="100" t="n">
        <f aca="false">$C791*VLOOKUP($B791,FoodDB!$A$2:$I$1018,7,0)</f>
        <v>0</v>
      </c>
      <c r="I791" s="100" t="n">
        <f aca="false">$C791*VLOOKUP($B791,FoodDB!$A$2:$I$1018,8,0)</f>
        <v>0</v>
      </c>
      <c r="J791" s="100" t="n">
        <f aca="false">$C791*VLOOKUP($B791,FoodDB!$A$2:$I$1018,9,0)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$C792*VLOOKUP($B792,FoodDB!$A$2:$I$1018,3,0)</f>
        <v>0</v>
      </c>
      <c r="E792" s="100" t="n">
        <f aca="false">$C792*VLOOKUP($B792,FoodDB!$A$2:$I$1018,4,0)</f>
        <v>0</v>
      </c>
      <c r="F792" s="100" t="n">
        <f aca="false">$C792*VLOOKUP($B792,FoodDB!$A$2:$I$1018,5,0)</f>
        <v>0</v>
      </c>
      <c r="G792" s="100" t="n">
        <f aca="false">$C792*VLOOKUP($B792,FoodDB!$A$2:$I$1018,6,0)</f>
        <v>0</v>
      </c>
      <c r="H792" s="100" t="n">
        <f aca="false">$C792*VLOOKUP($B792,FoodDB!$A$2:$I$1018,7,0)</f>
        <v>0</v>
      </c>
      <c r="I792" s="100" t="n">
        <f aca="false">$C792*VLOOKUP($B792,FoodDB!$A$2:$I$1018,8,0)</f>
        <v>0</v>
      </c>
      <c r="J792" s="100" t="n">
        <f aca="false">$C792*VLOOKUP($B792,FoodDB!$A$2:$I$1018,9,0)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$C793*VLOOKUP($B793,FoodDB!$A$2:$I$1018,3,0)</f>
        <v>0</v>
      </c>
      <c r="E793" s="100" t="n">
        <f aca="false">$C793*VLOOKUP($B793,FoodDB!$A$2:$I$1018,4,0)</f>
        <v>0</v>
      </c>
      <c r="F793" s="100" t="n">
        <f aca="false">$C793*VLOOKUP($B793,FoodDB!$A$2:$I$1018,5,0)</f>
        <v>0</v>
      </c>
      <c r="G793" s="100" t="n">
        <f aca="false">$C793*VLOOKUP($B793,FoodDB!$A$2:$I$1018,6,0)</f>
        <v>0</v>
      </c>
      <c r="H793" s="100" t="n">
        <f aca="false">$C793*VLOOKUP($B793,FoodDB!$A$2:$I$1018,7,0)</f>
        <v>0</v>
      </c>
      <c r="I793" s="100" t="n">
        <f aca="false">$C793*VLOOKUP($B793,FoodDB!$A$2:$I$1018,8,0)</f>
        <v>0</v>
      </c>
      <c r="J793" s="100" t="n">
        <f aca="false">$C793*VLOOKUP($B793,FoodDB!$A$2:$I$1018,9,0)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$C794*VLOOKUP($B794,FoodDB!$A$2:$I$1018,3,0)</f>
        <v>0</v>
      </c>
      <c r="E794" s="100" t="n">
        <f aca="false">$C794*VLOOKUP($B794,FoodDB!$A$2:$I$1018,4,0)</f>
        <v>0</v>
      </c>
      <c r="F794" s="100" t="n">
        <f aca="false">$C794*VLOOKUP($B794,FoodDB!$A$2:$I$1018,5,0)</f>
        <v>0</v>
      </c>
      <c r="G794" s="100" t="n">
        <f aca="false">$C794*VLOOKUP($B794,FoodDB!$A$2:$I$1018,6,0)</f>
        <v>0</v>
      </c>
      <c r="H794" s="100" t="n">
        <f aca="false">$C794*VLOOKUP($B794,FoodDB!$A$2:$I$1018,7,0)</f>
        <v>0</v>
      </c>
      <c r="I794" s="100" t="n">
        <f aca="false">$C794*VLOOKUP($B794,FoodDB!$A$2:$I$1018,8,0)</f>
        <v>0</v>
      </c>
      <c r="J794" s="100" t="n">
        <f aca="false">$C794*VLOOKUP($B794,FoodDB!$A$2:$I$1018,9,0)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$C795*VLOOKUP($B795,FoodDB!$A$2:$I$1018,3,0)</f>
        <v>0</v>
      </c>
      <c r="E795" s="100" t="n">
        <f aca="false">$C795*VLOOKUP($B795,FoodDB!$A$2:$I$1018,4,0)</f>
        <v>0</v>
      </c>
      <c r="F795" s="100" t="n">
        <f aca="false">$C795*VLOOKUP($B795,FoodDB!$A$2:$I$1018,5,0)</f>
        <v>0</v>
      </c>
      <c r="G795" s="100" t="n">
        <f aca="false">$C795*VLOOKUP($B795,FoodDB!$A$2:$I$1018,6,0)</f>
        <v>0</v>
      </c>
      <c r="H795" s="100" t="n">
        <f aca="false">$C795*VLOOKUP($B795,FoodDB!$A$2:$I$1018,7,0)</f>
        <v>0</v>
      </c>
      <c r="I795" s="100" t="n">
        <f aca="false">$C795*VLOOKUP($B795,FoodDB!$A$2:$I$1018,8,0)</f>
        <v>0</v>
      </c>
      <c r="J795" s="100" t="n">
        <f aca="false">$C795*VLOOKUP($B795,FoodDB!$A$2:$I$1018,9,0)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$C796*VLOOKUP($B796,FoodDB!$A$2:$I$1018,3,0)</f>
        <v>0</v>
      </c>
      <c r="E796" s="100" t="n">
        <f aca="false">$C796*VLOOKUP($B796,FoodDB!$A$2:$I$1018,4,0)</f>
        <v>0</v>
      </c>
      <c r="F796" s="100" t="n">
        <f aca="false">$C796*VLOOKUP($B796,FoodDB!$A$2:$I$1018,5,0)</f>
        <v>0</v>
      </c>
      <c r="G796" s="100" t="n">
        <f aca="false">$C796*VLOOKUP($B796,FoodDB!$A$2:$I$1018,6,0)</f>
        <v>0</v>
      </c>
      <c r="H796" s="100" t="n">
        <f aca="false">$C796*VLOOKUP($B796,FoodDB!$A$2:$I$1018,7,0)</f>
        <v>0</v>
      </c>
      <c r="I796" s="100" t="n">
        <f aca="false">$C796*VLOOKUP($B796,FoodDB!$A$2:$I$1018,8,0)</f>
        <v>0</v>
      </c>
      <c r="J796" s="100" t="n">
        <f aca="false">$C796*VLOOKUP($B796,FoodDB!$A$2:$I$1018,9,0)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726.900246750201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1284.20432088636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726.900246750201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1284.20432088636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 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$C802*VLOOKUP($B802,FoodDB!$A$2:$I$1018,3,0)</f>
        <v>0</v>
      </c>
      <c r="E802" s="100" t="n">
        <f aca="false">$C802*VLOOKUP($B802,FoodDB!$A$2:$I$1018,4,0)</f>
        <v>0</v>
      </c>
      <c r="F802" s="100" t="n">
        <f aca="false">$C802*VLOOKUP($B802,FoodDB!$A$2:$I$1018,5,0)</f>
        <v>0</v>
      </c>
      <c r="G802" s="100" t="n">
        <f aca="false">$C802*VLOOKUP($B802,FoodDB!$A$2:$I$1018,6,0)</f>
        <v>0</v>
      </c>
      <c r="H802" s="100" t="n">
        <f aca="false">$C802*VLOOKUP($B802,FoodDB!$A$2:$I$1018,7,0)</f>
        <v>0</v>
      </c>
      <c r="I802" s="100" t="n">
        <f aca="false">$C802*VLOOKUP($B802,FoodDB!$A$2:$I$1018,8,0)</f>
        <v>0</v>
      </c>
      <c r="J802" s="100" t="n">
        <f aca="false">$C802*VLOOKUP($B802,FoodDB!$A$2:$I$1018,9,0)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731.964434916771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1289.26850905293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$C803*VLOOKUP($B803,FoodDB!$A$2:$I$1018,3,0)</f>
        <v>0</v>
      </c>
      <c r="E803" s="100" t="n">
        <f aca="false">$C803*VLOOKUP($B803,FoodDB!$A$2:$I$1018,4,0)</f>
        <v>0</v>
      </c>
      <c r="F803" s="100" t="n">
        <f aca="false">$C803*VLOOKUP($B803,FoodDB!$A$2:$I$1018,5,0)</f>
        <v>0</v>
      </c>
      <c r="G803" s="100" t="n">
        <f aca="false">$C803*VLOOKUP($B803,FoodDB!$A$2:$I$1018,6,0)</f>
        <v>0</v>
      </c>
      <c r="H803" s="100" t="n">
        <f aca="false">$C803*VLOOKUP($B803,FoodDB!$A$2:$I$1018,7,0)</f>
        <v>0</v>
      </c>
      <c r="I803" s="100" t="n">
        <f aca="false">$C803*VLOOKUP($B803,FoodDB!$A$2:$I$1018,8,0)</f>
        <v>0</v>
      </c>
      <c r="J803" s="100" t="n">
        <f aca="false">$C803*VLOOKUP($B803,FoodDB!$A$2:$I$1018,9,0)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$C804*VLOOKUP($B804,FoodDB!$A$2:$I$1018,3,0)</f>
        <v>0</v>
      </c>
      <c r="E804" s="100" t="n">
        <f aca="false">$C804*VLOOKUP($B804,FoodDB!$A$2:$I$1018,4,0)</f>
        <v>0</v>
      </c>
      <c r="F804" s="100" t="n">
        <f aca="false">$C804*VLOOKUP($B804,FoodDB!$A$2:$I$1018,5,0)</f>
        <v>0</v>
      </c>
      <c r="G804" s="100" t="n">
        <f aca="false">$C804*VLOOKUP($B804,FoodDB!$A$2:$I$1018,6,0)</f>
        <v>0</v>
      </c>
      <c r="H804" s="100" t="n">
        <f aca="false">$C804*VLOOKUP($B804,FoodDB!$A$2:$I$1018,7,0)</f>
        <v>0</v>
      </c>
      <c r="I804" s="100" t="n">
        <f aca="false">$C804*VLOOKUP($B804,FoodDB!$A$2:$I$1018,8,0)</f>
        <v>0</v>
      </c>
      <c r="J804" s="100" t="n">
        <f aca="false">$C804*VLOOKUP($B804,FoodDB!$A$2:$I$1018,9,0)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$C805*VLOOKUP($B805,FoodDB!$A$2:$I$1018,3,0)</f>
        <v>0</v>
      </c>
      <c r="E805" s="100" t="n">
        <f aca="false">$C805*VLOOKUP($B805,FoodDB!$A$2:$I$1018,4,0)</f>
        <v>0</v>
      </c>
      <c r="F805" s="100" t="n">
        <f aca="false">$C805*VLOOKUP($B805,FoodDB!$A$2:$I$1018,5,0)</f>
        <v>0</v>
      </c>
      <c r="G805" s="100" t="n">
        <f aca="false">$C805*VLOOKUP($B805,FoodDB!$A$2:$I$1018,6,0)</f>
        <v>0</v>
      </c>
      <c r="H805" s="100" t="n">
        <f aca="false">$C805*VLOOKUP($B805,FoodDB!$A$2:$I$1018,7,0)</f>
        <v>0</v>
      </c>
      <c r="I805" s="100" t="n">
        <f aca="false">$C805*VLOOKUP($B805,FoodDB!$A$2:$I$1018,8,0)</f>
        <v>0</v>
      </c>
      <c r="J805" s="100" t="n">
        <f aca="false">$C805*VLOOKUP($B805,FoodDB!$A$2:$I$1018,9,0)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$C806*VLOOKUP($B806,FoodDB!$A$2:$I$1018,3,0)</f>
        <v>0</v>
      </c>
      <c r="E806" s="100" t="n">
        <f aca="false">$C806*VLOOKUP($B806,FoodDB!$A$2:$I$1018,4,0)</f>
        <v>0</v>
      </c>
      <c r="F806" s="100" t="n">
        <f aca="false">$C806*VLOOKUP($B806,FoodDB!$A$2:$I$1018,5,0)</f>
        <v>0</v>
      </c>
      <c r="G806" s="100" t="n">
        <f aca="false">$C806*VLOOKUP($B806,FoodDB!$A$2:$I$1018,6,0)</f>
        <v>0</v>
      </c>
      <c r="H806" s="100" t="n">
        <f aca="false">$C806*VLOOKUP($B806,FoodDB!$A$2:$I$1018,7,0)</f>
        <v>0</v>
      </c>
      <c r="I806" s="100" t="n">
        <f aca="false">$C806*VLOOKUP($B806,FoodDB!$A$2:$I$1018,8,0)</f>
        <v>0</v>
      </c>
      <c r="J806" s="100" t="n">
        <f aca="false">$C806*VLOOKUP($B806,FoodDB!$A$2:$I$1018,9,0)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$C807*VLOOKUP($B807,FoodDB!$A$2:$I$1018,3,0)</f>
        <v>0</v>
      </c>
      <c r="E807" s="100" t="n">
        <f aca="false">$C807*VLOOKUP($B807,FoodDB!$A$2:$I$1018,4,0)</f>
        <v>0</v>
      </c>
      <c r="F807" s="100" t="n">
        <f aca="false">$C807*VLOOKUP($B807,FoodDB!$A$2:$I$1018,5,0)</f>
        <v>0</v>
      </c>
      <c r="G807" s="100" t="n">
        <f aca="false">$C807*VLOOKUP($B807,FoodDB!$A$2:$I$1018,6,0)</f>
        <v>0</v>
      </c>
      <c r="H807" s="100" t="n">
        <f aca="false">$C807*VLOOKUP($B807,FoodDB!$A$2:$I$1018,7,0)</f>
        <v>0</v>
      </c>
      <c r="I807" s="100" t="n">
        <f aca="false">$C807*VLOOKUP($B807,FoodDB!$A$2:$I$1018,8,0)</f>
        <v>0</v>
      </c>
      <c r="J807" s="100" t="n">
        <f aca="false">$C807*VLOOKUP($B807,FoodDB!$A$2:$I$1018,9,0)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$C808*VLOOKUP($B808,FoodDB!$A$2:$I$1018,3,0)</f>
        <v>0</v>
      </c>
      <c r="E808" s="100" t="n">
        <f aca="false">$C808*VLOOKUP($B808,FoodDB!$A$2:$I$1018,4,0)</f>
        <v>0</v>
      </c>
      <c r="F808" s="100" t="n">
        <f aca="false">$C808*VLOOKUP($B808,FoodDB!$A$2:$I$1018,5,0)</f>
        <v>0</v>
      </c>
      <c r="G808" s="100" t="n">
        <f aca="false">$C808*VLOOKUP($B808,FoodDB!$A$2:$I$1018,6,0)</f>
        <v>0</v>
      </c>
      <c r="H808" s="100" t="n">
        <f aca="false">$C808*VLOOKUP($B808,FoodDB!$A$2:$I$1018,7,0)</f>
        <v>0</v>
      </c>
      <c r="I808" s="100" t="n">
        <f aca="false">$C808*VLOOKUP($B808,FoodDB!$A$2:$I$1018,8,0)</f>
        <v>0</v>
      </c>
      <c r="J808" s="100" t="n">
        <f aca="false">$C808*VLOOKUP($B808,FoodDB!$A$2:$I$1018,9,0)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731.964434916771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1289.26850905293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731.964434916771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1289.26850905293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 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$C814*VLOOKUP($B814,FoodDB!$A$2:$I$1018,3,0)</f>
        <v>0</v>
      </c>
      <c r="E814" s="100" t="n">
        <f aca="false">$C814*VLOOKUP($B814,FoodDB!$A$2:$I$1018,4,0)</f>
        <v>0</v>
      </c>
      <c r="F814" s="100" t="n">
        <f aca="false">$C814*VLOOKUP($B814,FoodDB!$A$2:$I$1018,5,0)</f>
        <v>0</v>
      </c>
      <c r="G814" s="100" t="n">
        <f aca="false">$C814*VLOOKUP($B814,FoodDB!$A$2:$I$1018,6,0)</f>
        <v>0</v>
      </c>
      <c r="H814" s="100" t="n">
        <f aca="false">$C814*VLOOKUP($B814,FoodDB!$A$2:$I$1018,7,0)</f>
        <v>0</v>
      </c>
      <c r="I814" s="100" t="n">
        <f aca="false">$C814*VLOOKUP($B814,FoodDB!$A$2:$I$1018,8,0)</f>
        <v>0</v>
      </c>
      <c r="J814" s="100" t="n">
        <f aca="false">$C814*VLOOKUP($B814,FoodDB!$A$2:$I$1018,9,0)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736.983768845294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1294.28784298145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$C815*VLOOKUP($B815,FoodDB!$A$2:$I$1018,3,0)</f>
        <v>0</v>
      </c>
      <c r="E815" s="100" t="n">
        <f aca="false">$C815*VLOOKUP($B815,FoodDB!$A$2:$I$1018,4,0)</f>
        <v>0</v>
      </c>
      <c r="F815" s="100" t="n">
        <f aca="false">$C815*VLOOKUP($B815,FoodDB!$A$2:$I$1018,5,0)</f>
        <v>0</v>
      </c>
      <c r="G815" s="100" t="n">
        <f aca="false">$C815*VLOOKUP($B815,FoodDB!$A$2:$I$1018,6,0)</f>
        <v>0</v>
      </c>
      <c r="H815" s="100" t="n">
        <f aca="false">$C815*VLOOKUP($B815,FoodDB!$A$2:$I$1018,7,0)</f>
        <v>0</v>
      </c>
      <c r="I815" s="100" t="n">
        <f aca="false">$C815*VLOOKUP($B815,FoodDB!$A$2:$I$1018,8,0)</f>
        <v>0</v>
      </c>
      <c r="J815" s="100" t="n">
        <f aca="false">$C815*VLOOKUP($B815,FoodDB!$A$2:$I$1018,9,0)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$C816*VLOOKUP($B816,FoodDB!$A$2:$I$1018,3,0)</f>
        <v>0</v>
      </c>
      <c r="E816" s="100" t="n">
        <f aca="false">$C816*VLOOKUP($B816,FoodDB!$A$2:$I$1018,4,0)</f>
        <v>0</v>
      </c>
      <c r="F816" s="100" t="n">
        <f aca="false">$C816*VLOOKUP($B816,FoodDB!$A$2:$I$1018,5,0)</f>
        <v>0</v>
      </c>
      <c r="G816" s="100" t="n">
        <f aca="false">$C816*VLOOKUP($B816,FoodDB!$A$2:$I$1018,6,0)</f>
        <v>0</v>
      </c>
      <c r="H816" s="100" t="n">
        <f aca="false">$C816*VLOOKUP($B816,FoodDB!$A$2:$I$1018,7,0)</f>
        <v>0</v>
      </c>
      <c r="I816" s="100" t="n">
        <f aca="false">$C816*VLOOKUP($B816,FoodDB!$A$2:$I$1018,8,0)</f>
        <v>0</v>
      </c>
      <c r="J816" s="100" t="n">
        <f aca="false">$C816*VLOOKUP($B816,FoodDB!$A$2:$I$1018,9,0)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$C817*VLOOKUP($B817,FoodDB!$A$2:$I$1018,3,0)</f>
        <v>0</v>
      </c>
      <c r="E817" s="100" t="n">
        <f aca="false">$C817*VLOOKUP($B817,FoodDB!$A$2:$I$1018,4,0)</f>
        <v>0</v>
      </c>
      <c r="F817" s="100" t="n">
        <f aca="false">$C817*VLOOKUP($B817,FoodDB!$A$2:$I$1018,5,0)</f>
        <v>0</v>
      </c>
      <c r="G817" s="100" t="n">
        <f aca="false">$C817*VLOOKUP($B817,FoodDB!$A$2:$I$1018,6,0)</f>
        <v>0</v>
      </c>
      <c r="H817" s="100" t="n">
        <f aca="false">$C817*VLOOKUP($B817,FoodDB!$A$2:$I$1018,7,0)</f>
        <v>0</v>
      </c>
      <c r="I817" s="100" t="n">
        <f aca="false">$C817*VLOOKUP($B817,FoodDB!$A$2:$I$1018,8,0)</f>
        <v>0</v>
      </c>
      <c r="J817" s="100" t="n">
        <f aca="false">$C817*VLOOKUP($B817,FoodDB!$A$2:$I$1018,9,0)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$C818*VLOOKUP($B818,FoodDB!$A$2:$I$1018,3,0)</f>
        <v>0</v>
      </c>
      <c r="E818" s="100" t="n">
        <f aca="false">$C818*VLOOKUP($B818,FoodDB!$A$2:$I$1018,4,0)</f>
        <v>0</v>
      </c>
      <c r="F818" s="100" t="n">
        <f aca="false">$C818*VLOOKUP($B818,FoodDB!$A$2:$I$1018,5,0)</f>
        <v>0</v>
      </c>
      <c r="G818" s="100" t="n">
        <f aca="false">$C818*VLOOKUP($B818,FoodDB!$A$2:$I$1018,6,0)</f>
        <v>0</v>
      </c>
      <c r="H818" s="100" t="n">
        <f aca="false">$C818*VLOOKUP($B818,FoodDB!$A$2:$I$1018,7,0)</f>
        <v>0</v>
      </c>
      <c r="I818" s="100" t="n">
        <f aca="false">$C818*VLOOKUP($B818,FoodDB!$A$2:$I$1018,8,0)</f>
        <v>0</v>
      </c>
      <c r="J818" s="100" t="n">
        <f aca="false">$C818*VLOOKUP($B818,FoodDB!$A$2:$I$1018,9,0)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$C819*VLOOKUP($B819,FoodDB!$A$2:$I$1018,3,0)</f>
        <v>0</v>
      </c>
      <c r="E819" s="100" t="n">
        <f aca="false">$C819*VLOOKUP($B819,FoodDB!$A$2:$I$1018,4,0)</f>
        <v>0</v>
      </c>
      <c r="F819" s="100" t="n">
        <f aca="false">$C819*VLOOKUP($B819,FoodDB!$A$2:$I$1018,5,0)</f>
        <v>0</v>
      </c>
      <c r="G819" s="100" t="n">
        <f aca="false">$C819*VLOOKUP($B819,FoodDB!$A$2:$I$1018,6,0)</f>
        <v>0</v>
      </c>
      <c r="H819" s="100" t="n">
        <f aca="false">$C819*VLOOKUP($B819,FoodDB!$A$2:$I$1018,7,0)</f>
        <v>0</v>
      </c>
      <c r="I819" s="100" t="n">
        <f aca="false">$C819*VLOOKUP($B819,FoodDB!$A$2:$I$1018,8,0)</f>
        <v>0</v>
      </c>
      <c r="J819" s="100" t="n">
        <f aca="false">$C819*VLOOKUP($B819,FoodDB!$A$2:$I$1018,9,0)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$C820*VLOOKUP($B820,FoodDB!$A$2:$I$1018,3,0)</f>
        <v>0</v>
      </c>
      <c r="E820" s="100" t="n">
        <f aca="false">$C820*VLOOKUP($B820,FoodDB!$A$2:$I$1018,4,0)</f>
        <v>0</v>
      </c>
      <c r="F820" s="100" t="n">
        <f aca="false">$C820*VLOOKUP($B820,FoodDB!$A$2:$I$1018,5,0)</f>
        <v>0</v>
      </c>
      <c r="G820" s="100" t="n">
        <f aca="false">$C820*VLOOKUP($B820,FoodDB!$A$2:$I$1018,6,0)</f>
        <v>0</v>
      </c>
      <c r="H820" s="100" t="n">
        <f aca="false">$C820*VLOOKUP($B820,FoodDB!$A$2:$I$1018,7,0)</f>
        <v>0</v>
      </c>
      <c r="I820" s="100" t="n">
        <f aca="false">$C820*VLOOKUP($B820,FoodDB!$A$2:$I$1018,8,0)</f>
        <v>0</v>
      </c>
      <c r="J820" s="100" t="n">
        <f aca="false">$C820*VLOOKUP($B820,FoodDB!$A$2:$I$1018,9,0)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736.983768845294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1294.28784298145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736.983768845294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1294.28784298145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 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$C826*VLOOKUP($B826,FoodDB!$A$2:$I$1018,3,0)</f>
        <v>0</v>
      </c>
      <c r="E826" s="100" t="n">
        <f aca="false">$C826*VLOOKUP($B826,FoodDB!$A$2:$I$1018,4,0)</f>
        <v>0</v>
      </c>
      <c r="F826" s="100" t="n">
        <f aca="false">$C826*VLOOKUP($B826,FoodDB!$A$2:$I$1018,5,0)</f>
        <v>0</v>
      </c>
      <c r="G826" s="100" t="n">
        <f aca="false">$C826*VLOOKUP($B826,FoodDB!$A$2:$I$1018,6,0)</f>
        <v>0</v>
      </c>
      <c r="H826" s="100" t="n">
        <f aca="false">$C826*VLOOKUP($B826,FoodDB!$A$2:$I$1018,7,0)</f>
        <v>0</v>
      </c>
      <c r="I826" s="100" t="n">
        <f aca="false">$C826*VLOOKUP($B826,FoodDB!$A$2:$I$1018,8,0)</f>
        <v>0</v>
      </c>
      <c r="J826" s="100" t="n">
        <f aca="false">$C826*VLOOKUP($B826,FoodDB!$A$2:$I$1018,9,0)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741.958645816164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1299.26271995232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$C827*VLOOKUP($B827,FoodDB!$A$2:$I$1018,3,0)</f>
        <v>0</v>
      </c>
      <c r="E827" s="100" t="n">
        <f aca="false">$C827*VLOOKUP($B827,FoodDB!$A$2:$I$1018,4,0)</f>
        <v>0</v>
      </c>
      <c r="F827" s="100" t="n">
        <f aca="false">$C827*VLOOKUP($B827,FoodDB!$A$2:$I$1018,5,0)</f>
        <v>0</v>
      </c>
      <c r="G827" s="100" t="n">
        <f aca="false">$C827*VLOOKUP($B827,FoodDB!$A$2:$I$1018,6,0)</f>
        <v>0</v>
      </c>
      <c r="H827" s="100" t="n">
        <f aca="false">$C827*VLOOKUP($B827,FoodDB!$A$2:$I$1018,7,0)</f>
        <v>0</v>
      </c>
      <c r="I827" s="100" t="n">
        <f aca="false">$C827*VLOOKUP($B827,FoodDB!$A$2:$I$1018,8,0)</f>
        <v>0</v>
      </c>
      <c r="J827" s="100" t="n">
        <f aca="false">$C827*VLOOKUP($B827,FoodDB!$A$2:$I$1018,9,0)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$C828*VLOOKUP($B828,FoodDB!$A$2:$I$1018,3,0)</f>
        <v>0</v>
      </c>
      <c r="E828" s="100" t="n">
        <f aca="false">$C828*VLOOKUP($B828,FoodDB!$A$2:$I$1018,4,0)</f>
        <v>0</v>
      </c>
      <c r="F828" s="100" t="n">
        <f aca="false">$C828*VLOOKUP($B828,FoodDB!$A$2:$I$1018,5,0)</f>
        <v>0</v>
      </c>
      <c r="G828" s="100" t="n">
        <f aca="false">$C828*VLOOKUP($B828,FoodDB!$A$2:$I$1018,6,0)</f>
        <v>0</v>
      </c>
      <c r="H828" s="100" t="n">
        <f aca="false">$C828*VLOOKUP($B828,FoodDB!$A$2:$I$1018,7,0)</f>
        <v>0</v>
      </c>
      <c r="I828" s="100" t="n">
        <f aca="false">$C828*VLOOKUP($B828,FoodDB!$A$2:$I$1018,8,0)</f>
        <v>0</v>
      </c>
      <c r="J828" s="100" t="n">
        <f aca="false">$C828*VLOOKUP($B828,FoodDB!$A$2:$I$1018,9,0)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$C829*VLOOKUP($B829,FoodDB!$A$2:$I$1018,3,0)</f>
        <v>0</v>
      </c>
      <c r="E829" s="100" t="n">
        <f aca="false">$C829*VLOOKUP($B829,FoodDB!$A$2:$I$1018,4,0)</f>
        <v>0</v>
      </c>
      <c r="F829" s="100" t="n">
        <f aca="false">$C829*VLOOKUP($B829,FoodDB!$A$2:$I$1018,5,0)</f>
        <v>0</v>
      </c>
      <c r="G829" s="100" t="n">
        <f aca="false">$C829*VLOOKUP($B829,FoodDB!$A$2:$I$1018,6,0)</f>
        <v>0</v>
      </c>
      <c r="H829" s="100" t="n">
        <f aca="false">$C829*VLOOKUP($B829,FoodDB!$A$2:$I$1018,7,0)</f>
        <v>0</v>
      </c>
      <c r="I829" s="100" t="n">
        <f aca="false">$C829*VLOOKUP($B829,FoodDB!$A$2:$I$1018,8,0)</f>
        <v>0</v>
      </c>
      <c r="J829" s="100" t="n">
        <f aca="false">$C829*VLOOKUP($B829,FoodDB!$A$2:$I$1018,9,0)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$C830*VLOOKUP($B830,FoodDB!$A$2:$I$1018,3,0)</f>
        <v>0</v>
      </c>
      <c r="E830" s="100" t="n">
        <f aca="false">$C830*VLOOKUP($B830,FoodDB!$A$2:$I$1018,4,0)</f>
        <v>0</v>
      </c>
      <c r="F830" s="100" t="n">
        <f aca="false">$C830*VLOOKUP($B830,FoodDB!$A$2:$I$1018,5,0)</f>
        <v>0</v>
      </c>
      <c r="G830" s="100" t="n">
        <f aca="false">$C830*VLOOKUP($B830,FoodDB!$A$2:$I$1018,6,0)</f>
        <v>0</v>
      </c>
      <c r="H830" s="100" t="n">
        <f aca="false">$C830*VLOOKUP($B830,FoodDB!$A$2:$I$1018,7,0)</f>
        <v>0</v>
      </c>
      <c r="I830" s="100" t="n">
        <f aca="false">$C830*VLOOKUP($B830,FoodDB!$A$2:$I$1018,8,0)</f>
        <v>0</v>
      </c>
      <c r="J830" s="100" t="n">
        <f aca="false">$C830*VLOOKUP($B830,FoodDB!$A$2:$I$1018,9,0)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$C831*VLOOKUP($B831,FoodDB!$A$2:$I$1018,3,0)</f>
        <v>0</v>
      </c>
      <c r="E831" s="100" t="n">
        <f aca="false">$C831*VLOOKUP($B831,FoodDB!$A$2:$I$1018,4,0)</f>
        <v>0</v>
      </c>
      <c r="F831" s="100" t="n">
        <f aca="false">$C831*VLOOKUP($B831,FoodDB!$A$2:$I$1018,5,0)</f>
        <v>0</v>
      </c>
      <c r="G831" s="100" t="n">
        <f aca="false">$C831*VLOOKUP($B831,FoodDB!$A$2:$I$1018,6,0)</f>
        <v>0</v>
      </c>
      <c r="H831" s="100" t="n">
        <f aca="false">$C831*VLOOKUP($B831,FoodDB!$A$2:$I$1018,7,0)</f>
        <v>0</v>
      </c>
      <c r="I831" s="100" t="n">
        <f aca="false">$C831*VLOOKUP($B831,FoodDB!$A$2:$I$1018,8,0)</f>
        <v>0</v>
      </c>
      <c r="J831" s="100" t="n">
        <f aca="false">$C831*VLOOKUP($B831,FoodDB!$A$2:$I$1018,9,0)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$C832*VLOOKUP($B832,FoodDB!$A$2:$I$1018,3,0)</f>
        <v>0</v>
      </c>
      <c r="E832" s="100" t="n">
        <f aca="false">$C832*VLOOKUP($B832,FoodDB!$A$2:$I$1018,4,0)</f>
        <v>0</v>
      </c>
      <c r="F832" s="100" t="n">
        <f aca="false">$C832*VLOOKUP($B832,FoodDB!$A$2:$I$1018,5,0)</f>
        <v>0</v>
      </c>
      <c r="G832" s="100" t="n">
        <f aca="false">$C832*VLOOKUP($B832,FoodDB!$A$2:$I$1018,6,0)</f>
        <v>0</v>
      </c>
      <c r="H832" s="100" t="n">
        <f aca="false">$C832*VLOOKUP($B832,FoodDB!$A$2:$I$1018,7,0)</f>
        <v>0</v>
      </c>
      <c r="I832" s="100" t="n">
        <f aca="false">$C832*VLOOKUP($B832,FoodDB!$A$2:$I$1018,8,0)</f>
        <v>0</v>
      </c>
      <c r="J832" s="100" t="n">
        <f aca="false">$C832*VLOOKUP($B832,FoodDB!$A$2:$I$1018,9,0)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741.958645816164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1299.26271995232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741.958645816164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1299.26271995232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 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$C838*VLOOKUP($B838,FoodDB!$A$2:$I$1018,3,0)</f>
        <v>0</v>
      </c>
      <c r="E838" s="100" t="n">
        <f aca="false">$C838*VLOOKUP($B838,FoodDB!$A$2:$I$1018,4,0)</f>
        <v>0</v>
      </c>
      <c r="F838" s="100" t="n">
        <f aca="false">$C838*VLOOKUP($B838,FoodDB!$A$2:$I$1018,5,0)</f>
        <v>0</v>
      </c>
      <c r="G838" s="100" t="n">
        <f aca="false">$C838*VLOOKUP($B838,FoodDB!$A$2:$I$1018,6,0)</f>
        <v>0</v>
      </c>
      <c r="H838" s="100" t="n">
        <f aca="false">$C838*VLOOKUP($B838,FoodDB!$A$2:$I$1018,7,0)</f>
        <v>0</v>
      </c>
      <c r="I838" s="100" t="n">
        <f aca="false">$C838*VLOOKUP($B838,FoodDB!$A$2:$I$1018,8,0)</f>
        <v>0</v>
      </c>
      <c r="J838" s="100" t="n">
        <f aca="false">$C838*VLOOKUP($B838,FoodDB!$A$2:$I$1018,9,0)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746.889459591006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1304.19353372716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$C839*VLOOKUP($B839,FoodDB!$A$2:$I$1018,3,0)</f>
        <v>0</v>
      </c>
      <c r="E839" s="100" t="n">
        <f aca="false">$C839*VLOOKUP($B839,FoodDB!$A$2:$I$1018,4,0)</f>
        <v>0</v>
      </c>
      <c r="F839" s="100" t="n">
        <f aca="false">$C839*VLOOKUP($B839,FoodDB!$A$2:$I$1018,5,0)</f>
        <v>0</v>
      </c>
      <c r="G839" s="100" t="n">
        <f aca="false">$C839*VLOOKUP($B839,FoodDB!$A$2:$I$1018,6,0)</f>
        <v>0</v>
      </c>
      <c r="H839" s="100" t="n">
        <f aca="false">$C839*VLOOKUP($B839,FoodDB!$A$2:$I$1018,7,0)</f>
        <v>0</v>
      </c>
      <c r="I839" s="100" t="n">
        <f aca="false">$C839*VLOOKUP($B839,FoodDB!$A$2:$I$1018,8,0)</f>
        <v>0</v>
      </c>
      <c r="J839" s="100" t="n">
        <f aca="false">$C839*VLOOKUP($B839,FoodDB!$A$2:$I$1018,9,0)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$C840*VLOOKUP($B840,FoodDB!$A$2:$I$1018,3,0)</f>
        <v>0</v>
      </c>
      <c r="E840" s="100" t="n">
        <f aca="false">$C840*VLOOKUP($B840,FoodDB!$A$2:$I$1018,4,0)</f>
        <v>0</v>
      </c>
      <c r="F840" s="100" t="n">
        <f aca="false">$C840*VLOOKUP($B840,FoodDB!$A$2:$I$1018,5,0)</f>
        <v>0</v>
      </c>
      <c r="G840" s="100" t="n">
        <f aca="false">$C840*VLOOKUP($B840,FoodDB!$A$2:$I$1018,6,0)</f>
        <v>0</v>
      </c>
      <c r="H840" s="100" t="n">
        <f aca="false">$C840*VLOOKUP($B840,FoodDB!$A$2:$I$1018,7,0)</f>
        <v>0</v>
      </c>
      <c r="I840" s="100" t="n">
        <f aca="false">$C840*VLOOKUP($B840,FoodDB!$A$2:$I$1018,8,0)</f>
        <v>0</v>
      </c>
      <c r="J840" s="100" t="n">
        <f aca="false">$C840*VLOOKUP($B840,FoodDB!$A$2:$I$1018,9,0)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$C841*VLOOKUP($B841,FoodDB!$A$2:$I$1018,3,0)</f>
        <v>0</v>
      </c>
      <c r="E841" s="100" t="n">
        <f aca="false">$C841*VLOOKUP($B841,FoodDB!$A$2:$I$1018,4,0)</f>
        <v>0</v>
      </c>
      <c r="F841" s="100" t="n">
        <f aca="false">$C841*VLOOKUP($B841,FoodDB!$A$2:$I$1018,5,0)</f>
        <v>0</v>
      </c>
      <c r="G841" s="100" t="n">
        <f aca="false">$C841*VLOOKUP($B841,FoodDB!$A$2:$I$1018,6,0)</f>
        <v>0</v>
      </c>
      <c r="H841" s="100" t="n">
        <f aca="false">$C841*VLOOKUP($B841,FoodDB!$A$2:$I$1018,7,0)</f>
        <v>0</v>
      </c>
      <c r="I841" s="100" t="n">
        <f aca="false">$C841*VLOOKUP($B841,FoodDB!$A$2:$I$1018,8,0)</f>
        <v>0</v>
      </c>
      <c r="J841" s="100" t="n">
        <f aca="false">$C841*VLOOKUP($B841,FoodDB!$A$2:$I$1018,9,0)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$C842*VLOOKUP($B842,FoodDB!$A$2:$I$1018,3,0)</f>
        <v>0</v>
      </c>
      <c r="E842" s="100" t="n">
        <f aca="false">$C842*VLOOKUP($B842,FoodDB!$A$2:$I$1018,4,0)</f>
        <v>0</v>
      </c>
      <c r="F842" s="100" t="n">
        <f aca="false">$C842*VLOOKUP($B842,FoodDB!$A$2:$I$1018,5,0)</f>
        <v>0</v>
      </c>
      <c r="G842" s="100" t="n">
        <f aca="false">$C842*VLOOKUP($B842,FoodDB!$A$2:$I$1018,6,0)</f>
        <v>0</v>
      </c>
      <c r="H842" s="100" t="n">
        <f aca="false">$C842*VLOOKUP($B842,FoodDB!$A$2:$I$1018,7,0)</f>
        <v>0</v>
      </c>
      <c r="I842" s="100" t="n">
        <f aca="false">$C842*VLOOKUP($B842,FoodDB!$A$2:$I$1018,8,0)</f>
        <v>0</v>
      </c>
      <c r="J842" s="100" t="n">
        <f aca="false">$C842*VLOOKUP($B842,FoodDB!$A$2:$I$1018,9,0)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$C843*VLOOKUP($B843,FoodDB!$A$2:$I$1018,3,0)</f>
        <v>0</v>
      </c>
      <c r="E843" s="100" t="n">
        <f aca="false">$C843*VLOOKUP($B843,FoodDB!$A$2:$I$1018,4,0)</f>
        <v>0</v>
      </c>
      <c r="F843" s="100" t="n">
        <f aca="false">$C843*VLOOKUP($B843,FoodDB!$A$2:$I$1018,5,0)</f>
        <v>0</v>
      </c>
      <c r="G843" s="100" t="n">
        <f aca="false">$C843*VLOOKUP($B843,FoodDB!$A$2:$I$1018,6,0)</f>
        <v>0</v>
      </c>
      <c r="H843" s="100" t="n">
        <f aca="false">$C843*VLOOKUP($B843,FoodDB!$A$2:$I$1018,7,0)</f>
        <v>0</v>
      </c>
      <c r="I843" s="100" t="n">
        <f aca="false">$C843*VLOOKUP($B843,FoodDB!$A$2:$I$1018,8,0)</f>
        <v>0</v>
      </c>
      <c r="J843" s="100" t="n">
        <f aca="false">$C843*VLOOKUP($B843,FoodDB!$A$2:$I$1018,9,0)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$C844*VLOOKUP($B844,FoodDB!$A$2:$I$1018,3,0)</f>
        <v>0</v>
      </c>
      <c r="E844" s="100" t="n">
        <f aca="false">$C844*VLOOKUP($B844,FoodDB!$A$2:$I$1018,4,0)</f>
        <v>0</v>
      </c>
      <c r="F844" s="100" t="n">
        <f aca="false">$C844*VLOOKUP($B844,FoodDB!$A$2:$I$1018,5,0)</f>
        <v>0</v>
      </c>
      <c r="G844" s="100" t="n">
        <f aca="false">$C844*VLOOKUP($B844,FoodDB!$A$2:$I$1018,6,0)</f>
        <v>0</v>
      </c>
      <c r="H844" s="100" t="n">
        <f aca="false">$C844*VLOOKUP($B844,FoodDB!$A$2:$I$1018,7,0)</f>
        <v>0</v>
      </c>
      <c r="I844" s="100" t="n">
        <f aca="false">$C844*VLOOKUP($B844,FoodDB!$A$2:$I$1018,8,0)</f>
        <v>0</v>
      </c>
      <c r="J844" s="100" t="n">
        <f aca="false">$C844*VLOOKUP($B844,FoodDB!$A$2:$I$1018,9,0)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746.889459591006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1304.19353372716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746.889459591006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1304.19353372716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 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$C850*VLOOKUP($B850,FoodDB!$A$2:$I$1018,3,0)</f>
        <v>0</v>
      </c>
      <c r="E850" s="100" t="n">
        <f aca="false">$C850*VLOOKUP($B850,FoodDB!$A$2:$I$1018,4,0)</f>
        <v>0</v>
      </c>
      <c r="F850" s="100" t="n">
        <f aca="false">$C850*VLOOKUP($B850,FoodDB!$A$2:$I$1018,5,0)</f>
        <v>0</v>
      </c>
      <c r="G850" s="100" t="n">
        <f aca="false">$C850*VLOOKUP($B850,FoodDB!$A$2:$I$1018,6,0)</f>
        <v>0</v>
      </c>
      <c r="H850" s="100" t="n">
        <f aca="false">$C850*VLOOKUP($B850,FoodDB!$A$2:$I$1018,7,0)</f>
        <v>0</v>
      </c>
      <c r="I850" s="100" t="n">
        <f aca="false">$C850*VLOOKUP($B850,FoodDB!$A$2:$I$1018,8,0)</f>
        <v>0</v>
      </c>
      <c r="J850" s="100" t="n">
        <f aca="false">$C850*VLOOKUP($B850,FoodDB!$A$2:$I$1018,9,0)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751.776600443843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1309.08067458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$C851*VLOOKUP($B851,FoodDB!$A$2:$I$1018,3,0)</f>
        <v>0</v>
      </c>
      <c r="E851" s="100" t="n">
        <f aca="false">$C851*VLOOKUP($B851,FoodDB!$A$2:$I$1018,4,0)</f>
        <v>0</v>
      </c>
      <c r="F851" s="100" t="n">
        <f aca="false">$C851*VLOOKUP($B851,FoodDB!$A$2:$I$1018,5,0)</f>
        <v>0</v>
      </c>
      <c r="G851" s="100" t="n">
        <f aca="false">$C851*VLOOKUP($B851,FoodDB!$A$2:$I$1018,6,0)</f>
        <v>0</v>
      </c>
      <c r="H851" s="100" t="n">
        <f aca="false">$C851*VLOOKUP($B851,FoodDB!$A$2:$I$1018,7,0)</f>
        <v>0</v>
      </c>
      <c r="I851" s="100" t="n">
        <f aca="false">$C851*VLOOKUP($B851,FoodDB!$A$2:$I$1018,8,0)</f>
        <v>0</v>
      </c>
      <c r="J851" s="100" t="n">
        <f aca="false">$C851*VLOOKUP($B851,FoodDB!$A$2:$I$1018,9,0)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$C852*VLOOKUP($B852,FoodDB!$A$2:$I$1018,3,0)</f>
        <v>0</v>
      </c>
      <c r="E852" s="100" t="n">
        <f aca="false">$C852*VLOOKUP($B852,FoodDB!$A$2:$I$1018,4,0)</f>
        <v>0</v>
      </c>
      <c r="F852" s="100" t="n">
        <f aca="false">$C852*VLOOKUP($B852,FoodDB!$A$2:$I$1018,5,0)</f>
        <v>0</v>
      </c>
      <c r="G852" s="100" t="n">
        <f aca="false">$C852*VLOOKUP($B852,FoodDB!$A$2:$I$1018,6,0)</f>
        <v>0</v>
      </c>
      <c r="H852" s="100" t="n">
        <f aca="false">$C852*VLOOKUP($B852,FoodDB!$A$2:$I$1018,7,0)</f>
        <v>0</v>
      </c>
      <c r="I852" s="100" t="n">
        <f aca="false">$C852*VLOOKUP($B852,FoodDB!$A$2:$I$1018,8,0)</f>
        <v>0</v>
      </c>
      <c r="J852" s="100" t="n">
        <f aca="false">$C852*VLOOKUP($B852,FoodDB!$A$2:$I$1018,9,0)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$C853*VLOOKUP($B853,FoodDB!$A$2:$I$1018,3,0)</f>
        <v>0</v>
      </c>
      <c r="E853" s="100" t="n">
        <f aca="false">$C853*VLOOKUP($B853,FoodDB!$A$2:$I$1018,4,0)</f>
        <v>0</v>
      </c>
      <c r="F853" s="100" t="n">
        <f aca="false">$C853*VLOOKUP($B853,FoodDB!$A$2:$I$1018,5,0)</f>
        <v>0</v>
      </c>
      <c r="G853" s="100" t="n">
        <f aca="false">$C853*VLOOKUP($B853,FoodDB!$A$2:$I$1018,6,0)</f>
        <v>0</v>
      </c>
      <c r="H853" s="100" t="n">
        <f aca="false">$C853*VLOOKUP($B853,FoodDB!$A$2:$I$1018,7,0)</f>
        <v>0</v>
      </c>
      <c r="I853" s="100" t="n">
        <f aca="false">$C853*VLOOKUP($B853,FoodDB!$A$2:$I$1018,8,0)</f>
        <v>0</v>
      </c>
      <c r="J853" s="100" t="n">
        <f aca="false">$C853*VLOOKUP($B853,FoodDB!$A$2:$I$1018,9,0)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$C854*VLOOKUP($B854,FoodDB!$A$2:$I$1018,3,0)</f>
        <v>0</v>
      </c>
      <c r="E854" s="100" t="n">
        <f aca="false">$C854*VLOOKUP($B854,FoodDB!$A$2:$I$1018,4,0)</f>
        <v>0</v>
      </c>
      <c r="F854" s="100" t="n">
        <f aca="false">$C854*VLOOKUP($B854,FoodDB!$A$2:$I$1018,5,0)</f>
        <v>0</v>
      </c>
      <c r="G854" s="100" t="n">
        <f aca="false">$C854*VLOOKUP($B854,FoodDB!$A$2:$I$1018,6,0)</f>
        <v>0</v>
      </c>
      <c r="H854" s="100" t="n">
        <f aca="false">$C854*VLOOKUP($B854,FoodDB!$A$2:$I$1018,7,0)</f>
        <v>0</v>
      </c>
      <c r="I854" s="100" t="n">
        <f aca="false">$C854*VLOOKUP($B854,FoodDB!$A$2:$I$1018,8,0)</f>
        <v>0</v>
      </c>
      <c r="J854" s="100" t="n">
        <f aca="false">$C854*VLOOKUP($B854,FoodDB!$A$2:$I$1018,9,0)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$C855*VLOOKUP($B855,FoodDB!$A$2:$I$1018,3,0)</f>
        <v>0</v>
      </c>
      <c r="E855" s="100" t="n">
        <f aca="false">$C855*VLOOKUP($B855,FoodDB!$A$2:$I$1018,4,0)</f>
        <v>0</v>
      </c>
      <c r="F855" s="100" t="n">
        <f aca="false">$C855*VLOOKUP($B855,FoodDB!$A$2:$I$1018,5,0)</f>
        <v>0</v>
      </c>
      <c r="G855" s="100" t="n">
        <f aca="false">$C855*VLOOKUP($B855,FoodDB!$A$2:$I$1018,6,0)</f>
        <v>0</v>
      </c>
      <c r="H855" s="100" t="n">
        <f aca="false">$C855*VLOOKUP($B855,FoodDB!$A$2:$I$1018,7,0)</f>
        <v>0</v>
      </c>
      <c r="I855" s="100" t="n">
        <f aca="false">$C855*VLOOKUP($B855,FoodDB!$A$2:$I$1018,8,0)</f>
        <v>0</v>
      </c>
      <c r="J855" s="100" t="n">
        <f aca="false">$C855*VLOOKUP($B855,FoodDB!$A$2:$I$1018,9,0)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$C856*VLOOKUP($B856,FoodDB!$A$2:$I$1018,3,0)</f>
        <v>0</v>
      </c>
      <c r="E856" s="100" t="n">
        <f aca="false">$C856*VLOOKUP($B856,FoodDB!$A$2:$I$1018,4,0)</f>
        <v>0</v>
      </c>
      <c r="F856" s="100" t="n">
        <f aca="false">$C856*VLOOKUP($B856,FoodDB!$A$2:$I$1018,5,0)</f>
        <v>0</v>
      </c>
      <c r="G856" s="100" t="n">
        <f aca="false">$C856*VLOOKUP($B856,FoodDB!$A$2:$I$1018,6,0)</f>
        <v>0</v>
      </c>
      <c r="H856" s="100" t="n">
        <f aca="false">$C856*VLOOKUP($B856,FoodDB!$A$2:$I$1018,7,0)</f>
        <v>0</v>
      </c>
      <c r="I856" s="100" t="n">
        <f aca="false">$C856*VLOOKUP($B856,FoodDB!$A$2:$I$1018,8,0)</f>
        <v>0</v>
      </c>
      <c r="J856" s="100" t="n">
        <f aca="false">$C856*VLOOKUP($B856,FoodDB!$A$2:$I$1018,9,0)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751.776600443843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1309.08067458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751.776600443843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1309.08067458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 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$C862*VLOOKUP($B862,FoodDB!$A$2:$I$1018,3,0)</f>
        <v>0</v>
      </c>
      <c r="E862" s="100" t="n">
        <f aca="false">$C862*VLOOKUP($B862,FoodDB!$A$2:$I$1018,4,0)</f>
        <v>0</v>
      </c>
      <c r="F862" s="100" t="n">
        <f aca="false">$C862*VLOOKUP($B862,FoodDB!$A$2:$I$1018,5,0)</f>
        <v>0</v>
      </c>
      <c r="G862" s="100" t="n">
        <f aca="false">$C862*VLOOKUP($B862,FoodDB!$A$2:$I$1018,6,0)</f>
        <v>0</v>
      </c>
      <c r="H862" s="100" t="n">
        <f aca="false">$C862*VLOOKUP($B862,FoodDB!$A$2:$I$1018,7,0)</f>
        <v>0</v>
      </c>
      <c r="I862" s="100" t="n">
        <f aca="false">$C862*VLOOKUP($B862,FoodDB!$A$2:$I$1018,8,0)</f>
        <v>0</v>
      </c>
      <c r="J862" s="100" t="n">
        <f aca="false">$C862*VLOOKUP($B862,FoodDB!$A$2:$I$1018,9,0)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756.620455191983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1313.92452932814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$C863*VLOOKUP($B863,FoodDB!$A$2:$I$1018,3,0)</f>
        <v>0</v>
      </c>
      <c r="E863" s="100" t="n">
        <f aca="false">$C863*VLOOKUP($B863,FoodDB!$A$2:$I$1018,4,0)</f>
        <v>0</v>
      </c>
      <c r="F863" s="100" t="n">
        <f aca="false">$C863*VLOOKUP($B863,FoodDB!$A$2:$I$1018,5,0)</f>
        <v>0</v>
      </c>
      <c r="G863" s="100" t="n">
        <f aca="false">$C863*VLOOKUP($B863,FoodDB!$A$2:$I$1018,6,0)</f>
        <v>0</v>
      </c>
      <c r="H863" s="100" t="n">
        <f aca="false">$C863*VLOOKUP($B863,FoodDB!$A$2:$I$1018,7,0)</f>
        <v>0</v>
      </c>
      <c r="I863" s="100" t="n">
        <f aca="false">$C863*VLOOKUP($B863,FoodDB!$A$2:$I$1018,8,0)</f>
        <v>0</v>
      </c>
      <c r="J863" s="100" t="n">
        <f aca="false">$C863*VLOOKUP($B863,FoodDB!$A$2:$I$1018,9,0)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$C864*VLOOKUP($B864,FoodDB!$A$2:$I$1018,3,0)</f>
        <v>0</v>
      </c>
      <c r="E864" s="100" t="n">
        <f aca="false">$C864*VLOOKUP($B864,FoodDB!$A$2:$I$1018,4,0)</f>
        <v>0</v>
      </c>
      <c r="F864" s="100" t="n">
        <f aca="false">$C864*VLOOKUP($B864,FoodDB!$A$2:$I$1018,5,0)</f>
        <v>0</v>
      </c>
      <c r="G864" s="100" t="n">
        <f aca="false">$C864*VLOOKUP($B864,FoodDB!$A$2:$I$1018,6,0)</f>
        <v>0</v>
      </c>
      <c r="H864" s="100" t="n">
        <f aca="false">$C864*VLOOKUP($B864,FoodDB!$A$2:$I$1018,7,0)</f>
        <v>0</v>
      </c>
      <c r="I864" s="100" t="n">
        <f aca="false">$C864*VLOOKUP($B864,FoodDB!$A$2:$I$1018,8,0)</f>
        <v>0</v>
      </c>
      <c r="J864" s="100" t="n">
        <f aca="false">$C864*VLOOKUP($B864,FoodDB!$A$2:$I$1018,9,0)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$C865*VLOOKUP($B865,FoodDB!$A$2:$I$1018,3,0)</f>
        <v>0</v>
      </c>
      <c r="E865" s="100" t="n">
        <f aca="false">$C865*VLOOKUP($B865,FoodDB!$A$2:$I$1018,4,0)</f>
        <v>0</v>
      </c>
      <c r="F865" s="100" t="n">
        <f aca="false">$C865*VLOOKUP($B865,FoodDB!$A$2:$I$1018,5,0)</f>
        <v>0</v>
      </c>
      <c r="G865" s="100" t="n">
        <f aca="false">$C865*VLOOKUP($B865,FoodDB!$A$2:$I$1018,6,0)</f>
        <v>0</v>
      </c>
      <c r="H865" s="100" t="n">
        <f aca="false">$C865*VLOOKUP($B865,FoodDB!$A$2:$I$1018,7,0)</f>
        <v>0</v>
      </c>
      <c r="I865" s="100" t="n">
        <f aca="false">$C865*VLOOKUP($B865,FoodDB!$A$2:$I$1018,8,0)</f>
        <v>0</v>
      </c>
      <c r="J865" s="100" t="n">
        <f aca="false">$C865*VLOOKUP($B865,FoodDB!$A$2:$I$1018,9,0)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$C866*VLOOKUP($B866,FoodDB!$A$2:$I$1018,3,0)</f>
        <v>0</v>
      </c>
      <c r="E866" s="100" t="n">
        <f aca="false">$C866*VLOOKUP($B866,FoodDB!$A$2:$I$1018,4,0)</f>
        <v>0</v>
      </c>
      <c r="F866" s="100" t="n">
        <f aca="false">$C866*VLOOKUP($B866,FoodDB!$A$2:$I$1018,5,0)</f>
        <v>0</v>
      </c>
      <c r="G866" s="100" t="n">
        <f aca="false">$C866*VLOOKUP($B866,FoodDB!$A$2:$I$1018,6,0)</f>
        <v>0</v>
      </c>
      <c r="H866" s="100" t="n">
        <f aca="false">$C866*VLOOKUP($B866,FoodDB!$A$2:$I$1018,7,0)</f>
        <v>0</v>
      </c>
      <c r="I866" s="100" t="n">
        <f aca="false">$C866*VLOOKUP($B866,FoodDB!$A$2:$I$1018,8,0)</f>
        <v>0</v>
      </c>
      <c r="J866" s="100" t="n">
        <f aca="false">$C866*VLOOKUP($B866,FoodDB!$A$2:$I$1018,9,0)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$C867*VLOOKUP($B867,FoodDB!$A$2:$I$1018,3,0)</f>
        <v>0</v>
      </c>
      <c r="E867" s="100" t="n">
        <f aca="false">$C867*VLOOKUP($B867,FoodDB!$A$2:$I$1018,4,0)</f>
        <v>0</v>
      </c>
      <c r="F867" s="100" t="n">
        <f aca="false">$C867*VLOOKUP($B867,FoodDB!$A$2:$I$1018,5,0)</f>
        <v>0</v>
      </c>
      <c r="G867" s="100" t="n">
        <f aca="false">$C867*VLOOKUP($B867,FoodDB!$A$2:$I$1018,6,0)</f>
        <v>0</v>
      </c>
      <c r="H867" s="100" t="n">
        <f aca="false">$C867*VLOOKUP($B867,FoodDB!$A$2:$I$1018,7,0)</f>
        <v>0</v>
      </c>
      <c r="I867" s="100" t="n">
        <f aca="false">$C867*VLOOKUP($B867,FoodDB!$A$2:$I$1018,8,0)</f>
        <v>0</v>
      </c>
      <c r="J867" s="100" t="n">
        <f aca="false">$C867*VLOOKUP($B867,FoodDB!$A$2:$I$1018,9,0)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$C868*VLOOKUP($B868,FoodDB!$A$2:$I$1018,3,0)</f>
        <v>0</v>
      </c>
      <c r="E868" s="100" t="n">
        <f aca="false">$C868*VLOOKUP($B868,FoodDB!$A$2:$I$1018,4,0)</f>
        <v>0</v>
      </c>
      <c r="F868" s="100" t="n">
        <f aca="false">$C868*VLOOKUP($B868,FoodDB!$A$2:$I$1018,5,0)</f>
        <v>0</v>
      </c>
      <c r="G868" s="100" t="n">
        <f aca="false">$C868*VLOOKUP($B868,FoodDB!$A$2:$I$1018,6,0)</f>
        <v>0</v>
      </c>
      <c r="H868" s="100" t="n">
        <f aca="false">$C868*VLOOKUP($B868,FoodDB!$A$2:$I$1018,7,0)</f>
        <v>0</v>
      </c>
      <c r="I868" s="100" t="n">
        <f aca="false">$C868*VLOOKUP($B868,FoodDB!$A$2:$I$1018,8,0)</f>
        <v>0</v>
      </c>
      <c r="J868" s="100" t="n">
        <f aca="false">$C868*VLOOKUP($B868,FoodDB!$A$2:$I$1018,9,0)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756.620455191983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1313.92452932814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756.620455191983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1313.92452932814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 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$C874*VLOOKUP($B874,FoodDB!$A$2:$I$1018,3,0)</f>
        <v>0</v>
      </c>
      <c r="E874" s="100" t="n">
        <f aca="false">$C874*VLOOKUP($B874,FoodDB!$A$2:$I$1018,4,0)</f>
        <v>0</v>
      </c>
      <c r="F874" s="100" t="n">
        <f aca="false">$C874*VLOOKUP($B874,FoodDB!$A$2:$I$1018,5,0)</f>
        <v>0</v>
      </c>
      <c r="G874" s="100" t="n">
        <f aca="false">$C874*VLOOKUP($B874,FoodDB!$A$2:$I$1018,6,0)</f>
        <v>0</v>
      </c>
      <c r="H874" s="100" t="n">
        <f aca="false">$C874*VLOOKUP($B874,FoodDB!$A$2:$I$1018,7,0)</f>
        <v>0</v>
      </c>
      <c r="I874" s="100" t="n">
        <f aca="false">$C874*VLOOKUP($B874,FoodDB!$A$2:$I$1018,8,0)</f>
        <v>0</v>
      </c>
      <c r="J874" s="100" t="n">
        <f aca="false">$C874*VLOOKUP($B874,FoodDB!$A$2:$I$1018,9,0)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761.42140722664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1318.7254813628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$C875*VLOOKUP($B875,FoodDB!$A$2:$I$1018,3,0)</f>
        <v>0</v>
      </c>
      <c r="E875" s="100" t="n">
        <f aca="false">$C875*VLOOKUP($B875,FoodDB!$A$2:$I$1018,4,0)</f>
        <v>0</v>
      </c>
      <c r="F875" s="100" t="n">
        <f aca="false">$C875*VLOOKUP($B875,FoodDB!$A$2:$I$1018,5,0)</f>
        <v>0</v>
      </c>
      <c r="G875" s="100" t="n">
        <f aca="false">$C875*VLOOKUP($B875,FoodDB!$A$2:$I$1018,6,0)</f>
        <v>0</v>
      </c>
      <c r="H875" s="100" t="n">
        <f aca="false">$C875*VLOOKUP($B875,FoodDB!$A$2:$I$1018,7,0)</f>
        <v>0</v>
      </c>
      <c r="I875" s="100" t="n">
        <f aca="false">$C875*VLOOKUP($B875,FoodDB!$A$2:$I$1018,8,0)</f>
        <v>0</v>
      </c>
      <c r="J875" s="100" t="n">
        <f aca="false">$C875*VLOOKUP($B875,FoodDB!$A$2:$I$1018,9,0)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$C876*VLOOKUP($B876,FoodDB!$A$2:$I$1018,3,0)</f>
        <v>0</v>
      </c>
      <c r="E876" s="100" t="n">
        <f aca="false">$C876*VLOOKUP($B876,FoodDB!$A$2:$I$1018,4,0)</f>
        <v>0</v>
      </c>
      <c r="F876" s="100" t="n">
        <f aca="false">$C876*VLOOKUP($B876,FoodDB!$A$2:$I$1018,5,0)</f>
        <v>0</v>
      </c>
      <c r="G876" s="100" t="n">
        <f aca="false">$C876*VLOOKUP($B876,FoodDB!$A$2:$I$1018,6,0)</f>
        <v>0</v>
      </c>
      <c r="H876" s="100" t="n">
        <f aca="false">$C876*VLOOKUP($B876,FoodDB!$A$2:$I$1018,7,0)</f>
        <v>0</v>
      </c>
      <c r="I876" s="100" t="n">
        <f aca="false">$C876*VLOOKUP($B876,FoodDB!$A$2:$I$1018,8,0)</f>
        <v>0</v>
      </c>
      <c r="J876" s="100" t="n">
        <f aca="false">$C876*VLOOKUP($B876,FoodDB!$A$2:$I$1018,9,0)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$C877*VLOOKUP($B877,FoodDB!$A$2:$I$1018,3,0)</f>
        <v>0</v>
      </c>
      <c r="E877" s="100" t="n">
        <f aca="false">$C877*VLOOKUP($B877,FoodDB!$A$2:$I$1018,4,0)</f>
        <v>0</v>
      </c>
      <c r="F877" s="100" t="n">
        <f aca="false">$C877*VLOOKUP($B877,FoodDB!$A$2:$I$1018,5,0)</f>
        <v>0</v>
      </c>
      <c r="G877" s="100" t="n">
        <f aca="false">$C877*VLOOKUP($B877,FoodDB!$A$2:$I$1018,6,0)</f>
        <v>0</v>
      </c>
      <c r="H877" s="100" t="n">
        <f aca="false">$C877*VLOOKUP($B877,FoodDB!$A$2:$I$1018,7,0)</f>
        <v>0</v>
      </c>
      <c r="I877" s="100" t="n">
        <f aca="false">$C877*VLOOKUP($B877,FoodDB!$A$2:$I$1018,8,0)</f>
        <v>0</v>
      </c>
      <c r="J877" s="100" t="n">
        <f aca="false">$C877*VLOOKUP($B877,FoodDB!$A$2:$I$1018,9,0)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$C878*VLOOKUP($B878,FoodDB!$A$2:$I$1018,3,0)</f>
        <v>0</v>
      </c>
      <c r="E878" s="100" t="n">
        <f aca="false">$C878*VLOOKUP($B878,FoodDB!$A$2:$I$1018,4,0)</f>
        <v>0</v>
      </c>
      <c r="F878" s="100" t="n">
        <f aca="false">$C878*VLOOKUP($B878,FoodDB!$A$2:$I$1018,5,0)</f>
        <v>0</v>
      </c>
      <c r="G878" s="100" t="n">
        <f aca="false">$C878*VLOOKUP($B878,FoodDB!$A$2:$I$1018,6,0)</f>
        <v>0</v>
      </c>
      <c r="H878" s="100" t="n">
        <f aca="false">$C878*VLOOKUP($B878,FoodDB!$A$2:$I$1018,7,0)</f>
        <v>0</v>
      </c>
      <c r="I878" s="100" t="n">
        <f aca="false">$C878*VLOOKUP($B878,FoodDB!$A$2:$I$1018,8,0)</f>
        <v>0</v>
      </c>
      <c r="J878" s="100" t="n">
        <f aca="false">$C878*VLOOKUP($B878,FoodDB!$A$2:$I$1018,9,0)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$C879*VLOOKUP($B879,FoodDB!$A$2:$I$1018,3,0)</f>
        <v>0</v>
      </c>
      <c r="E879" s="100" t="n">
        <f aca="false">$C879*VLOOKUP($B879,FoodDB!$A$2:$I$1018,4,0)</f>
        <v>0</v>
      </c>
      <c r="F879" s="100" t="n">
        <f aca="false">$C879*VLOOKUP($B879,FoodDB!$A$2:$I$1018,5,0)</f>
        <v>0</v>
      </c>
      <c r="G879" s="100" t="n">
        <f aca="false">$C879*VLOOKUP($B879,FoodDB!$A$2:$I$1018,6,0)</f>
        <v>0</v>
      </c>
      <c r="H879" s="100" t="n">
        <f aca="false">$C879*VLOOKUP($B879,FoodDB!$A$2:$I$1018,7,0)</f>
        <v>0</v>
      </c>
      <c r="I879" s="100" t="n">
        <f aca="false">$C879*VLOOKUP($B879,FoodDB!$A$2:$I$1018,8,0)</f>
        <v>0</v>
      </c>
      <c r="J879" s="100" t="n">
        <f aca="false">$C879*VLOOKUP($B879,FoodDB!$A$2:$I$1018,9,0)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$C880*VLOOKUP($B880,FoodDB!$A$2:$I$1018,3,0)</f>
        <v>0</v>
      </c>
      <c r="E880" s="100" t="n">
        <f aca="false">$C880*VLOOKUP($B880,FoodDB!$A$2:$I$1018,4,0)</f>
        <v>0</v>
      </c>
      <c r="F880" s="100" t="n">
        <f aca="false">$C880*VLOOKUP($B880,FoodDB!$A$2:$I$1018,5,0)</f>
        <v>0</v>
      </c>
      <c r="G880" s="100" t="n">
        <f aca="false">$C880*VLOOKUP($B880,FoodDB!$A$2:$I$1018,6,0)</f>
        <v>0</v>
      </c>
      <c r="H880" s="100" t="n">
        <f aca="false">$C880*VLOOKUP($B880,FoodDB!$A$2:$I$1018,7,0)</f>
        <v>0</v>
      </c>
      <c r="I880" s="100" t="n">
        <f aca="false">$C880*VLOOKUP($B880,FoodDB!$A$2:$I$1018,8,0)</f>
        <v>0</v>
      </c>
      <c r="J880" s="100" t="n">
        <f aca="false">$C880*VLOOKUP($B880,FoodDB!$A$2:$I$1018,9,0)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761.42140722664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1318.7254813628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761.42140722664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1318.7254813628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 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$C886*VLOOKUP($B886,FoodDB!$A$2:$I$1018,3,0)</f>
        <v>0</v>
      </c>
      <c r="E886" s="100" t="n">
        <f aca="false">$C886*VLOOKUP($B886,FoodDB!$A$2:$I$1018,4,0)</f>
        <v>0</v>
      </c>
      <c r="F886" s="100" t="n">
        <f aca="false">$C886*VLOOKUP($B886,FoodDB!$A$2:$I$1018,5,0)</f>
        <v>0</v>
      </c>
      <c r="G886" s="100" t="n">
        <f aca="false">$C886*VLOOKUP($B886,FoodDB!$A$2:$I$1018,6,0)</f>
        <v>0</v>
      </c>
      <c r="H886" s="100" t="n">
        <f aca="false">$C886*VLOOKUP($B886,FoodDB!$A$2:$I$1018,7,0)</f>
        <v>0</v>
      </c>
      <c r="I886" s="100" t="n">
        <f aca="false">$C886*VLOOKUP($B886,FoodDB!$A$2:$I$1018,8,0)</f>
        <v>0</v>
      </c>
      <c r="J886" s="100" t="n">
        <f aca="false">$C886*VLOOKUP($B886,FoodDB!$A$2:$I$1018,9,0)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766.179836543276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1323.48391067943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$C887*VLOOKUP($B887,FoodDB!$A$2:$I$1018,3,0)</f>
        <v>0</v>
      </c>
      <c r="E887" s="100" t="n">
        <f aca="false">$C887*VLOOKUP($B887,FoodDB!$A$2:$I$1018,4,0)</f>
        <v>0</v>
      </c>
      <c r="F887" s="100" t="n">
        <f aca="false">$C887*VLOOKUP($B887,FoodDB!$A$2:$I$1018,5,0)</f>
        <v>0</v>
      </c>
      <c r="G887" s="100" t="n">
        <f aca="false">$C887*VLOOKUP($B887,FoodDB!$A$2:$I$1018,6,0)</f>
        <v>0</v>
      </c>
      <c r="H887" s="100" t="n">
        <f aca="false">$C887*VLOOKUP($B887,FoodDB!$A$2:$I$1018,7,0)</f>
        <v>0</v>
      </c>
      <c r="I887" s="100" t="n">
        <f aca="false">$C887*VLOOKUP($B887,FoodDB!$A$2:$I$1018,8,0)</f>
        <v>0</v>
      </c>
      <c r="J887" s="100" t="n">
        <f aca="false">$C887*VLOOKUP($B887,FoodDB!$A$2:$I$1018,9,0)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$C888*VLOOKUP($B888,FoodDB!$A$2:$I$1018,3,0)</f>
        <v>0</v>
      </c>
      <c r="E888" s="100" t="n">
        <f aca="false">$C888*VLOOKUP($B888,FoodDB!$A$2:$I$1018,4,0)</f>
        <v>0</v>
      </c>
      <c r="F888" s="100" t="n">
        <f aca="false">$C888*VLOOKUP($B888,FoodDB!$A$2:$I$1018,5,0)</f>
        <v>0</v>
      </c>
      <c r="G888" s="100" t="n">
        <f aca="false">$C888*VLOOKUP($B888,FoodDB!$A$2:$I$1018,6,0)</f>
        <v>0</v>
      </c>
      <c r="H888" s="100" t="n">
        <f aca="false">$C888*VLOOKUP($B888,FoodDB!$A$2:$I$1018,7,0)</f>
        <v>0</v>
      </c>
      <c r="I888" s="100" t="n">
        <f aca="false">$C888*VLOOKUP($B888,FoodDB!$A$2:$I$1018,8,0)</f>
        <v>0</v>
      </c>
      <c r="J888" s="100" t="n">
        <f aca="false">$C888*VLOOKUP($B888,FoodDB!$A$2:$I$1018,9,0)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$C889*VLOOKUP($B889,FoodDB!$A$2:$I$1018,3,0)</f>
        <v>0</v>
      </c>
      <c r="E889" s="100" t="n">
        <f aca="false">$C889*VLOOKUP($B889,FoodDB!$A$2:$I$1018,4,0)</f>
        <v>0</v>
      </c>
      <c r="F889" s="100" t="n">
        <f aca="false">$C889*VLOOKUP($B889,FoodDB!$A$2:$I$1018,5,0)</f>
        <v>0</v>
      </c>
      <c r="G889" s="100" t="n">
        <f aca="false">$C889*VLOOKUP($B889,FoodDB!$A$2:$I$1018,6,0)</f>
        <v>0</v>
      </c>
      <c r="H889" s="100" t="n">
        <f aca="false">$C889*VLOOKUP($B889,FoodDB!$A$2:$I$1018,7,0)</f>
        <v>0</v>
      </c>
      <c r="I889" s="100" t="n">
        <f aca="false">$C889*VLOOKUP($B889,FoodDB!$A$2:$I$1018,8,0)</f>
        <v>0</v>
      </c>
      <c r="J889" s="100" t="n">
        <f aca="false">$C889*VLOOKUP($B889,FoodDB!$A$2:$I$1018,9,0)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$C890*VLOOKUP($B890,FoodDB!$A$2:$I$1018,3,0)</f>
        <v>0</v>
      </c>
      <c r="E890" s="100" t="n">
        <f aca="false">$C890*VLOOKUP($B890,FoodDB!$A$2:$I$1018,4,0)</f>
        <v>0</v>
      </c>
      <c r="F890" s="100" t="n">
        <f aca="false">$C890*VLOOKUP($B890,FoodDB!$A$2:$I$1018,5,0)</f>
        <v>0</v>
      </c>
      <c r="G890" s="100" t="n">
        <f aca="false">$C890*VLOOKUP($B890,FoodDB!$A$2:$I$1018,6,0)</f>
        <v>0</v>
      </c>
      <c r="H890" s="100" t="n">
        <f aca="false">$C890*VLOOKUP($B890,FoodDB!$A$2:$I$1018,7,0)</f>
        <v>0</v>
      </c>
      <c r="I890" s="100" t="n">
        <f aca="false">$C890*VLOOKUP($B890,FoodDB!$A$2:$I$1018,8,0)</f>
        <v>0</v>
      </c>
      <c r="J890" s="100" t="n">
        <f aca="false">$C890*VLOOKUP($B890,FoodDB!$A$2:$I$1018,9,0)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$C891*VLOOKUP($B891,FoodDB!$A$2:$I$1018,3,0)</f>
        <v>0</v>
      </c>
      <c r="E891" s="100" t="n">
        <f aca="false">$C891*VLOOKUP($B891,FoodDB!$A$2:$I$1018,4,0)</f>
        <v>0</v>
      </c>
      <c r="F891" s="100" t="n">
        <f aca="false">$C891*VLOOKUP($B891,FoodDB!$A$2:$I$1018,5,0)</f>
        <v>0</v>
      </c>
      <c r="G891" s="100" t="n">
        <f aca="false">$C891*VLOOKUP($B891,FoodDB!$A$2:$I$1018,6,0)</f>
        <v>0</v>
      </c>
      <c r="H891" s="100" t="n">
        <f aca="false">$C891*VLOOKUP($B891,FoodDB!$A$2:$I$1018,7,0)</f>
        <v>0</v>
      </c>
      <c r="I891" s="100" t="n">
        <f aca="false">$C891*VLOOKUP($B891,FoodDB!$A$2:$I$1018,8,0)</f>
        <v>0</v>
      </c>
      <c r="J891" s="100" t="n">
        <f aca="false">$C891*VLOOKUP($B891,FoodDB!$A$2:$I$1018,9,0)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$C892*VLOOKUP($B892,FoodDB!$A$2:$I$1018,3,0)</f>
        <v>0</v>
      </c>
      <c r="E892" s="100" t="n">
        <f aca="false">$C892*VLOOKUP($B892,FoodDB!$A$2:$I$1018,4,0)</f>
        <v>0</v>
      </c>
      <c r="F892" s="100" t="n">
        <f aca="false">$C892*VLOOKUP($B892,FoodDB!$A$2:$I$1018,5,0)</f>
        <v>0</v>
      </c>
      <c r="G892" s="100" t="n">
        <f aca="false">$C892*VLOOKUP($B892,FoodDB!$A$2:$I$1018,6,0)</f>
        <v>0</v>
      </c>
      <c r="H892" s="100" t="n">
        <f aca="false">$C892*VLOOKUP($B892,FoodDB!$A$2:$I$1018,7,0)</f>
        <v>0</v>
      </c>
      <c r="I892" s="100" t="n">
        <f aca="false">$C892*VLOOKUP($B892,FoodDB!$A$2:$I$1018,8,0)</f>
        <v>0</v>
      </c>
      <c r="J892" s="100" t="n">
        <f aca="false">$C892*VLOOKUP($B892,FoodDB!$A$2:$I$1018,9,0)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766.179836543276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1323.48391067943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766.179836543276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1323.48391067943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 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$C898*VLOOKUP($B898,FoodDB!$A$2:$I$1018,3,0)</f>
        <v>0</v>
      </c>
      <c r="E898" s="100" t="n">
        <f aca="false">$C898*VLOOKUP($B898,FoodDB!$A$2:$I$1018,4,0)</f>
        <v>0</v>
      </c>
      <c r="F898" s="100" t="n">
        <f aca="false">$C898*VLOOKUP($B898,FoodDB!$A$2:$I$1018,5,0)</f>
        <v>0</v>
      </c>
      <c r="G898" s="100" t="n">
        <f aca="false">$C898*VLOOKUP($B898,FoodDB!$A$2:$I$1018,6,0)</f>
        <v>0</v>
      </c>
      <c r="H898" s="100" t="n">
        <f aca="false">$C898*VLOOKUP($B898,FoodDB!$A$2:$I$1018,7,0)</f>
        <v>0</v>
      </c>
      <c r="I898" s="100" t="n">
        <f aca="false">$C898*VLOOKUP($B898,FoodDB!$A$2:$I$1018,8,0)</f>
        <v>0</v>
      </c>
      <c r="J898" s="100" t="n">
        <f aca="false">$C898*VLOOKUP($B898,FoodDB!$A$2:$I$1018,9,0)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770.896119771678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1328.20019390784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$C899*VLOOKUP($B899,FoodDB!$A$2:$I$1018,3,0)</f>
        <v>0</v>
      </c>
      <c r="E899" s="100" t="n">
        <f aca="false">$C899*VLOOKUP($B899,FoodDB!$A$2:$I$1018,4,0)</f>
        <v>0</v>
      </c>
      <c r="F899" s="100" t="n">
        <f aca="false">$C899*VLOOKUP($B899,FoodDB!$A$2:$I$1018,5,0)</f>
        <v>0</v>
      </c>
      <c r="G899" s="100" t="n">
        <f aca="false">$C899*VLOOKUP($B899,FoodDB!$A$2:$I$1018,6,0)</f>
        <v>0</v>
      </c>
      <c r="H899" s="100" t="n">
        <f aca="false">$C899*VLOOKUP($B899,FoodDB!$A$2:$I$1018,7,0)</f>
        <v>0</v>
      </c>
      <c r="I899" s="100" t="n">
        <f aca="false">$C899*VLOOKUP($B899,FoodDB!$A$2:$I$1018,8,0)</f>
        <v>0</v>
      </c>
      <c r="J899" s="100" t="n">
        <f aca="false">$C899*VLOOKUP($B899,FoodDB!$A$2:$I$1018,9,0)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$C900*VLOOKUP($B900,FoodDB!$A$2:$I$1018,3,0)</f>
        <v>0</v>
      </c>
      <c r="E900" s="100" t="n">
        <f aca="false">$C900*VLOOKUP($B900,FoodDB!$A$2:$I$1018,4,0)</f>
        <v>0</v>
      </c>
      <c r="F900" s="100" t="n">
        <f aca="false">$C900*VLOOKUP($B900,FoodDB!$A$2:$I$1018,5,0)</f>
        <v>0</v>
      </c>
      <c r="G900" s="100" t="n">
        <f aca="false">$C900*VLOOKUP($B900,FoodDB!$A$2:$I$1018,6,0)</f>
        <v>0</v>
      </c>
      <c r="H900" s="100" t="n">
        <f aca="false">$C900*VLOOKUP($B900,FoodDB!$A$2:$I$1018,7,0)</f>
        <v>0</v>
      </c>
      <c r="I900" s="100" t="n">
        <f aca="false">$C900*VLOOKUP($B900,FoodDB!$A$2:$I$1018,8,0)</f>
        <v>0</v>
      </c>
      <c r="J900" s="100" t="n">
        <f aca="false">$C900*VLOOKUP($B900,FoodDB!$A$2:$I$1018,9,0)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$C901*VLOOKUP($B901,FoodDB!$A$2:$I$1018,3,0)</f>
        <v>0</v>
      </c>
      <c r="E901" s="100" t="n">
        <f aca="false">$C901*VLOOKUP($B901,FoodDB!$A$2:$I$1018,4,0)</f>
        <v>0</v>
      </c>
      <c r="F901" s="100" t="n">
        <f aca="false">$C901*VLOOKUP($B901,FoodDB!$A$2:$I$1018,5,0)</f>
        <v>0</v>
      </c>
      <c r="G901" s="100" t="n">
        <f aca="false">$C901*VLOOKUP($B901,FoodDB!$A$2:$I$1018,6,0)</f>
        <v>0</v>
      </c>
      <c r="H901" s="100" t="n">
        <f aca="false">$C901*VLOOKUP($B901,FoodDB!$A$2:$I$1018,7,0)</f>
        <v>0</v>
      </c>
      <c r="I901" s="100" t="n">
        <f aca="false">$C901*VLOOKUP($B901,FoodDB!$A$2:$I$1018,8,0)</f>
        <v>0</v>
      </c>
      <c r="J901" s="100" t="n">
        <f aca="false">$C901*VLOOKUP($B901,FoodDB!$A$2:$I$1018,9,0)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$C902*VLOOKUP($B902,FoodDB!$A$2:$I$1018,3,0)</f>
        <v>0</v>
      </c>
      <c r="E902" s="100" t="n">
        <f aca="false">$C902*VLOOKUP($B902,FoodDB!$A$2:$I$1018,4,0)</f>
        <v>0</v>
      </c>
      <c r="F902" s="100" t="n">
        <f aca="false">$C902*VLOOKUP($B902,FoodDB!$A$2:$I$1018,5,0)</f>
        <v>0</v>
      </c>
      <c r="G902" s="100" t="n">
        <f aca="false">$C902*VLOOKUP($B902,FoodDB!$A$2:$I$1018,6,0)</f>
        <v>0</v>
      </c>
      <c r="H902" s="100" t="n">
        <f aca="false">$C902*VLOOKUP($B902,FoodDB!$A$2:$I$1018,7,0)</f>
        <v>0</v>
      </c>
      <c r="I902" s="100" t="n">
        <f aca="false">$C902*VLOOKUP($B902,FoodDB!$A$2:$I$1018,8,0)</f>
        <v>0</v>
      </c>
      <c r="J902" s="100" t="n">
        <f aca="false">$C902*VLOOKUP($B902,FoodDB!$A$2:$I$1018,9,0)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$C903*VLOOKUP($B903,FoodDB!$A$2:$I$1018,3,0)</f>
        <v>0</v>
      </c>
      <c r="E903" s="100" t="n">
        <f aca="false">$C903*VLOOKUP($B903,FoodDB!$A$2:$I$1018,4,0)</f>
        <v>0</v>
      </c>
      <c r="F903" s="100" t="n">
        <f aca="false">$C903*VLOOKUP($B903,FoodDB!$A$2:$I$1018,5,0)</f>
        <v>0</v>
      </c>
      <c r="G903" s="100" t="n">
        <f aca="false">$C903*VLOOKUP($B903,FoodDB!$A$2:$I$1018,6,0)</f>
        <v>0</v>
      </c>
      <c r="H903" s="100" t="n">
        <f aca="false">$C903*VLOOKUP($B903,FoodDB!$A$2:$I$1018,7,0)</f>
        <v>0</v>
      </c>
      <c r="I903" s="100" t="n">
        <f aca="false">$C903*VLOOKUP($B903,FoodDB!$A$2:$I$1018,8,0)</f>
        <v>0</v>
      </c>
      <c r="J903" s="100" t="n">
        <f aca="false">$C903*VLOOKUP($B903,FoodDB!$A$2:$I$1018,9,0)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$C904*VLOOKUP($B904,FoodDB!$A$2:$I$1018,3,0)</f>
        <v>0</v>
      </c>
      <c r="E904" s="100" t="n">
        <f aca="false">$C904*VLOOKUP($B904,FoodDB!$A$2:$I$1018,4,0)</f>
        <v>0</v>
      </c>
      <c r="F904" s="100" t="n">
        <f aca="false">$C904*VLOOKUP($B904,FoodDB!$A$2:$I$1018,5,0)</f>
        <v>0</v>
      </c>
      <c r="G904" s="100" t="n">
        <f aca="false">$C904*VLOOKUP($B904,FoodDB!$A$2:$I$1018,6,0)</f>
        <v>0</v>
      </c>
      <c r="H904" s="100" t="n">
        <f aca="false">$C904*VLOOKUP($B904,FoodDB!$A$2:$I$1018,7,0)</f>
        <v>0</v>
      </c>
      <c r="I904" s="100" t="n">
        <f aca="false">$C904*VLOOKUP($B904,FoodDB!$A$2:$I$1018,8,0)</f>
        <v>0</v>
      </c>
      <c r="J904" s="100" t="n">
        <f aca="false">$C904*VLOOKUP($B904,FoodDB!$A$2:$I$1018,9,0)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770.896119771678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1328.20019390784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770.896119771678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1328.20019390784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 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$C910*VLOOKUP($B910,FoodDB!$A$2:$I$1018,3,0)</f>
        <v>0</v>
      </c>
      <c r="E910" s="100" t="n">
        <f aca="false">$C910*VLOOKUP($B910,FoodDB!$A$2:$I$1018,4,0)</f>
        <v>0</v>
      </c>
      <c r="F910" s="100" t="n">
        <f aca="false">$C910*VLOOKUP($B910,FoodDB!$A$2:$I$1018,5,0)</f>
        <v>0</v>
      </c>
      <c r="G910" s="100" t="n">
        <f aca="false">$C910*VLOOKUP($B910,FoodDB!$A$2:$I$1018,6,0)</f>
        <v>0</v>
      </c>
      <c r="H910" s="100" t="n">
        <f aca="false">$C910*VLOOKUP($B910,FoodDB!$A$2:$I$1018,7,0)</f>
        <v>0</v>
      </c>
      <c r="I910" s="100" t="n">
        <f aca="false">$C910*VLOOKUP($B910,FoodDB!$A$2:$I$1018,8,0)</f>
        <v>0</v>
      </c>
      <c r="J910" s="100" t="n">
        <f aca="false">$C910*VLOOKUP($B910,FoodDB!$A$2:$I$1018,9,0)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775.570630205772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1332.87470434193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$C911*VLOOKUP($B911,FoodDB!$A$2:$I$1018,3,0)</f>
        <v>0</v>
      </c>
      <c r="E911" s="100" t="n">
        <f aca="false">$C911*VLOOKUP($B911,FoodDB!$A$2:$I$1018,4,0)</f>
        <v>0</v>
      </c>
      <c r="F911" s="100" t="n">
        <f aca="false">$C911*VLOOKUP($B911,FoodDB!$A$2:$I$1018,5,0)</f>
        <v>0</v>
      </c>
      <c r="G911" s="100" t="n">
        <f aca="false">$C911*VLOOKUP($B911,FoodDB!$A$2:$I$1018,6,0)</f>
        <v>0</v>
      </c>
      <c r="H911" s="100" t="n">
        <f aca="false">$C911*VLOOKUP($B911,FoodDB!$A$2:$I$1018,7,0)</f>
        <v>0</v>
      </c>
      <c r="I911" s="100" t="n">
        <f aca="false">$C911*VLOOKUP($B911,FoodDB!$A$2:$I$1018,8,0)</f>
        <v>0</v>
      </c>
      <c r="J911" s="100" t="n">
        <f aca="false">$C911*VLOOKUP($B911,FoodDB!$A$2:$I$1018,9,0)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$C912*VLOOKUP($B912,FoodDB!$A$2:$I$1018,3,0)</f>
        <v>0</v>
      </c>
      <c r="E912" s="100" t="n">
        <f aca="false">$C912*VLOOKUP($B912,FoodDB!$A$2:$I$1018,4,0)</f>
        <v>0</v>
      </c>
      <c r="F912" s="100" t="n">
        <f aca="false">$C912*VLOOKUP($B912,FoodDB!$A$2:$I$1018,5,0)</f>
        <v>0</v>
      </c>
      <c r="G912" s="100" t="n">
        <f aca="false">$C912*VLOOKUP($B912,FoodDB!$A$2:$I$1018,6,0)</f>
        <v>0</v>
      </c>
      <c r="H912" s="100" t="n">
        <f aca="false">$C912*VLOOKUP($B912,FoodDB!$A$2:$I$1018,7,0)</f>
        <v>0</v>
      </c>
      <c r="I912" s="100" t="n">
        <f aca="false">$C912*VLOOKUP($B912,FoodDB!$A$2:$I$1018,8,0)</f>
        <v>0</v>
      </c>
      <c r="J912" s="100" t="n">
        <f aca="false">$C912*VLOOKUP($B912,FoodDB!$A$2:$I$1018,9,0)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$C913*VLOOKUP($B913,FoodDB!$A$2:$I$1018,3,0)</f>
        <v>0</v>
      </c>
      <c r="E913" s="100" t="n">
        <f aca="false">$C913*VLOOKUP($B913,FoodDB!$A$2:$I$1018,4,0)</f>
        <v>0</v>
      </c>
      <c r="F913" s="100" t="n">
        <f aca="false">$C913*VLOOKUP($B913,FoodDB!$A$2:$I$1018,5,0)</f>
        <v>0</v>
      </c>
      <c r="G913" s="100" t="n">
        <f aca="false">$C913*VLOOKUP($B913,FoodDB!$A$2:$I$1018,6,0)</f>
        <v>0</v>
      </c>
      <c r="H913" s="100" t="n">
        <f aca="false">$C913*VLOOKUP($B913,FoodDB!$A$2:$I$1018,7,0)</f>
        <v>0</v>
      </c>
      <c r="I913" s="100" t="n">
        <f aca="false">$C913*VLOOKUP($B913,FoodDB!$A$2:$I$1018,8,0)</f>
        <v>0</v>
      </c>
      <c r="J913" s="100" t="n">
        <f aca="false">$C913*VLOOKUP($B913,FoodDB!$A$2:$I$1018,9,0)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$C914*VLOOKUP($B914,FoodDB!$A$2:$I$1018,3,0)</f>
        <v>0</v>
      </c>
      <c r="E914" s="100" t="n">
        <f aca="false">$C914*VLOOKUP($B914,FoodDB!$A$2:$I$1018,4,0)</f>
        <v>0</v>
      </c>
      <c r="F914" s="100" t="n">
        <f aca="false">$C914*VLOOKUP($B914,FoodDB!$A$2:$I$1018,5,0)</f>
        <v>0</v>
      </c>
      <c r="G914" s="100" t="n">
        <f aca="false">$C914*VLOOKUP($B914,FoodDB!$A$2:$I$1018,6,0)</f>
        <v>0</v>
      </c>
      <c r="H914" s="100" t="n">
        <f aca="false">$C914*VLOOKUP($B914,FoodDB!$A$2:$I$1018,7,0)</f>
        <v>0</v>
      </c>
      <c r="I914" s="100" t="n">
        <f aca="false">$C914*VLOOKUP($B914,FoodDB!$A$2:$I$1018,8,0)</f>
        <v>0</v>
      </c>
      <c r="J914" s="100" t="n">
        <f aca="false">$C914*VLOOKUP($B914,FoodDB!$A$2:$I$1018,9,0)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$C915*VLOOKUP($B915,FoodDB!$A$2:$I$1018,3,0)</f>
        <v>0</v>
      </c>
      <c r="E915" s="100" t="n">
        <f aca="false">$C915*VLOOKUP($B915,FoodDB!$A$2:$I$1018,4,0)</f>
        <v>0</v>
      </c>
      <c r="F915" s="100" t="n">
        <f aca="false">$C915*VLOOKUP($B915,FoodDB!$A$2:$I$1018,5,0)</f>
        <v>0</v>
      </c>
      <c r="G915" s="100" t="n">
        <f aca="false">$C915*VLOOKUP($B915,FoodDB!$A$2:$I$1018,6,0)</f>
        <v>0</v>
      </c>
      <c r="H915" s="100" t="n">
        <f aca="false">$C915*VLOOKUP($B915,FoodDB!$A$2:$I$1018,7,0)</f>
        <v>0</v>
      </c>
      <c r="I915" s="100" t="n">
        <f aca="false">$C915*VLOOKUP($B915,FoodDB!$A$2:$I$1018,8,0)</f>
        <v>0</v>
      </c>
      <c r="J915" s="100" t="n">
        <f aca="false">$C915*VLOOKUP($B915,FoodDB!$A$2:$I$1018,9,0)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$C916*VLOOKUP($B916,FoodDB!$A$2:$I$1018,3,0)</f>
        <v>0</v>
      </c>
      <c r="E916" s="100" t="n">
        <f aca="false">$C916*VLOOKUP($B916,FoodDB!$A$2:$I$1018,4,0)</f>
        <v>0</v>
      </c>
      <c r="F916" s="100" t="n">
        <f aca="false">$C916*VLOOKUP($B916,FoodDB!$A$2:$I$1018,5,0)</f>
        <v>0</v>
      </c>
      <c r="G916" s="100" t="n">
        <f aca="false">$C916*VLOOKUP($B916,FoodDB!$A$2:$I$1018,6,0)</f>
        <v>0</v>
      </c>
      <c r="H916" s="100" t="n">
        <f aca="false">$C916*VLOOKUP($B916,FoodDB!$A$2:$I$1018,7,0)</f>
        <v>0</v>
      </c>
      <c r="I916" s="100" t="n">
        <f aca="false">$C916*VLOOKUP($B916,FoodDB!$A$2:$I$1018,8,0)</f>
        <v>0</v>
      </c>
      <c r="J916" s="100" t="n">
        <f aca="false">$C916*VLOOKUP($B916,FoodDB!$A$2:$I$1018,9,0)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775.570630205772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1332.87470434193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775.570630205772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1332.87470434193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 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$C922*VLOOKUP($B922,FoodDB!$A$2:$I$1018,3,0)</f>
        <v>0</v>
      </c>
      <c r="E922" s="100" t="n">
        <f aca="false">$C922*VLOOKUP($B922,FoodDB!$A$2:$I$1018,4,0)</f>
        <v>0</v>
      </c>
      <c r="F922" s="100" t="n">
        <f aca="false">$C922*VLOOKUP($B922,FoodDB!$A$2:$I$1018,5,0)</f>
        <v>0</v>
      </c>
      <c r="G922" s="100" t="n">
        <f aca="false">$C922*VLOOKUP($B922,FoodDB!$A$2:$I$1018,6,0)</f>
        <v>0</v>
      </c>
      <c r="H922" s="100" t="n">
        <f aca="false">$C922*VLOOKUP($B922,FoodDB!$A$2:$I$1018,7,0)</f>
        <v>0</v>
      </c>
      <c r="I922" s="100" t="n">
        <f aca="false">$C922*VLOOKUP($B922,FoodDB!$A$2:$I$1018,8,0)</f>
        <v>0</v>
      </c>
      <c r="J922" s="100" t="n">
        <f aca="false">$C922*VLOOKUP($B922,FoodDB!$A$2:$I$1018,9,0)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780.203737833163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1337.50781196932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$C923*VLOOKUP($B923,FoodDB!$A$2:$I$1018,3,0)</f>
        <v>0</v>
      </c>
      <c r="E923" s="100" t="n">
        <f aca="false">$C923*VLOOKUP($B923,FoodDB!$A$2:$I$1018,4,0)</f>
        <v>0</v>
      </c>
      <c r="F923" s="100" t="n">
        <f aca="false">$C923*VLOOKUP($B923,FoodDB!$A$2:$I$1018,5,0)</f>
        <v>0</v>
      </c>
      <c r="G923" s="100" t="n">
        <f aca="false">$C923*VLOOKUP($B923,FoodDB!$A$2:$I$1018,6,0)</f>
        <v>0</v>
      </c>
      <c r="H923" s="100" t="n">
        <f aca="false">$C923*VLOOKUP($B923,FoodDB!$A$2:$I$1018,7,0)</f>
        <v>0</v>
      </c>
      <c r="I923" s="100" t="n">
        <f aca="false">$C923*VLOOKUP($B923,FoodDB!$A$2:$I$1018,8,0)</f>
        <v>0</v>
      </c>
      <c r="J923" s="100" t="n">
        <f aca="false">$C923*VLOOKUP($B923,FoodDB!$A$2:$I$1018,9,0)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$C924*VLOOKUP($B924,FoodDB!$A$2:$I$1018,3,0)</f>
        <v>0</v>
      </c>
      <c r="E924" s="100" t="n">
        <f aca="false">$C924*VLOOKUP($B924,FoodDB!$A$2:$I$1018,4,0)</f>
        <v>0</v>
      </c>
      <c r="F924" s="100" t="n">
        <f aca="false">$C924*VLOOKUP($B924,FoodDB!$A$2:$I$1018,5,0)</f>
        <v>0</v>
      </c>
      <c r="G924" s="100" t="n">
        <f aca="false">$C924*VLOOKUP($B924,FoodDB!$A$2:$I$1018,6,0)</f>
        <v>0</v>
      </c>
      <c r="H924" s="100" t="n">
        <f aca="false">$C924*VLOOKUP($B924,FoodDB!$A$2:$I$1018,7,0)</f>
        <v>0</v>
      </c>
      <c r="I924" s="100" t="n">
        <f aca="false">$C924*VLOOKUP($B924,FoodDB!$A$2:$I$1018,8,0)</f>
        <v>0</v>
      </c>
      <c r="J924" s="100" t="n">
        <f aca="false">$C924*VLOOKUP($B924,FoodDB!$A$2:$I$1018,9,0)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$C925*VLOOKUP($B925,FoodDB!$A$2:$I$1018,3,0)</f>
        <v>0</v>
      </c>
      <c r="E925" s="100" t="n">
        <f aca="false">$C925*VLOOKUP($B925,FoodDB!$A$2:$I$1018,4,0)</f>
        <v>0</v>
      </c>
      <c r="F925" s="100" t="n">
        <f aca="false">$C925*VLOOKUP($B925,FoodDB!$A$2:$I$1018,5,0)</f>
        <v>0</v>
      </c>
      <c r="G925" s="100" t="n">
        <f aca="false">$C925*VLOOKUP($B925,FoodDB!$A$2:$I$1018,6,0)</f>
        <v>0</v>
      </c>
      <c r="H925" s="100" t="n">
        <f aca="false">$C925*VLOOKUP($B925,FoodDB!$A$2:$I$1018,7,0)</f>
        <v>0</v>
      </c>
      <c r="I925" s="100" t="n">
        <f aca="false">$C925*VLOOKUP($B925,FoodDB!$A$2:$I$1018,8,0)</f>
        <v>0</v>
      </c>
      <c r="J925" s="100" t="n">
        <f aca="false">$C925*VLOOKUP($B925,FoodDB!$A$2:$I$1018,9,0)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$C926*VLOOKUP($B926,FoodDB!$A$2:$I$1018,3,0)</f>
        <v>0</v>
      </c>
      <c r="E926" s="100" t="n">
        <f aca="false">$C926*VLOOKUP($B926,FoodDB!$A$2:$I$1018,4,0)</f>
        <v>0</v>
      </c>
      <c r="F926" s="100" t="n">
        <f aca="false">$C926*VLOOKUP($B926,FoodDB!$A$2:$I$1018,5,0)</f>
        <v>0</v>
      </c>
      <c r="G926" s="100" t="n">
        <f aca="false">$C926*VLOOKUP($B926,FoodDB!$A$2:$I$1018,6,0)</f>
        <v>0</v>
      </c>
      <c r="H926" s="100" t="n">
        <f aca="false">$C926*VLOOKUP($B926,FoodDB!$A$2:$I$1018,7,0)</f>
        <v>0</v>
      </c>
      <c r="I926" s="100" t="n">
        <f aca="false">$C926*VLOOKUP($B926,FoodDB!$A$2:$I$1018,8,0)</f>
        <v>0</v>
      </c>
      <c r="J926" s="100" t="n">
        <f aca="false">$C926*VLOOKUP($B926,FoodDB!$A$2:$I$1018,9,0)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$C927*VLOOKUP($B927,FoodDB!$A$2:$I$1018,3,0)</f>
        <v>0</v>
      </c>
      <c r="E927" s="100" t="n">
        <f aca="false">$C927*VLOOKUP($B927,FoodDB!$A$2:$I$1018,4,0)</f>
        <v>0</v>
      </c>
      <c r="F927" s="100" t="n">
        <f aca="false">$C927*VLOOKUP($B927,FoodDB!$A$2:$I$1018,5,0)</f>
        <v>0</v>
      </c>
      <c r="G927" s="100" t="n">
        <f aca="false">$C927*VLOOKUP($B927,FoodDB!$A$2:$I$1018,6,0)</f>
        <v>0</v>
      </c>
      <c r="H927" s="100" t="n">
        <f aca="false">$C927*VLOOKUP($B927,FoodDB!$A$2:$I$1018,7,0)</f>
        <v>0</v>
      </c>
      <c r="I927" s="100" t="n">
        <f aca="false">$C927*VLOOKUP($B927,FoodDB!$A$2:$I$1018,8,0)</f>
        <v>0</v>
      </c>
      <c r="J927" s="100" t="n">
        <f aca="false">$C927*VLOOKUP($B927,FoodDB!$A$2:$I$1018,9,0)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$C928*VLOOKUP($B928,FoodDB!$A$2:$I$1018,3,0)</f>
        <v>0</v>
      </c>
      <c r="E928" s="100" t="n">
        <f aca="false">$C928*VLOOKUP($B928,FoodDB!$A$2:$I$1018,4,0)</f>
        <v>0</v>
      </c>
      <c r="F928" s="100" t="n">
        <f aca="false">$C928*VLOOKUP($B928,FoodDB!$A$2:$I$1018,5,0)</f>
        <v>0</v>
      </c>
      <c r="G928" s="100" t="n">
        <f aca="false">$C928*VLOOKUP($B928,FoodDB!$A$2:$I$1018,6,0)</f>
        <v>0</v>
      </c>
      <c r="H928" s="100" t="n">
        <f aca="false">$C928*VLOOKUP($B928,FoodDB!$A$2:$I$1018,7,0)</f>
        <v>0</v>
      </c>
      <c r="I928" s="100" t="n">
        <f aca="false">$C928*VLOOKUP($B928,FoodDB!$A$2:$I$1018,8,0)</f>
        <v>0</v>
      </c>
      <c r="J928" s="100" t="n">
        <f aca="false">$C928*VLOOKUP($B928,FoodDB!$A$2:$I$1018,9,0)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780.203737833163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1337.50781196932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780.203737833163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1337.50781196932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 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$C934*VLOOKUP($B934,FoodDB!$A$2:$I$1018,3,0)</f>
        <v>0</v>
      </c>
      <c r="E934" s="100" t="n">
        <f aca="false">$C934*VLOOKUP($B934,FoodDB!$A$2:$I$1018,4,0)</f>
        <v>0</v>
      </c>
      <c r="F934" s="100" t="n">
        <f aca="false">$C934*VLOOKUP($B934,FoodDB!$A$2:$I$1018,5,0)</f>
        <v>0</v>
      </c>
      <c r="G934" s="100" t="n">
        <f aca="false">$C934*VLOOKUP($B934,FoodDB!$A$2:$I$1018,6,0)</f>
        <v>0</v>
      </c>
      <c r="H934" s="100" t="n">
        <f aca="false">$C934*VLOOKUP($B934,FoodDB!$A$2:$I$1018,7,0)</f>
        <v>0</v>
      </c>
      <c r="I934" s="100" t="n">
        <f aca="false">$C934*VLOOKUP($B934,FoodDB!$A$2:$I$1018,8,0)</f>
        <v>0</v>
      </c>
      <c r="J934" s="100" t="n">
        <f aca="false">$C934*VLOOKUP($B934,FoodDB!$A$2:$I$1018,9,0)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784.795809364427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1342.09988350059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$C935*VLOOKUP($B935,FoodDB!$A$2:$I$1018,3,0)</f>
        <v>0</v>
      </c>
      <c r="E935" s="100" t="n">
        <f aca="false">$C935*VLOOKUP($B935,FoodDB!$A$2:$I$1018,4,0)</f>
        <v>0</v>
      </c>
      <c r="F935" s="100" t="n">
        <f aca="false">$C935*VLOOKUP($B935,FoodDB!$A$2:$I$1018,5,0)</f>
        <v>0</v>
      </c>
      <c r="G935" s="100" t="n">
        <f aca="false">$C935*VLOOKUP($B935,FoodDB!$A$2:$I$1018,6,0)</f>
        <v>0</v>
      </c>
      <c r="H935" s="100" t="n">
        <f aca="false">$C935*VLOOKUP($B935,FoodDB!$A$2:$I$1018,7,0)</f>
        <v>0</v>
      </c>
      <c r="I935" s="100" t="n">
        <f aca="false">$C935*VLOOKUP($B935,FoodDB!$A$2:$I$1018,8,0)</f>
        <v>0</v>
      </c>
      <c r="J935" s="100" t="n">
        <f aca="false">$C935*VLOOKUP($B935,FoodDB!$A$2:$I$1018,9,0)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$C936*VLOOKUP($B936,FoodDB!$A$2:$I$1018,3,0)</f>
        <v>0</v>
      </c>
      <c r="E936" s="100" t="n">
        <f aca="false">$C936*VLOOKUP($B936,FoodDB!$A$2:$I$1018,4,0)</f>
        <v>0</v>
      </c>
      <c r="F936" s="100" t="n">
        <f aca="false">$C936*VLOOKUP($B936,FoodDB!$A$2:$I$1018,5,0)</f>
        <v>0</v>
      </c>
      <c r="G936" s="100" t="n">
        <f aca="false">$C936*VLOOKUP($B936,FoodDB!$A$2:$I$1018,6,0)</f>
        <v>0</v>
      </c>
      <c r="H936" s="100" t="n">
        <f aca="false">$C936*VLOOKUP($B936,FoodDB!$A$2:$I$1018,7,0)</f>
        <v>0</v>
      </c>
      <c r="I936" s="100" t="n">
        <f aca="false">$C936*VLOOKUP($B936,FoodDB!$A$2:$I$1018,8,0)</f>
        <v>0</v>
      </c>
      <c r="J936" s="100" t="n">
        <f aca="false">$C936*VLOOKUP($B936,FoodDB!$A$2:$I$1018,9,0)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$C937*VLOOKUP($B937,FoodDB!$A$2:$I$1018,3,0)</f>
        <v>0</v>
      </c>
      <c r="E937" s="100" t="n">
        <f aca="false">$C937*VLOOKUP($B937,FoodDB!$A$2:$I$1018,4,0)</f>
        <v>0</v>
      </c>
      <c r="F937" s="100" t="n">
        <f aca="false">$C937*VLOOKUP($B937,FoodDB!$A$2:$I$1018,5,0)</f>
        <v>0</v>
      </c>
      <c r="G937" s="100" t="n">
        <f aca="false">$C937*VLOOKUP($B937,FoodDB!$A$2:$I$1018,6,0)</f>
        <v>0</v>
      </c>
      <c r="H937" s="100" t="n">
        <f aca="false">$C937*VLOOKUP($B937,FoodDB!$A$2:$I$1018,7,0)</f>
        <v>0</v>
      </c>
      <c r="I937" s="100" t="n">
        <f aca="false">$C937*VLOOKUP($B937,FoodDB!$A$2:$I$1018,8,0)</f>
        <v>0</v>
      </c>
      <c r="J937" s="100" t="n">
        <f aca="false">$C937*VLOOKUP($B937,FoodDB!$A$2:$I$1018,9,0)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$C938*VLOOKUP($B938,FoodDB!$A$2:$I$1018,3,0)</f>
        <v>0</v>
      </c>
      <c r="E938" s="100" t="n">
        <f aca="false">$C938*VLOOKUP($B938,FoodDB!$A$2:$I$1018,4,0)</f>
        <v>0</v>
      </c>
      <c r="F938" s="100" t="n">
        <f aca="false">$C938*VLOOKUP($B938,FoodDB!$A$2:$I$1018,5,0)</f>
        <v>0</v>
      </c>
      <c r="G938" s="100" t="n">
        <f aca="false">$C938*VLOOKUP($B938,FoodDB!$A$2:$I$1018,6,0)</f>
        <v>0</v>
      </c>
      <c r="H938" s="100" t="n">
        <f aca="false">$C938*VLOOKUP($B938,FoodDB!$A$2:$I$1018,7,0)</f>
        <v>0</v>
      </c>
      <c r="I938" s="100" t="n">
        <f aca="false">$C938*VLOOKUP($B938,FoodDB!$A$2:$I$1018,8,0)</f>
        <v>0</v>
      </c>
      <c r="J938" s="100" t="n">
        <f aca="false">$C938*VLOOKUP($B938,FoodDB!$A$2:$I$1018,9,0)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$C939*VLOOKUP($B939,FoodDB!$A$2:$I$1018,3,0)</f>
        <v>0</v>
      </c>
      <c r="E939" s="100" t="n">
        <f aca="false">$C939*VLOOKUP($B939,FoodDB!$A$2:$I$1018,4,0)</f>
        <v>0</v>
      </c>
      <c r="F939" s="100" t="n">
        <f aca="false">$C939*VLOOKUP($B939,FoodDB!$A$2:$I$1018,5,0)</f>
        <v>0</v>
      </c>
      <c r="G939" s="100" t="n">
        <f aca="false">$C939*VLOOKUP($B939,FoodDB!$A$2:$I$1018,6,0)</f>
        <v>0</v>
      </c>
      <c r="H939" s="100" t="n">
        <f aca="false">$C939*VLOOKUP($B939,FoodDB!$A$2:$I$1018,7,0)</f>
        <v>0</v>
      </c>
      <c r="I939" s="100" t="n">
        <f aca="false">$C939*VLOOKUP($B939,FoodDB!$A$2:$I$1018,8,0)</f>
        <v>0</v>
      </c>
      <c r="J939" s="100" t="n">
        <f aca="false">$C939*VLOOKUP($B939,FoodDB!$A$2:$I$1018,9,0)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$C940*VLOOKUP($B940,FoodDB!$A$2:$I$1018,3,0)</f>
        <v>0</v>
      </c>
      <c r="E940" s="100" t="n">
        <f aca="false">$C940*VLOOKUP($B940,FoodDB!$A$2:$I$1018,4,0)</f>
        <v>0</v>
      </c>
      <c r="F940" s="100" t="n">
        <f aca="false">$C940*VLOOKUP($B940,FoodDB!$A$2:$I$1018,5,0)</f>
        <v>0</v>
      </c>
      <c r="G940" s="100" t="n">
        <f aca="false">$C940*VLOOKUP($B940,FoodDB!$A$2:$I$1018,6,0)</f>
        <v>0</v>
      </c>
      <c r="H940" s="100" t="n">
        <f aca="false">$C940*VLOOKUP($B940,FoodDB!$A$2:$I$1018,7,0)</f>
        <v>0</v>
      </c>
      <c r="I940" s="100" t="n">
        <f aca="false">$C940*VLOOKUP($B940,FoodDB!$A$2:$I$1018,8,0)</f>
        <v>0</v>
      </c>
      <c r="J940" s="100" t="n">
        <f aca="false">$C940*VLOOKUP($B940,FoodDB!$A$2:$I$1018,9,0)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784.795809364427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1342.09988350059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784.795809364427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1342.09988350059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 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$C946*VLOOKUP($B946,FoodDB!$A$2:$I$1018,3,0)</f>
        <v>0</v>
      </c>
      <c r="E946" s="100" t="n">
        <f aca="false">$C946*VLOOKUP($B946,FoodDB!$A$2:$I$1018,4,0)</f>
        <v>0</v>
      </c>
      <c r="F946" s="100" t="n">
        <f aca="false">$C946*VLOOKUP($B946,FoodDB!$A$2:$I$1018,5,0)</f>
        <v>0</v>
      </c>
      <c r="G946" s="100" t="n">
        <f aca="false">$C946*VLOOKUP($B946,FoodDB!$A$2:$I$1018,6,0)</f>
        <v>0</v>
      </c>
      <c r="H946" s="100" t="n">
        <f aca="false">$C946*VLOOKUP($B946,FoodDB!$A$2:$I$1018,7,0)</f>
        <v>0</v>
      </c>
      <c r="I946" s="100" t="n">
        <f aca="false">$C946*VLOOKUP($B946,FoodDB!$A$2:$I$1018,8,0)</f>
        <v>0</v>
      </c>
      <c r="J946" s="100" t="n">
        <f aca="false">$C946*VLOOKUP($B946,FoodDB!$A$2:$I$1018,9,0)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789.347208262128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1346.65128239829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$C947*VLOOKUP($B947,FoodDB!$A$2:$I$1018,3,0)</f>
        <v>0</v>
      </c>
      <c r="E947" s="100" t="n">
        <f aca="false">$C947*VLOOKUP($B947,FoodDB!$A$2:$I$1018,4,0)</f>
        <v>0</v>
      </c>
      <c r="F947" s="100" t="n">
        <f aca="false">$C947*VLOOKUP($B947,FoodDB!$A$2:$I$1018,5,0)</f>
        <v>0</v>
      </c>
      <c r="G947" s="100" t="n">
        <f aca="false">$C947*VLOOKUP($B947,FoodDB!$A$2:$I$1018,6,0)</f>
        <v>0</v>
      </c>
      <c r="H947" s="100" t="n">
        <f aca="false">$C947*VLOOKUP($B947,FoodDB!$A$2:$I$1018,7,0)</f>
        <v>0</v>
      </c>
      <c r="I947" s="100" t="n">
        <f aca="false">$C947*VLOOKUP($B947,FoodDB!$A$2:$I$1018,8,0)</f>
        <v>0</v>
      </c>
      <c r="J947" s="100" t="n">
        <f aca="false">$C947*VLOOKUP($B947,FoodDB!$A$2:$I$1018,9,0)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$C948*VLOOKUP($B948,FoodDB!$A$2:$I$1018,3,0)</f>
        <v>0</v>
      </c>
      <c r="E948" s="100" t="n">
        <f aca="false">$C948*VLOOKUP($B948,FoodDB!$A$2:$I$1018,4,0)</f>
        <v>0</v>
      </c>
      <c r="F948" s="100" t="n">
        <f aca="false">$C948*VLOOKUP($B948,FoodDB!$A$2:$I$1018,5,0)</f>
        <v>0</v>
      </c>
      <c r="G948" s="100" t="n">
        <f aca="false">$C948*VLOOKUP($B948,FoodDB!$A$2:$I$1018,6,0)</f>
        <v>0</v>
      </c>
      <c r="H948" s="100" t="n">
        <f aca="false">$C948*VLOOKUP($B948,FoodDB!$A$2:$I$1018,7,0)</f>
        <v>0</v>
      </c>
      <c r="I948" s="100" t="n">
        <f aca="false">$C948*VLOOKUP($B948,FoodDB!$A$2:$I$1018,8,0)</f>
        <v>0</v>
      </c>
      <c r="J948" s="100" t="n">
        <f aca="false">$C948*VLOOKUP($B948,FoodDB!$A$2:$I$1018,9,0)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$C949*VLOOKUP($B949,FoodDB!$A$2:$I$1018,3,0)</f>
        <v>0</v>
      </c>
      <c r="E949" s="100" t="n">
        <f aca="false">$C949*VLOOKUP($B949,FoodDB!$A$2:$I$1018,4,0)</f>
        <v>0</v>
      </c>
      <c r="F949" s="100" t="n">
        <f aca="false">$C949*VLOOKUP($B949,FoodDB!$A$2:$I$1018,5,0)</f>
        <v>0</v>
      </c>
      <c r="G949" s="100" t="n">
        <f aca="false">$C949*VLOOKUP($B949,FoodDB!$A$2:$I$1018,6,0)</f>
        <v>0</v>
      </c>
      <c r="H949" s="100" t="n">
        <f aca="false">$C949*VLOOKUP($B949,FoodDB!$A$2:$I$1018,7,0)</f>
        <v>0</v>
      </c>
      <c r="I949" s="100" t="n">
        <f aca="false">$C949*VLOOKUP($B949,FoodDB!$A$2:$I$1018,8,0)</f>
        <v>0</v>
      </c>
      <c r="J949" s="100" t="n">
        <f aca="false">$C949*VLOOKUP($B949,FoodDB!$A$2:$I$1018,9,0)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$C950*VLOOKUP($B950,FoodDB!$A$2:$I$1018,3,0)</f>
        <v>0</v>
      </c>
      <c r="E950" s="100" t="n">
        <f aca="false">$C950*VLOOKUP($B950,FoodDB!$A$2:$I$1018,4,0)</f>
        <v>0</v>
      </c>
      <c r="F950" s="100" t="n">
        <f aca="false">$C950*VLOOKUP($B950,FoodDB!$A$2:$I$1018,5,0)</f>
        <v>0</v>
      </c>
      <c r="G950" s="100" t="n">
        <f aca="false">$C950*VLOOKUP($B950,FoodDB!$A$2:$I$1018,6,0)</f>
        <v>0</v>
      </c>
      <c r="H950" s="100" t="n">
        <f aca="false">$C950*VLOOKUP($B950,FoodDB!$A$2:$I$1018,7,0)</f>
        <v>0</v>
      </c>
      <c r="I950" s="100" t="n">
        <f aca="false">$C950*VLOOKUP($B950,FoodDB!$A$2:$I$1018,8,0)</f>
        <v>0</v>
      </c>
      <c r="J950" s="100" t="n">
        <f aca="false">$C950*VLOOKUP($B950,FoodDB!$A$2:$I$1018,9,0)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$C951*VLOOKUP($B951,FoodDB!$A$2:$I$1018,3,0)</f>
        <v>0</v>
      </c>
      <c r="E951" s="100" t="n">
        <f aca="false">$C951*VLOOKUP($B951,FoodDB!$A$2:$I$1018,4,0)</f>
        <v>0</v>
      </c>
      <c r="F951" s="100" t="n">
        <f aca="false">$C951*VLOOKUP($B951,FoodDB!$A$2:$I$1018,5,0)</f>
        <v>0</v>
      </c>
      <c r="G951" s="100" t="n">
        <f aca="false">$C951*VLOOKUP($B951,FoodDB!$A$2:$I$1018,6,0)</f>
        <v>0</v>
      </c>
      <c r="H951" s="100" t="n">
        <f aca="false">$C951*VLOOKUP($B951,FoodDB!$A$2:$I$1018,7,0)</f>
        <v>0</v>
      </c>
      <c r="I951" s="100" t="n">
        <f aca="false">$C951*VLOOKUP($B951,FoodDB!$A$2:$I$1018,8,0)</f>
        <v>0</v>
      </c>
      <c r="J951" s="100" t="n">
        <f aca="false">$C951*VLOOKUP($B951,FoodDB!$A$2:$I$1018,9,0)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$C952*VLOOKUP($B952,FoodDB!$A$2:$I$1018,3,0)</f>
        <v>0</v>
      </c>
      <c r="E952" s="100" t="n">
        <f aca="false">$C952*VLOOKUP($B952,FoodDB!$A$2:$I$1018,4,0)</f>
        <v>0</v>
      </c>
      <c r="F952" s="100" t="n">
        <f aca="false">$C952*VLOOKUP($B952,FoodDB!$A$2:$I$1018,5,0)</f>
        <v>0</v>
      </c>
      <c r="G952" s="100" t="n">
        <f aca="false">$C952*VLOOKUP($B952,FoodDB!$A$2:$I$1018,6,0)</f>
        <v>0</v>
      </c>
      <c r="H952" s="100" t="n">
        <f aca="false">$C952*VLOOKUP($B952,FoodDB!$A$2:$I$1018,7,0)</f>
        <v>0</v>
      </c>
      <c r="I952" s="100" t="n">
        <f aca="false">$C952*VLOOKUP($B952,FoodDB!$A$2:$I$1018,8,0)</f>
        <v>0</v>
      </c>
      <c r="J952" s="100" t="n">
        <f aca="false">$C952*VLOOKUP($B952,FoodDB!$A$2:$I$1018,9,0)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789.347208262128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1346.65128239829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789.347208262128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1346.65128239829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 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$C958*VLOOKUP($B958,FoodDB!$A$2:$I$1018,3,0)</f>
        <v>0</v>
      </c>
      <c r="E958" s="100" t="n">
        <f aca="false">$C958*VLOOKUP($B958,FoodDB!$A$2:$I$1018,4,0)</f>
        <v>0</v>
      </c>
      <c r="F958" s="100" t="n">
        <f aca="false">$C958*VLOOKUP($B958,FoodDB!$A$2:$I$1018,5,0)</f>
        <v>0</v>
      </c>
      <c r="G958" s="100" t="n">
        <f aca="false">$C958*VLOOKUP($B958,FoodDB!$A$2:$I$1018,6,0)</f>
        <v>0</v>
      </c>
      <c r="H958" s="100" t="n">
        <f aca="false">$C958*VLOOKUP($B958,FoodDB!$A$2:$I$1018,7,0)</f>
        <v>0</v>
      </c>
      <c r="I958" s="100" t="n">
        <f aca="false">$C958*VLOOKUP($B958,FoodDB!$A$2:$I$1018,8,0)</f>
        <v>0</v>
      </c>
      <c r="J958" s="100" t="n">
        <f aca="false">$C958*VLOOKUP($B958,FoodDB!$A$2:$I$1018,9,0)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793.858294769592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1351.16236890575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$C959*VLOOKUP($B959,FoodDB!$A$2:$I$1018,3,0)</f>
        <v>0</v>
      </c>
      <c r="E959" s="100" t="n">
        <f aca="false">$C959*VLOOKUP($B959,FoodDB!$A$2:$I$1018,4,0)</f>
        <v>0</v>
      </c>
      <c r="F959" s="100" t="n">
        <f aca="false">$C959*VLOOKUP($B959,FoodDB!$A$2:$I$1018,5,0)</f>
        <v>0</v>
      </c>
      <c r="G959" s="100" t="n">
        <f aca="false">$C959*VLOOKUP($B959,FoodDB!$A$2:$I$1018,6,0)</f>
        <v>0</v>
      </c>
      <c r="H959" s="100" t="n">
        <f aca="false">$C959*VLOOKUP($B959,FoodDB!$A$2:$I$1018,7,0)</f>
        <v>0</v>
      </c>
      <c r="I959" s="100" t="n">
        <f aca="false">$C959*VLOOKUP($B959,FoodDB!$A$2:$I$1018,8,0)</f>
        <v>0</v>
      </c>
      <c r="J959" s="100" t="n">
        <f aca="false">$C959*VLOOKUP($B959,FoodDB!$A$2:$I$1018,9,0)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$C960*VLOOKUP($B960,FoodDB!$A$2:$I$1018,3,0)</f>
        <v>0</v>
      </c>
      <c r="E960" s="100" t="n">
        <f aca="false">$C960*VLOOKUP($B960,FoodDB!$A$2:$I$1018,4,0)</f>
        <v>0</v>
      </c>
      <c r="F960" s="100" t="n">
        <f aca="false">$C960*VLOOKUP($B960,FoodDB!$A$2:$I$1018,5,0)</f>
        <v>0</v>
      </c>
      <c r="G960" s="100" t="n">
        <f aca="false">$C960*VLOOKUP($B960,FoodDB!$A$2:$I$1018,6,0)</f>
        <v>0</v>
      </c>
      <c r="H960" s="100" t="n">
        <f aca="false">$C960*VLOOKUP($B960,FoodDB!$A$2:$I$1018,7,0)</f>
        <v>0</v>
      </c>
      <c r="I960" s="100" t="n">
        <f aca="false">$C960*VLOOKUP($B960,FoodDB!$A$2:$I$1018,8,0)</f>
        <v>0</v>
      </c>
      <c r="J960" s="100" t="n">
        <f aca="false">$C960*VLOOKUP($B960,FoodDB!$A$2:$I$1018,9,0)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$C961*VLOOKUP($B961,FoodDB!$A$2:$I$1018,3,0)</f>
        <v>0</v>
      </c>
      <c r="E961" s="100" t="n">
        <f aca="false">$C961*VLOOKUP($B961,FoodDB!$A$2:$I$1018,4,0)</f>
        <v>0</v>
      </c>
      <c r="F961" s="100" t="n">
        <f aca="false">$C961*VLOOKUP($B961,FoodDB!$A$2:$I$1018,5,0)</f>
        <v>0</v>
      </c>
      <c r="G961" s="100" t="n">
        <f aca="false">$C961*VLOOKUP($B961,FoodDB!$A$2:$I$1018,6,0)</f>
        <v>0</v>
      </c>
      <c r="H961" s="100" t="n">
        <f aca="false">$C961*VLOOKUP($B961,FoodDB!$A$2:$I$1018,7,0)</f>
        <v>0</v>
      </c>
      <c r="I961" s="100" t="n">
        <f aca="false">$C961*VLOOKUP($B961,FoodDB!$A$2:$I$1018,8,0)</f>
        <v>0</v>
      </c>
      <c r="J961" s="100" t="n">
        <f aca="false">$C961*VLOOKUP($B961,FoodDB!$A$2:$I$1018,9,0)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$C962*VLOOKUP($B962,FoodDB!$A$2:$I$1018,3,0)</f>
        <v>0</v>
      </c>
      <c r="E962" s="100" t="n">
        <f aca="false">$C962*VLOOKUP($B962,FoodDB!$A$2:$I$1018,4,0)</f>
        <v>0</v>
      </c>
      <c r="F962" s="100" t="n">
        <f aca="false">$C962*VLOOKUP($B962,FoodDB!$A$2:$I$1018,5,0)</f>
        <v>0</v>
      </c>
      <c r="G962" s="100" t="n">
        <f aca="false">$C962*VLOOKUP($B962,FoodDB!$A$2:$I$1018,6,0)</f>
        <v>0</v>
      </c>
      <c r="H962" s="100" t="n">
        <f aca="false">$C962*VLOOKUP($B962,FoodDB!$A$2:$I$1018,7,0)</f>
        <v>0</v>
      </c>
      <c r="I962" s="100" t="n">
        <f aca="false">$C962*VLOOKUP($B962,FoodDB!$A$2:$I$1018,8,0)</f>
        <v>0</v>
      </c>
      <c r="J962" s="100" t="n">
        <f aca="false">$C962*VLOOKUP($B962,FoodDB!$A$2:$I$1018,9,0)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$C963*VLOOKUP($B963,FoodDB!$A$2:$I$1018,3,0)</f>
        <v>0</v>
      </c>
      <c r="E963" s="100" t="n">
        <f aca="false">$C963*VLOOKUP($B963,FoodDB!$A$2:$I$1018,4,0)</f>
        <v>0</v>
      </c>
      <c r="F963" s="100" t="n">
        <f aca="false">$C963*VLOOKUP($B963,FoodDB!$A$2:$I$1018,5,0)</f>
        <v>0</v>
      </c>
      <c r="G963" s="100" t="n">
        <f aca="false">$C963*VLOOKUP($B963,FoodDB!$A$2:$I$1018,6,0)</f>
        <v>0</v>
      </c>
      <c r="H963" s="100" t="n">
        <f aca="false">$C963*VLOOKUP($B963,FoodDB!$A$2:$I$1018,7,0)</f>
        <v>0</v>
      </c>
      <c r="I963" s="100" t="n">
        <f aca="false">$C963*VLOOKUP($B963,FoodDB!$A$2:$I$1018,8,0)</f>
        <v>0</v>
      </c>
      <c r="J963" s="100" t="n">
        <f aca="false">$C963*VLOOKUP($B963,FoodDB!$A$2:$I$1018,9,0)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$C964*VLOOKUP($B964,FoodDB!$A$2:$I$1018,3,0)</f>
        <v>0</v>
      </c>
      <c r="E964" s="100" t="n">
        <f aca="false">$C964*VLOOKUP($B964,FoodDB!$A$2:$I$1018,4,0)</f>
        <v>0</v>
      </c>
      <c r="F964" s="100" t="n">
        <f aca="false">$C964*VLOOKUP($B964,FoodDB!$A$2:$I$1018,5,0)</f>
        <v>0</v>
      </c>
      <c r="G964" s="100" t="n">
        <f aca="false">$C964*VLOOKUP($B964,FoodDB!$A$2:$I$1018,6,0)</f>
        <v>0</v>
      </c>
      <c r="H964" s="100" t="n">
        <f aca="false">$C964*VLOOKUP($B964,FoodDB!$A$2:$I$1018,7,0)</f>
        <v>0</v>
      </c>
      <c r="I964" s="100" t="n">
        <f aca="false">$C964*VLOOKUP($B964,FoodDB!$A$2:$I$1018,8,0)</f>
        <v>0</v>
      </c>
      <c r="J964" s="100" t="n">
        <f aca="false">$C964*VLOOKUP($B964,FoodDB!$A$2:$I$1018,9,0)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793.858294769592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1351.16236890575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793.858294769592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1351.16236890575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 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$C970*VLOOKUP($B970,FoodDB!$A$2:$I$1018,3,0)</f>
        <v>0</v>
      </c>
      <c r="E970" s="100" t="n">
        <f aca="false">$C970*VLOOKUP($B970,FoodDB!$A$2:$I$1018,4,0)</f>
        <v>0</v>
      </c>
      <c r="F970" s="100" t="n">
        <f aca="false">$C970*VLOOKUP($B970,FoodDB!$A$2:$I$1018,5,0)</f>
        <v>0</v>
      </c>
      <c r="G970" s="100" t="n">
        <f aca="false">$C970*VLOOKUP($B970,FoodDB!$A$2:$I$1018,6,0)</f>
        <v>0</v>
      </c>
      <c r="H970" s="100" t="n">
        <f aca="false">$C970*VLOOKUP($B970,FoodDB!$A$2:$I$1018,7,0)</f>
        <v>0</v>
      </c>
      <c r="I970" s="100" t="n">
        <f aca="false">$C970*VLOOKUP($B970,FoodDB!$A$2:$I$1018,8,0)</f>
        <v>0</v>
      </c>
      <c r="J970" s="100" t="n">
        <f aca="false">$C970*VLOOKUP($B970,FoodDB!$A$2:$I$1018,9,0)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798.329425939419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1355.63350007558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$C971*VLOOKUP($B971,FoodDB!$A$2:$I$1018,3,0)</f>
        <v>0</v>
      </c>
      <c r="E971" s="100" t="n">
        <f aca="false">$C971*VLOOKUP($B971,FoodDB!$A$2:$I$1018,4,0)</f>
        <v>0</v>
      </c>
      <c r="F971" s="100" t="n">
        <f aca="false">$C971*VLOOKUP($B971,FoodDB!$A$2:$I$1018,5,0)</f>
        <v>0</v>
      </c>
      <c r="G971" s="100" t="n">
        <f aca="false">$C971*VLOOKUP($B971,FoodDB!$A$2:$I$1018,6,0)</f>
        <v>0</v>
      </c>
      <c r="H971" s="100" t="n">
        <f aca="false">$C971*VLOOKUP($B971,FoodDB!$A$2:$I$1018,7,0)</f>
        <v>0</v>
      </c>
      <c r="I971" s="100" t="n">
        <f aca="false">$C971*VLOOKUP($B971,FoodDB!$A$2:$I$1018,8,0)</f>
        <v>0</v>
      </c>
      <c r="J971" s="100" t="n">
        <f aca="false">$C971*VLOOKUP($B971,FoodDB!$A$2:$I$1018,9,0)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$C972*VLOOKUP($B972,FoodDB!$A$2:$I$1018,3,0)</f>
        <v>0</v>
      </c>
      <c r="E972" s="100" t="n">
        <f aca="false">$C972*VLOOKUP($B972,FoodDB!$A$2:$I$1018,4,0)</f>
        <v>0</v>
      </c>
      <c r="F972" s="100" t="n">
        <f aca="false">$C972*VLOOKUP($B972,FoodDB!$A$2:$I$1018,5,0)</f>
        <v>0</v>
      </c>
      <c r="G972" s="100" t="n">
        <f aca="false">$C972*VLOOKUP($B972,FoodDB!$A$2:$I$1018,6,0)</f>
        <v>0</v>
      </c>
      <c r="H972" s="100" t="n">
        <f aca="false">$C972*VLOOKUP($B972,FoodDB!$A$2:$I$1018,7,0)</f>
        <v>0</v>
      </c>
      <c r="I972" s="100" t="n">
        <f aca="false">$C972*VLOOKUP($B972,FoodDB!$A$2:$I$1018,8,0)</f>
        <v>0</v>
      </c>
      <c r="J972" s="100" t="n">
        <f aca="false">$C972*VLOOKUP($B972,FoodDB!$A$2:$I$1018,9,0)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$C973*VLOOKUP($B973,FoodDB!$A$2:$I$1018,3,0)</f>
        <v>0</v>
      </c>
      <c r="E973" s="100" t="n">
        <f aca="false">$C973*VLOOKUP($B973,FoodDB!$A$2:$I$1018,4,0)</f>
        <v>0</v>
      </c>
      <c r="F973" s="100" t="n">
        <f aca="false">$C973*VLOOKUP($B973,FoodDB!$A$2:$I$1018,5,0)</f>
        <v>0</v>
      </c>
      <c r="G973" s="100" t="n">
        <f aca="false">$C973*VLOOKUP($B973,FoodDB!$A$2:$I$1018,6,0)</f>
        <v>0</v>
      </c>
      <c r="H973" s="100" t="n">
        <f aca="false">$C973*VLOOKUP($B973,FoodDB!$A$2:$I$1018,7,0)</f>
        <v>0</v>
      </c>
      <c r="I973" s="100" t="n">
        <f aca="false">$C973*VLOOKUP($B973,FoodDB!$A$2:$I$1018,8,0)</f>
        <v>0</v>
      </c>
      <c r="J973" s="100" t="n">
        <f aca="false">$C973*VLOOKUP($B973,FoodDB!$A$2:$I$1018,9,0)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$C974*VLOOKUP($B974,FoodDB!$A$2:$I$1018,3,0)</f>
        <v>0</v>
      </c>
      <c r="E974" s="100" t="n">
        <f aca="false">$C974*VLOOKUP($B974,FoodDB!$A$2:$I$1018,4,0)</f>
        <v>0</v>
      </c>
      <c r="F974" s="100" t="n">
        <f aca="false">$C974*VLOOKUP($B974,FoodDB!$A$2:$I$1018,5,0)</f>
        <v>0</v>
      </c>
      <c r="G974" s="100" t="n">
        <f aca="false">$C974*VLOOKUP($B974,FoodDB!$A$2:$I$1018,6,0)</f>
        <v>0</v>
      </c>
      <c r="H974" s="100" t="n">
        <f aca="false">$C974*VLOOKUP($B974,FoodDB!$A$2:$I$1018,7,0)</f>
        <v>0</v>
      </c>
      <c r="I974" s="100" t="n">
        <f aca="false">$C974*VLOOKUP($B974,FoodDB!$A$2:$I$1018,8,0)</f>
        <v>0</v>
      </c>
      <c r="J974" s="100" t="n">
        <f aca="false">$C974*VLOOKUP($B974,FoodDB!$A$2:$I$1018,9,0)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$C975*VLOOKUP($B975,FoodDB!$A$2:$I$1018,3,0)</f>
        <v>0</v>
      </c>
      <c r="E975" s="100" t="n">
        <f aca="false">$C975*VLOOKUP($B975,FoodDB!$A$2:$I$1018,4,0)</f>
        <v>0</v>
      </c>
      <c r="F975" s="100" t="n">
        <f aca="false">$C975*VLOOKUP($B975,FoodDB!$A$2:$I$1018,5,0)</f>
        <v>0</v>
      </c>
      <c r="G975" s="100" t="n">
        <f aca="false">$C975*VLOOKUP($B975,FoodDB!$A$2:$I$1018,6,0)</f>
        <v>0</v>
      </c>
      <c r="H975" s="100" t="n">
        <f aca="false">$C975*VLOOKUP($B975,FoodDB!$A$2:$I$1018,7,0)</f>
        <v>0</v>
      </c>
      <c r="I975" s="100" t="n">
        <f aca="false">$C975*VLOOKUP($B975,FoodDB!$A$2:$I$1018,8,0)</f>
        <v>0</v>
      </c>
      <c r="J975" s="100" t="n">
        <f aca="false">$C975*VLOOKUP($B975,FoodDB!$A$2:$I$1018,9,0)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$C976*VLOOKUP($B976,FoodDB!$A$2:$I$1018,3,0)</f>
        <v>0</v>
      </c>
      <c r="E976" s="100" t="n">
        <f aca="false">$C976*VLOOKUP($B976,FoodDB!$A$2:$I$1018,4,0)</f>
        <v>0</v>
      </c>
      <c r="F976" s="100" t="n">
        <f aca="false">$C976*VLOOKUP($B976,FoodDB!$A$2:$I$1018,5,0)</f>
        <v>0</v>
      </c>
      <c r="G976" s="100" t="n">
        <f aca="false">$C976*VLOOKUP($B976,FoodDB!$A$2:$I$1018,6,0)</f>
        <v>0</v>
      </c>
      <c r="H976" s="100" t="n">
        <f aca="false">$C976*VLOOKUP($B976,FoodDB!$A$2:$I$1018,7,0)</f>
        <v>0</v>
      </c>
      <c r="I976" s="100" t="n">
        <f aca="false">$C976*VLOOKUP($B976,FoodDB!$A$2:$I$1018,8,0)</f>
        <v>0</v>
      </c>
      <c r="J976" s="100" t="n">
        <f aca="false">$C976*VLOOKUP($B976,FoodDB!$A$2:$I$1018,9,0)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798.329425939419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1355.63350007558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798.329425939419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1355.63350007558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 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$C982*VLOOKUP($B982,FoodDB!$A$2:$I$1018,3,0)</f>
        <v>0</v>
      </c>
      <c r="E982" s="100" t="n">
        <f aca="false">$C982*VLOOKUP($B982,FoodDB!$A$2:$I$1018,4,0)</f>
        <v>0</v>
      </c>
      <c r="F982" s="100" t="n">
        <f aca="false">$C982*VLOOKUP($B982,FoodDB!$A$2:$I$1018,5,0)</f>
        <v>0</v>
      </c>
      <c r="G982" s="100" t="n">
        <f aca="false">$C982*VLOOKUP($B982,FoodDB!$A$2:$I$1018,6,0)</f>
        <v>0</v>
      </c>
      <c r="H982" s="100" t="n">
        <f aca="false">$C982*VLOOKUP($B982,FoodDB!$A$2:$I$1018,7,0)</f>
        <v>0</v>
      </c>
      <c r="I982" s="100" t="n">
        <f aca="false">$C982*VLOOKUP($B982,FoodDB!$A$2:$I$1018,8,0)</f>
        <v>0</v>
      </c>
      <c r="J982" s="100" t="n">
        <f aca="false">$C982*VLOOKUP($B982,FoodDB!$A$2:$I$1018,9,0)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802.760955661741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1360.0650297979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$C983*VLOOKUP($B983,FoodDB!$A$2:$I$1018,3,0)</f>
        <v>0</v>
      </c>
      <c r="E983" s="100" t="n">
        <f aca="false">$C983*VLOOKUP($B983,FoodDB!$A$2:$I$1018,4,0)</f>
        <v>0</v>
      </c>
      <c r="F983" s="100" t="n">
        <f aca="false">$C983*VLOOKUP($B983,FoodDB!$A$2:$I$1018,5,0)</f>
        <v>0</v>
      </c>
      <c r="G983" s="100" t="n">
        <f aca="false">$C983*VLOOKUP($B983,FoodDB!$A$2:$I$1018,6,0)</f>
        <v>0</v>
      </c>
      <c r="H983" s="100" t="n">
        <f aca="false">$C983*VLOOKUP($B983,FoodDB!$A$2:$I$1018,7,0)</f>
        <v>0</v>
      </c>
      <c r="I983" s="100" t="n">
        <f aca="false">$C983*VLOOKUP($B983,FoodDB!$A$2:$I$1018,8,0)</f>
        <v>0</v>
      </c>
      <c r="J983" s="100" t="n">
        <f aca="false">$C983*VLOOKUP($B983,FoodDB!$A$2:$I$1018,9,0)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$C984*VLOOKUP($B984,FoodDB!$A$2:$I$1018,3,0)</f>
        <v>0</v>
      </c>
      <c r="E984" s="100" t="n">
        <f aca="false">$C984*VLOOKUP($B984,FoodDB!$A$2:$I$1018,4,0)</f>
        <v>0</v>
      </c>
      <c r="F984" s="100" t="n">
        <f aca="false">$C984*VLOOKUP($B984,FoodDB!$A$2:$I$1018,5,0)</f>
        <v>0</v>
      </c>
      <c r="G984" s="100" t="n">
        <f aca="false">$C984*VLOOKUP($B984,FoodDB!$A$2:$I$1018,6,0)</f>
        <v>0</v>
      </c>
      <c r="H984" s="100" t="n">
        <f aca="false">$C984*VLOOKUP($B984,FoodDB!$A$2:$I$1018,7,0)</f>
        <v>0</v>
      </c>
      <c r="I984" s="100" t="n">
        <f aca="false">$C984*VLOOKUP($B984,FoodDB!$A$2:$I$1018,8,0)</f>
        <v>0</v>
      </c>
      <c r="J984" s="100" t="n">
        <f aca="false">$C984*VLOOKUP($B984,FoodDB!$A$2:$I$1018,9,0)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$C985*VLOOKUP($B985,FoodDB!$A$2:$I$1018,3,0)</f>
        <v>0</v>
      </c>
      <c r="E985" s="100" t="n">
        <f aca="false">$C985*VLOOKUP($B985,FoodDB!$A$2:$I$1018,4,0)</f>
        <v>0</v>
      </c>
      <c r="F985" s="100" t="n">
        <f aca="false">$C985*VLOOKUP($B985,FoodDB!$A$2:$I$1018,5,0)</f>
        <v>0</v>
      </c>
      <c r="G985" s="100" t="n">
        <f aca="false">$C985*VLOOKUP($B985,FoodDB!$A$2:$I$1018,6,0)</f>
        <v>0</v>
      </c>
      <c r="H985" s="100" t="n">
        <f aca="false">$C985*VLOOKUP($B985,FoodDB!$A$2:$I$1018,7,0)</f>
        <v>0</v>
      </c>
      <c r="I985" s="100" t="n">
        <f aca="false">$C985*VLOOKUP($B985,FoodDB!$A$2:$I$1018,8,0)</f>
        <v>0</v>
      </c>
      <c r="J985" s="100" t="n">
        <f aca="false">$C985*VLOOKUP($B985,FoodDB!$A$2:$I$1018,9,0)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$C986*VLOOKUP($B986,FoodDB!$A$2:$I$1018,3,0)</f>
        <v>0</v>
      </c>
      <c r="E986" s="100" t="n">
        <f aca="false">$C986*VLOOKUP($B986,FoodDB!$A$2:$I$1018,4,0)</f>
        <v>0</v>
      </c>
      <c r="F986" s="100" t="n">
        <f aca="false">$C986*VLOOKUP($B986,FoodDB!$A$2:$I$1018,5,0)</f>
        <v>0</v>
      </c>
      <c r="G986" s="100" t="n">
        <f aca="false">$C986*VLOOKUP($B986,FoodDB!$A$2:$I$1018,6,0)</f>
        <v>0</v>
      </c>
      <c r="H986" s="100" t="n">
        <f aca="false">$C986*VLOOKUP($B986,FoodDB!$A$2:$I$1018,7,0)</f>
        <v>0</v>
      </c>
      <c r="I986" s="100" t="n">
        <f aca="false">$C986*VLOOKUP($B986,FoodDB!$A$2:$I$1018,8,0)</f>
        <v>0</v>
      </c>
      <c r="J986" s="100" t="n">
        <f aca="false">$C986*VLOOKUP($B986,FoodDB!$A$2:$I$1018,9,0)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$C987*VLOOKUP($B987,FoodDB!$A$2:$I$1018,3,0)</f>
        <v>0</v>
      </c>
      <c r="E987" s="100" t="n">
        <f aca="false">$C987*VLOOKUP($B987,FoodDB!$A$2:$I$1018,4,0)</f>
        <v>0</v>
      </c>
      <c r="F987" s="100" t="n">
        <f aca="false">$C987*VLOOKUP($B987,FoodDB!$A$2:$I$1018,5,0)</f>
        <v>0</v>
      </c>
      <c r="G987" s="100" t="n">
        <f aca="false">$C987*VLOOKUP($B987,FoodDB!$A$2:$I$1018,6,0)</f>
        <v>0</v>
      </c>
      <c r="H987" s="100" t="n">
        <f aca="false">$C987*VLOOKUP($B987,FoodDB!$A$2:$I$1018,7,0)</f>
        <v>0</v>
      </c>
      <c r="I987" s="100" t="n">
        <f aca="false">$C987*VLOOKUP($B987,FoodDB!$A$2:$I$1018,8,0)</f>
        <v>0</v>
      </c>
      <c r="J987" s="100" t="n">
        <f aca="false">$C987*VLOOKUP($B987,FoodDB!$A$2:$I$1018,9,0)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$C988*VLOOKUP($B988,FoodDB!$A$2:$I$1018,3,0)</f>
        <v>0</v>
      </c>
      <c r="E988" s="100" t="n">
        <f aca="false">$C988*VLOOKUP($B988,FoodDB!$A$2:$I$1018,4,0)</f>
        <v>0</v>
      </c>
      <c r="F988" s="100" t="n">
        <f aca="false">$C988*VLOOKUP($B988,FoodDB!$A$2:$I$1018,5,0)</f>
        <v>0</v>
      </c>
      <c r="G988" s="100" t="n">
        <f aca="false">$C988*VLOOKUP($B988,FoodDB!$A$2:$I$1018,6,0)</f>
        <v>0</v>
      </c>
      <c r="H988" s="100" t="n">
        <f aca="false">$C988*VLOOKUP($B988,FoodDB!$A$2:$I$1018,7,0)</f>
        <v>0</v>
      </c>
      <c r="I988" s="100" t="n">
        <f aca="false">$C988*VLOOKUP($B988,FoodDB!$A$2:$I$1018,8,0)</f>
        <v>0</v>
      </c>
      <c r="J988" s="100" t="n">
        <f aca="false">$C988*VLOOKUP($B988,FoodDB!$A$2:$I$1018,9,0)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802.760955661741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1360.0650297979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802.760955661741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1360.0650297979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 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$C994*VLOOKUP($B994,FoodDB!$A$2:$I$1018,3,0)</f>
        <v>0</v>
      </c>
      <c r="E994" s="100" t="n">
        <f aca="false">$C994*VLOOKUP($B994,FoodDB!$A$2:$I$1018,4,0)</f>
        <v>0</v>
      </c>
      <c r="F994" s="100" t="n">
        <f aca="false">$C994*VLOOKUP($B994,FoodDB!$A$2:$I$1018,5,0)</f>
        <v>0</v>
      </c>
      <c r="G994" s="100" t="n">
        <f aca="false">$C994*VLOOKUP($B994,FoodDB!$A$2:$I$1018,6,0)</f>
        <v>0</v>
      </c>
      <c r="H994" s="100" t="n">
        <f aca="false">$C994*VLOOKUP($B994,FoodDB!$A$2:$I$1018,7,0)</f>
        <v>0</v>
      </c>
      <c r="I994" s="100" t="n">
        <f aca="false">$C994*VLOOKUP($B994,FoodDB!$A$2:$I$1018,8,0)</f>
        <v>0</v>
      </c>
      <c r="J994" s="100" t="n">
        <f aca="false">$C994*VLOOKUP($B994,FoodDB!$A$2:$I$1018,9,0)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803.153234692237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1364.4573088284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$C995*VLOOKUP($B995,FoodDB!$A$2:$I$1018,3,0)</f>
        <v>0</v>
      </c>
      <c r="E995" s="100" t="n">
        <f aca="false">$C995*VLOOKUP($B995,FoodDB!$A$2:$I$1018,4,0)</f>
        <v>0</v>
      </c>
      <c r="F995" s="100" t="n">
        <f aca="false">$C995*VLOOKUP($B995,FoodDB!$A$2:$I$1018,5,0)</f>
        <v>0</v>
      </c>
      <c r="G995" s="100" t="n">
        <f aca="false">$C995*VLOOKUP($B995,FoodDB!$A$2:$I$1018,6,0)</f>
        <v>0</v>
      </c>
      <c r="H995" s="100" t="n">
        <f aca="false">$C995*VLOOKUP($B995,FoodDB!$A$2:$I$1018,7,0)</f>
        <v>0</v>
      </c>
      <c r="I995" s="100" t="n">
        <f aca="false">$C995*VLOOKUP($B995,FoodDB!$A$2:$I$1018,8,0)</f>
        <v>0</v>
      </c>
      <c r="J995" s="100" t="n">
        <f aca="false">$C995*VLOOKUP($B995,FoodDB!$A$2:$I$1018,9,0)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$C996*VLOOKUP($B996,FoodDB!$A$2:$I$1018,3,0)</f>
        <v>0</v>
      </c>
      <c r="E996" s="100" t="n">
        <f aca="false">$C996*VLOOKUP($B996,FoodDB!$A$2:$I$1018,4,0)</f>
        <v>0</v>
      </c>
      <c r="F996" s="100" t="n">
        <f aca="false">$C996*VLOOKUP($B996,FoodDB!$A$2:$I$1018,5,0)</f>
        <v>0</v>
      </c>
      <c r="G996" s="100" t="n">
        <f aca="false">$C996*VLOOKUP($B996,FoodDB!$A$2:$I$1018,6,0)</f>
        <v>0</v>
      </c>
      <c r="H996" s="100" t="n">
        <f aca="false">$C996*VLOOKUP($B996,FoodDB!$A$2:$I$1018,7,0)</f>
        <v>0</v>
      </c>
      <c r="I996" s="100" t="n">
        <f aca="false">$C996*VLOOKUP($B996,FoodDB!$A$2:$I$1018,8,0)</f>
        <v>0</v>
      </c>
      <c r="J996" s="100" t="n">
        <f aca="false">$C996*VLOOKUP($B996,FoodDB!$A$2:$I$1018,9,0)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$C997*VLOOKUP($B997,FoodDB!$A$2:$I$1018,3,0)</f>
        <v>0</v>
      </c>
      <c r="E997" s="100" t="n">
        <f aca="false">$C997*VLOOKUP($B997,FoodDB!$A$2:$I$1018,4,0)</f>
        <v>0</v>
      </c>
      <c r="F997" s="100" t="n">
        <f aca="false">$C997*VLOOKUP($B997,FoodDB!$A$2:$I$1018,5,0)</f>
        <v>0</v>
      </c>
      <c r="G997" s="100" t="n">
        <f aca="false">$C997*VLOOKUP($B997,FoodDB!$A$2:$I$1018,6,0)</f>
        <v>0</v>
      </c>
      <c r="H997" s="100" t="n">
        <f aca="false">$C997*VLOOKUP($B997,FoodDB!$A$2:$I$1018,7,0)</f>
        <v>0</v>
      </c>
      <c r="I997" s="100" t="n">
        <f aca="false">$C997*VLOOKUP($B997,FoodDB!$A$2:$I$1018,8,0)</f>
        <v>0</v>
      </c>
      <c r="J997" s="100" t="n">
        <f aca="false">$C997*VLOOKUP($B997,FoodDB!$A$2:$I$1018,9,0)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$C998*VLOOKUP($B998,FoodDB!$A$2:$I$1018,3,0)</f>
        <v>0</v>
      </c>
      <c r="E998" s="100" t="n">
        <f aca="false">$C998*VLOOKUP($B998,FoodDB!$A$2:$I$1018,4,0)</f>
        <v>0</v>
      </c>
      <c r="F998" s="100" t="n">
        <f aca="false">$C998*VLOOKUP($B998,FoodDB!$A$2:$I$1018,5,0)</f>
        <v>0</v>
      </c>
      <c r="G998" s="100" t="n">
        <f aca="false">$C998*VLOOKUP($B998,FoodDB!$A$2:$I$1018,6,0)</f>
        <v>0</v>
      </c>
      <c r="H998" s="100" t="n">
        <f aca="false">$C998*VLOOKUP($B998,FoodDB!$A$2:$I$1018,7,0)</f>
        <v>0</v>
      </c>
      <c r="I998" s="100" t="n">
        <f aca="false">$C998*VLOOKUP($B998,FoodDB!$A$2:$I$1018,8,0)</f>
        <v>0</v>
      </c>
      <c r="J998" s="100" t="n">
        <f aca="false">$C998*VLOOKUP($B998,FoodDB!$A$2:$I$1018,9,0)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$C999*VLOOKUP($B999,FoodDB!$A$2:$I$1018,3,0)</f>
        <v>0</v>
      </c>
      <c r="E999" s="100" t="n">
        <f aca="false">$C999*VLOOKUP($B999,FoodDB!$A$2:$I$1018,4,0)</f>
        <v>0</v>
      </c>
      <c r="F999" s="100" t="n">
        <f aca="false">$C999*VLOOKUP($B999,FoodDB!$A$2:$I$1018,5,0)</f>
        <v>0</v>
      </c>
      <c r="G999" s="100" t="n">
        <f aca="false">$C999*VLOOKUP($B999,FoodDB!$A$2:$I$1018,6,0)</f>
        <v>0</v>
      </c>
      <c r="H999" s="100" t="n">
        <f aca="false">$C999*VLOOKUP($B999,FoodDB!$A$2:$I$1018,7,0)</f>
        <v>0</v>
      </c>
      <c r="I999" s="100" t="n">
        <f aca="false">$C999*VLOOKUP($B999,FoodDB!$A$2:$I$1018,8,0)</f>
        <v>0</v>
      </c>
      <c r="J999" s="100" t="n">
        <f aca="false">$C999*VLOOKUP($B999,FoodDB!$A$2:$I$1018,9,0)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$C1000*VLOOKUP($B1000,FoodDB!$A$2:$I$1018,3,0)</f>
        <v>0</v>
      </c>
      <c r="E1000" s="100" t="n">
        <f aca="false">$C1000*VLOOKUP($B1000,FoodDB!$A$2:$I$1018,4,0)</f>
        <v>0</v>
      </c>
      <c r="F1000" s="100" t="n">
        <f aca="false">$C1000*VLOOKUP($B1000,FoodDB!$A$2:$I$1018,5,0)</f>
        <v>0</v>
      </c>
      <c r="G1000" s="100" t="n">
        <f aca="false">$C1000*VLOOKUP($B1000,FoodDB!$A$2:$I$1018,6,0)</f>
        <v>0</v>
      </c>
      <c r="H1000" s="100" t="n">
        <f aca="false">$C1000*VLOOKUP($B1000,FoodDB!$A$2:$I$1018,7,0)</f>
        <v>0</v>
      </c>
      <c r="I1000" s="100" t="n">
        <f aca="false">$C1000*VLOOKUP($B1000,FoodDB!$A$2:$I$1018,8,0)</f>
        <v>0</v>
      </c>
      <c r="J1000" s="100" t="n">
        <f aca="false">$C1000*VLOOKUP($B1000,FoodDB!$A$2:$I$1018,9,0)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803.153234692237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1364.4573088284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803.153234692237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1364.4573088284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 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$C1006*VLOOKUP($B1006,FoodDB!$A$2:$I$1018,3,0)</f>
        <v>0</v>
      </c>
      <c r="E1006" s="100" t="n">
        <f aca="false">$C1006*VLOOKUP($B1006,FoodDB!$A$2:$I$1018,4,0)</f>
        <v>0</v>
      </c>
      <c r="F1006" s="100" t="n">
        <f aca="false">$C1006*VLOOKUP($B1006,FoodDB!$A$2:$I$1018,5,0)</f>
        <v>0</v>
      </c>
      <c r="G1006" s="100" t="n">
        <f aca="false">$C1006*VLOOKUP($B1006,FoodDB!$A$2:$I$1018,6,0)</f>
        <v>0</v>
      </c>
      <c r="H1006" s="100" t="n">
        <f aca="false">$C1006*VLOOKUP($B1006,FoodDB!$A$2:$I$1018,7,0)</f>
        <v>0</v>
      </c>
      <c r="I1006" s="100" t="n">
        <f aca="false">$C1006*VLOOKUP($B1006,FoodDB!$A$2:$I$1018,8,0)</f>
        <v>0</v>
      </c>
      <c r="J1006" s="100" t="n">
        <f aca="false">$C1006*VLOOKUP($B1006,FoodDB!$A$2:$I$1018,9,0)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803.506610679891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1368.81068481605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$C1007*VLOOKUP($B1007,FoodDB!$A$2:$I$1018,3,0)</f>
        <v>0</v>
      </c>
      <c r="E1007" s="100" t="n">
        <f aca="false">$C1007*VLOOKUP($B1007,FoodDB!$A$2:$I$1018,4,0)</f>
        <v>0</v>
      </c>
      <c r="F1007" s="100" t="n">
        <f aca="false">$C1007*VLOOKUP($B1007,FoodDB!$A$2:$I$1018,5,0)</f>
        <v>0</v>
      </c>
      <c r="G1007" s="100" t="n">
        <f aca="false">$C1007*VLOOKUP($B1007,FoodDB!$A$2:$I$1018,6,0)</f>
        <v>0</v>
      </c>
      <c r="H1007" s="100" t="n">
        <f aca="false">$C1007*VLOOKUP($B1007,FoodDB!$A$2:$I$1018,7,0)</f>
        <v>0</v>
      </c>
      <c r="I1007" s="100" t="n">
        <f aca="false">$C1007*VLOOKUP($B1007,FoodDB!$A$2:$I$1018,8,0)</f>
        <v>0</v>
      </c>
      <c r="J1007" s="100" t="n">
        <f aca="false">$C1007*VLOOKUP($B1007,FoodDB!$A$2:$I$1018,9,0)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$C1008*VLOOKUP($B1008,FoodDB!$A$2:$I$1018,3,0)</f>
        <v>0</v>
      </c>
      <c r="E1008" s="100" t="n">
        <f aca="false">$C1008*VLOOKUP($B1008,FoodDB!$A$2:$I$1018,4,0)</f>
        <v>0</v>
      </c>
      <c r="F1008" s="100" t="n">
        <f aca="false">$C1008*VLOOKUP($B1008,FoodDB!$A$2:$I$1018,5,0)</f>
        <v>0</v>
      </c>
      <c r="G1008" s="100" t="n">
        <f aca="false">$C1008*VLOOKUP($B1008,FoodDB!$A$2:$I$1018,6,0)</f>
        <v>0</v>
      </c>
      <c r="H1008" s="100" t="n">
        <f aca="false">$C1008*VLOOKUP($B1008,FoodDB!$A$2:$I$1018,7,0)</f>
        <v>0</v>
      </c>
      <c r="I1008" s="100" t="n">
        <f aca="false">$C1008*VLOOKUP($B1008,FoodDB!$A$2:$I$1018,8,0)</f>
        <v>0</v>
      </c>
      <c r="J1008" s="100" t="n">
        <f aca="false">$C1008*VLOOKUP($B1008,FoodDB!$A$2:$I$1018,9,0)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$C1009*VLOOKUP($B1009,FoodDB!$A$2:$I$1018,3,0)</f>
        <v>0</v>
      </c>
      <c r="E1009" s="100" t="n">
        <f aca="false">$C1009*VLOOKUP($B1009,FoodDB!$A$2:$I$1018,4,0)</f>
        <v>0</v>
      </c>
      <c r="F1009" s="100" t="n">
        <f aca="false">$C1009*VLOOKUP($B1009,FoodDB!$A$2:$I$1018,5,0)</f>
        <v>0</v>
      </c>
      <c r="G1009" s="100" t="n">
        <f aca="false">$C1009*VLOOKUP($B1009,FoodDB!$A$2:$I$1018,6,0)</f>
        <v>0</v>
      </c>
      <c r="H1009" s="100" t="n">
        <f aca="false">$C1009*VLOOKUP($B1009,FoodDB!$A$2:$I$1018,7,0)</f>
        <v>0</v>
      </c>
      <c r="I1009" s="100" t="n">
        <f aca="false">$C1009*VLOOKUP($B1009,FoodDB!$A$2:$I$1018,8,0)</f>
        <v>0</v>
      </c>
      <c r="J1009" s="100" t="n">
        <f aca="false">$C1009*VLOOKUP($B1009,FoodDB!$A$2:$I$1018,9,0)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$C1010*VLOOKUP($B1010,FoodDB!$A$2:$I$1018,3,0)</f>
        <v>0</v>
      </c>
      <c r="E1010" s="100" t="n">
        <f aca="false">$C1010*VLOOKUP($B1010,FoodDB!$A$2:$I$1018,4,0)</f>
        <v>0</v>
      </c>
      <c r="F1010" s="100" t="n">
        <f aca="false">$C1010*VLOOKUP($B1010,FoodDB!$A$2:$I$1018,5,0)</f>
        <v>0</v>
      </c>
      <c r="G1010" s="100" t="n">
        <f aca="false">$C1010*VLOOKUP($B1010,FoodDB!$A$2:$I$1018,6,0)</f>
        <v>0</v>
      </c>
      <c r="H1010" s="100" t="n">
        <f aca="false">$C1010*VLOOKUP($B1010,FoodDB!$A$2:$I$1018,7,0)</f>
        <v>0</v>
      </c>
      <c r="I1010" s="100" t="n">
        <f aca="false">$C1010*VLOOKUP($B1010,FoodDB!$A$2:$I$1018,8,0)</f>
        <v>0</v>
      </c>
      <c r="J1010" s="100" t="n">
        <f aca="false">$C1010*VLOOKUP($B1010,FoodDB!$A$2:$I$1018,9,0)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$C1011*VLOOKUP($B1011,FoodDB!$A$2:$I$1018,3,0)</f>
        <v>0</v>
      </c>
      <c r="E1011" s="100" t="n">
        <f aca="false">$C1011*VLOOKUP($B1011,FoodDB!$A$2:$I$1018,4,0)</f>
        <v>0</v>
      </c>
      <c r="F1011" s="100" t="n">
        <f aca="false">$C1011*VLOOKUP($B1011,FoodDB!$A$2:$I$1018,5,0)</f>
        <v>0</v>
      </c>
      <c r="G1011" s="100" t="n">
        <f aca="false">$C1011*VLOOKUP($B1011,FoodDB!$A$2:$I$1018,6,0)</f>
        <v>0</v>
      </c>
      <c r="H1011" s="100" t="n">
        <f aca="false">$C1011*VLOOKUP($B1011,FoodDB!$A$2:$I$1018,7,0)</f>
        <v>0</v>
      </c>
      <c r="I1011" s="100" t="n">
        <f aca="false">$C1011*VLOOKUP($B1011,FoodDB!$A$2:$I$1018,8,0)</f>
        <v>0</v>
      </c>
      <c r="J1011" s="100" t="n">
        <f aca="false">$C1011*VLOOKUP($B1011,FoodDB!$A$2:$I$1018,9,0)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$C1012*VLOOKUP($B1012,FoodDB!$A$2:$I$1018,3,0)</f>
        <v>0</v>
      </c>
      <c r="E1012" s="100" t="n">
        <f aca="false">$C1012*VLOOKUP($B1012,FoodDB!$A$2:$I$1018,4,0)</f>
        <v>0</v>
      </c>
      <c r="F1012" s="100" t="n">
        <f aca="false">$C1012*VLOOKUP($B1012,FoodDB!$A$2:$I$1018,5,0)</f>
        <v>0</v>
      </c>
      <c r="G1012" s="100" t="n">
        <f aca="false">$C1012*VLOOKUP($B1012,FoodDB!$A$2:$I$1018,6,0)</f>
        <v>0</v>
      </c>
      <c r="H1012" s="100" t="n">
        <f aca="false">$C1012*VLOOKUP($B1012,FoodDB!$A$2:$I$1018,7,0)</f>
        <v>0</v>
      </c>
      <c r="I1012" s="100" t="n">
        <f aca="false">$C1012*VLOOKUP($B1012,FoodDB!$A$2:$I$1018,8,0)</f>
        <v>0</v>
      </c>
      <c r="J1012" s="100" t="n">
        <f aca="false">$C1012*VLOOKUP($B1012,FoodDB!$A$2:$I$1018,9,0)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803.506610679891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1368.81068481605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803.506610679891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1368.81068481605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 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$C1018*VLOOKUP($B1018,FoodDB!$A$2:$I$1018,3,0)</f>
        <v>0</v>
      </c>
      <c r="E1018" s="100" t="n">
        <f aca="false">$C1018*VLOOKUP($B1018,FoodDB!$A$2:$I$1018,4,0)</f>
        <v>0</v>
      </c>
      <c r="F1018" s="100" t="n">
        <f aca="false">$C1018*VLOOKUP($B1018,FoodDB!$A$2:$I$1018,5,0)</f>
        <v>0</v>
      </c>
      <c r="G1018" s="100" t="n">
        <f aca="false">$C1018*VLOOKUP($B1018,FoodDB!$A$2:$I$1018,6,0)</f>
        <v>0</v>
      </c>
      <c r="H1018" s="100" t="n">
        <f aca="false">$C1018*VLOOKUP($B1018,FoodDB!$A$2:$I$1018,7,0)</f>
        <v>0</v>
      </c>
      <c r="I1018" s="100" t="n">
        <f aca="false">$C1018*VLOOKUP($B1018,FoodDB!$A$2:$I$1018,8,0)</f>
        <v>0</v>
      </c>
      <c r="J1018" s="100" t="n">
        <f aca="false">$C1018*VLOOKUP($B1018,FoodDB!$A$2:$I$1018,9,0)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803.821428194513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1373.12550233067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$C1019*VLOOKUP($B1019,FoodDB!$A$2:$I$1018,3,0)</f>
        <v>0</v>
      </c>
      <c r="E1019" s="100" t="n">
        <f aca="false">$C1019*VLOOKUP($B1019,FoodDB!$A$2:$I$1018,4,0)</f>
        <v>0</v>
      </c>
      <c r="F1019" s="100" t="n">
        <f aca="false">$C1019*VLOOKUP($B1019,FoodDB!$A$2:$I$1018,5,0)</f>
        <v>0</v>
      </c>
      <c r="G1019" s="100" t="n">
        <f aca="false">$C1019*VLOOKUP($B1019,FoodDB!$A$2:$I$1018,6,0)</f>
        <v>0</v>
      </c>
      <c r="H1019" s="100" t="n">
        <f aca="false">$C1019*VLOOKUP($B1019,FoodDB!$A$2:$I$1018,7,0)</f>
        <v>0</v>
      </c>
      <c r="I1019" s="100" t="n">
        <f aca="false">$C1019*VLOOKUP($B1019,FoodDB!$A$2:$I$1018,8,0)</f>
        <v>0</v>
      </c>
      <c r="J1019" s="100" t="n">
        <f aca="false">$C1019*VLOOKUP($B1019,FoodDB!$A$2:$I$1018,9,0)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$C1020*VLOOKUP($B1020,FoodDB!$A$2:$I$1018,3,0)</f>
        <v>0</v>
      </c>
      <c r="E1020" s="100" t="n">
        <f aca="false">$C1020*VLOOKUP($B1020,FoodDB!$A$2:$I$1018,4,0)</f>
        <v>0</v>
      </c>
      <c r="F1020" s="100" t="n">
        <f aca="false">$C1020*VLOOKUP($B1020,FoodDB!$A$2:$I$1018,5,0)</f>
        <v>0</v>
      </c>
      <c r="G1020" s="100" t="n">
        <f aca="false">$C1020*VLOOKUP($B1020,FoodDB!$A$2:$I$1018,6,0)</f>
        <v>0</v>
      </c>
      <c r="H1020" s="100" t="n">
        <f aca="false">$C1020*VLOOKUP($B1020,FoodDB!$A$2:$I$1018,7,0)</f>
        <v>0</v>
      </c>
      <c r="I1020" s="100" t="n">
        <f aca="false">$C1020*VLOOKUP($B1020,FoodDB!$A$2:$I$1018,8,0)</f>
        <v>0</v>
      </c>
      <c r="J1020" s="100" t="n">
        <f aca="false">$C1020*VLOOKUP($B1020,FoodDB!$A$2:$I$1018,9,0)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$C1021*VLOOKUP($B1021,FoodDB!$A$2:$I$1018,3,0)</f>
        <v>0</v>
      </c>
      <c r="E1021" s="100" t="n">
        <f aca="false">$C1021*VLOOKUP($B1021,FoodDB!$A$2:$I$1018,4,0)</f>
        <v>0</v>
      </c>
      <c r="F1021" s="100" t="n">
        <f aca="false">$C1021*VLOOKUP($B1021,FoodDB!$A$2:$I$1018,5,0)</f>
        <v>0</v>
      </c>
      <c r="G1021" s="100" t="n">
        <f aca="false">$C1021*VLOOKUP($B1021,FoodDB!$A$2:$I$1018,6,0)</f>
        <v>0</v>
      </c>
      <c r="H1021" s="100" t="n">
        <f aca="false">$C1021*VLOOKUP($B1021,FoodDB!$A$2:$I$1018,7,0)</f>
        <v>0</v>
      </c>
      <c r="I1021" s="100" t="n">
        <f aca="false">$C1021*VLOOKUP($B1021,FoodDB!$A$2:$I$1018,8,0)</f>
        <v>0</v>
      </c>
      <c r="J1021" s="100" t="n">
        <f aca="false">$C1021*VLOOKUP($B1021,FoodDB!$A$2:$I$1018,9,0)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$C1022*VLOOKUP($B1022,FoodDB!$A$2:$I$1018,3,0)</f>
        <v>0</v>
      </c>
      <c r="E1022" s="100" t="n">
        <f aca="false">$C1022*VLOOKUP($B1022,FoodDB!$A$2:$I$1018,4,0)</f>
        <v>0</v>
      </c>
      <c r="F1022" s="100" t="n">
        <f aca="false">$C1022*VLOOKUP($B1022,FoodDB!$A$2:$I$1018,5,0)</f>
        <v>0</v>
      </c>
      <c r="G1022" s="100" t="n">
        <f aca="false">$C1022*VLOOKUP($B1022,FoodDB!$A$2:$I$1018,6,0)</f>
        <v>0</v>
      </c>
      <c r="H1022" s="100" t="n">
        <f aca="false">$C1022*VLOOKUP($B1022,FoodDB!$A$2:$I$1018,7,0)</f>
        <v>0</v>
      </c>
      <c r="I1022" s="100" t="n">
        <f aca="false">$C1022*VLOOKUP($B1022,FoodDB!$A$2:$I$1018,8,0)</f>
        <v>0</v>
      </c>
      <c r="J1022" s="100" t="n">
        <f aca="false">$C1022*VLOOKUP($B1022,FoodDB!$A$2:$I$1018,9,0)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$C1023*VLOOKUP($B1023,FoodDB!$A$2:$I$1018,3,0)</f>
        <v>0</v>
      </c>
      <c r="E1023" s="100" t="n">
        <f aca="false">$C1023*VLOOKUP($B1023,FoodDB!$A$2:$I$1018,4,0)</f>
        <v>0</v>
      </c>
      <c r="F1023" s="100" t="n">
        <f aca="false">$C1023*VLOOKUP($B1023,FoodDB!$A$2:$I$1018,5,0)</f>
        <v>0</v>
      </c>
      <c r="G1023" s="100" t="n">
        <f aca="false">$C1023*VLOOKUP($B1023,FoodDB!$A$2:$I$1018,6,0)</f>
        <v>0</v>
      </c>
      <c r="H1023" s="100" t="n">
        <f aca="false">$C1023*VLOOKUP($B1023,FoodDB!$A$2:$I$1018,7,0)</f>
        <v>0</v>
      </c>
      <c r="I1023" s="100" t="n">
        <f aca="false">$C1023*VLOOKUP($B1023,FoodDB!$A$2:$I$1018,8,0)</f>
        <v>0</v>
      </c>
      <c r="J1023" s="100" t="n">
        <f aca="false">$C1023*VLOOKUP($B1023,FoodDB!$A$2:$I$1018,9,0)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$C1024*VLOOKUP($B1024,FoodDB!$A$2:$I$1018,3,0)</f>
        <v>0</v>
      </c>
      <c r="E1024" s="100" t="n">
        <f aca="false">$C1024*VLOOKUP($B1024,FoodDB!$A$2:$I$1018,4,0)</f>
        <v>0</v>
      </c>
      <c r="F1024" s="100" t="n">
        <f aca="false">$C1024*VLOOKUP($B1024,FoodDB!$A$2:$I$1018,5,0)</f>
        <v>0</v>
      </c>
      <c r="G1024" s="100" t="n">
        <f aca="false">$C1024*VLOOKUP($B1024,FoodDB!$A$2:$I$1018,6,0)</f>
        <v>0</v>
      </c>
      <c r="H1024" s="100" t="n">
        <f aca="false">$C1024*VLOOKUP($B1024,FoodDB!$A$2:$I$1018,7,0)</f>
        <v>0</v>
      </c>
      <c r="I1024" s="100" t="n">
        <f aca="false">$C1024*VLOOKUP($B1024,FoodDB!$A$2:$I$1018,8,0)</f>
        <v>0</v>
      </c>
      <c r="J1024" s="100" t="n">
        <f aca="false">$C1024*VLOOKUP($B1024,FoodDB!$A$2:$I$1018,9,0)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803.821428194513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1373.12550233067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803.821428194513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1373.12550233067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 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$C1030*VLOOKUP($B1030,FoodDB!$A$2:$I$1018,3,0)</f>
        <v>0</v>
      </c>
      <c r="E1030" s="100" t="n">
        <f aca="false">$C1030*VLOOKUP($B1030,FoodDB!$A$2:$I$1018,4,0)</f>
        <v>0</v>
      </c>
      <c r="F1030" s="100" t="n">
        <f aca="false">$C1030*VLOOKUP($B1030,FoodDB!$A$2:$I$1018,5,0)</f>
        <v>0</v>
      </c>
      <c r="G1030" s="100" t="n">
        <f aca="false">$C1030*VLOOKUP($B1030,FoodDB!$A$2:$I$1018,6,0)</f>
        <v>0</v>
      </c>
      <c r="H1030" s="100" t="n">
        <f aca="false">$C1030*VLOOKUP($B1030,FoodDB!$A$2:$I$1018,7,0)</f>
        <v>0</v>
      </c>
      <c r="I1030" s="100" t="n">
        <f aca="false">$C1030*VLOOKUP($B1030,FoodDB!$A$2:$I$1018,8,0)</f>
        <v>0</v>
      </c>
      <c r="J1030" s="100" t="n">
        <f aca="false">$C1030*VLOOKUP($B1030,FoodDB!$A$2:$I$1018,9,0)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804.098028754004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1377.40210289016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$C1031*VLOOKUP($B1031,FoodDB!$A$2:$I$1018,3,0)</f>
        <v>0</v>
      </c>
      <c r="E1031" s="100" t="n">
        <f aca="false">$C1031*VLOOKUP($B1031,FoodDB!$A$2:$I$1018,4,0)</f>
        <v>0</v>
      </c>
      <c r="F1031" s="100" t="n">
        <f aca="false">$C1031*VLOOKUP($B1031,FoodDB!$A$2:$I$1018,5,0)</f>
        <v>0</v>
      </c>
      <c r="G1031" s="100" t="n">
        <f aca="false">$C1031*VLOOKUP($B1031,FoodDB!$A$2:$I$1018,6,0)</f>
        <v>0</v>
      </c>
      <c r="H1031" s="100" t="n">
        <f aca="false">$C1031*VLOOKUP($B1031,FoodDB!$A$2:$I$1018,7,0)</f>
        <v>0</v>
      </c>
      <c r="I1031" s="100" t="n">
        <f aca="false">$C1031*VLOOKUP($B1031,FoodDB!$A$2:$I$1018,8,0)</f>
        <v>0</v>
      </c>
      <c r="J1031" s="100" t="n">
        <f aca="false">$C1031*VLOOKUP($B1031,FoodDB!$A$2:$I$1018,9,0)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$C1032*VLOOKUP($B1032,FoodDB!$A$2:$I$1018,3,0)</f>
        <v>0</v>
      </c>
      <c r="E1032" s="100" t="n">
        <f aca="false">$C1032*VLOOKUP($B1032,FoodDB!$A$2:$I$1018,4,0)</f>
        <v>0</v>
      </c>
      <c r="F1032" s="100" t="n">
        <f aca="false">$C1032*VLOOKUP($B1032,FoodDB!$A$2:$I$1018,5,0)</f>
        <v>0</v>
      </c>
      <c r="G1032" s="100" t="n">
        <f aca="false">$C1032*VLOOKUP($B1032,FoodDB!$A$2:$I$1018,6,0)</f>
        <v>0</v>
      </c>
      <c r="H1032" s="100" t="n">
        <f aca="false">$C1032*VLOOKUP($B1032,FoodDB!$A$2:$I$1018,7,0)</f>
        <v>0</v>
      </c>
      <c r="I1032" s="100" t="n">
        <f aca="false">$C1032*VLOOKUP($B1032,FoodDB!$A$2:$I$1018,8,0)</f>
        <v>0</v>
      </c>
      <c r="J1032" s="100" t="n">
        <f aca="false">$C1032*VLOOKUP($B1032,FoodDB!$A$2:$I$1018,9,0)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$C1033*VLOOKUP($B1033,FoodDB!$A$2:$I$1018,3,0)</f>
        <v>0</v>
      </c>
      <c r="E1033" s="100" t="n">
        <f aca="false">$C1033*VLOOKUP($B1033,FoodDB!$A$2:$I$1018,4,0)</f>
        <v>0</v>
      </c>
      <c r="F1033" s="100" t="n">
        <f aca="false">$C1033*VLOOKUP($B1033,FoodDB!$A$2:$I$1018,5,0)</f>
        <v>0</v>
      </c>
      <c r="G1033" s="100" t="n">
        <f aca="false">$C1033*VLOOKUP($B1033,FoodDB!$A$2:$I$1018,6,0)</f>
        <v>0</v>
      </c>
      <c r="H1033" s="100" t="n">
        <f aca="false">$C1033*VLOOKUP($B1033,FoodDB!$A$2:$I$1018,7,0)</f>
        <v>0</v>
      </c>
      <c r="I1033" s="100" t="n">
        <f aca="false">$C1033*VLOOKUP($B1033,FoodDB!$A$2:$I$1018,8,0)</f>
        <v>0</v>
      </c>
      <c r="J1033" s="100" t="n">
        <f aca="false">$C1033*VLOOKUP($B1033,FoodDB!$A$2:$I$1018,9,0)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$C1034*VLOOKUP($B1034,FoodDB!$A$2:$I$1018,3,0)</f>
        <v>0</v>
      </c>
      <c r="E1034" s="100" t="n">
        <f aca="false">$C1034*VLOOKUP($B1034,FoodDB!$A$2:$I$1018,4,0)</f>
        <v>0</v>
      </c>
      <c r="F1034" s="100" t="n">
        <f aca="false">$C1034*VLOOKUP($B1034,FoodDB!$A$2:$I$1018,5,0)</f>
        <v>0</v>
      </c>
      <c r="G1034" s="100" t="n">
        <f aca="false">$C1034*VLOOKUP($B1034,FoodDB!$A$2:$I$1018,6,0)</f>
        <v>0</v>
      </c>
      <c r="H1034" s="100" t="n">
        <f aca="false">$C1034*VLOOKUP($B1034,FoodDB!$A$2:$I$1018,7,0)</f>
        <v>0</v>
      </c>
      <c r="I1034" s="100" t="n">
        <f aca="false">$C1034*VLOOKUP($B1034,FoodDB!$A$2:$I$1018,8,0)</f>
        <v>0</v>
      </c>
      <c r="J1034" s="100" t="n">
        <f aca="false">$C1034*VLOOKUP($B1034,FoodDB!$A$2:$I$1018,9,0)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$C1035*VLOOKUP($B1035,FoodDB!$A$2:$I$1018,3,0)</f>
        <v>0</v>
      </c>
      <c r="E1035" s="100" t="n">
        <f aca="false">$C1035*VLOOKUP($B1035,FoodDB!$A$2:$I$1018,4,0)</f>
        <v>0</v>
      </c>
      <c r="F1035" s="100" t="n">
        <f aca="false">$C1035*VLOOKUP($B1035,FoodDB!$A$2:$I$1018,5,0)</f>
        <v>0</v>
      </c>
      <c r="G1035" s="100" t="n">
        <f aca="false">$C1035*VLOOKUP($B1035,FoodDB!$A$2:$I$1018,6,0)</f>
        <v>0</v>
      </c>
      <c r="H1035" s="100" t="n">
        <f aca="false">$C1035*VLOOKUP($B1035,FoodDB!$A$2:$I$1018,7,0)</f>
        <v>0</v>
      </c>
      <c r="I1035" s="100" t="n">
        <f aca="false">$C1035*VLOOKUP($B1035,FoodDB!$A$2:$I$1018,8,0)</f>
        <v>0</v>
      </c>
      <c r="J1035" s="100" t="n">
        <f aca="false">$C1035*VLOOKUP($B1035,FoodDB!$A$2:$I$1018,9,0)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$C1036*VLOOKUP($B1036,FoodDB!$A$2:$I$1018,3,0)</f>
        <v>0</v>
      </c>
      <c r="E1036" s="100" t="n">
        <f aca="false">$C1036*VLOOKUP($B1036,FoodDB!$A$2:$I$1018,4,0)</f>
        <v>0</v>
      </c>
      <c r="F1036" s="100" t="n">
        <f aca="false">$C1036*VLOOKUP($B1036,FoodDB!$A$2:$I$1018,5,0)</f>
        <v>0</v>
      </c>
      <c r="G1036" s="100" t="n">
        <f aca="false">$C1036*VLOOKUP($B1036,FoodDB!$A$2:$I$1018,6,0)</f>
        <v>0</v>
      </c>
      <c r="H1036" s="100" t="n">
        <f aca="false">$C1036*VLOOKUP($B1036,FoodDB!$A$2:$I$1018,7,0)</f>
        <v>0</v>
      </c>
      <c r="I1036" s="100" t="n">
        <f aca="false">$C1036*VLOOKUP($B1036,FoodDB!$A$2:$I$1018,8,0)</f>
        <v>0</v>
      </c>
      <c r="J1036" s="100" t="n">
        <f aca="false">$C1036*VLOOKUP($B1036,FoodDB!$A$2:$I$1018,9,0)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804.098028754004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1377.40210289016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804.098028754004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1377.40210289016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 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$C1042*VLOOKUP($B1042,FoodDB!$A$2:$I$1018,3,0)</f>
        <v>0</v>
      </c>
      <c r="E1042" s="100" t="n">
        <f aca="false">$C1042*VLOOKUP($B1042,FoodDB!$A$2:$I$1018,4,0)</f>
        <v>0</v>
      </c>
      <c r="F1042" s="100" t="n">
        <f aca="false">$C1042*VLOOKUP($B1042,FoodDB!$A$2:$I$1018,5,0)</f>
        <v>0</v>
      </c>
      <c r="G1042" s="100" t="n">
        <f aca="false">$C1042*VLOOKUP($B1042,FoodDB!$A$2:$I$1018,6,0)</f>
        <v>0</v>
      </c>
      <c r="H1042" s="100" t="n">
        <f aca="false">$C1042*VLOOKUP($B1042,FoodDB!$A$2:$I$1018,7,0)</f>
        <v>0</v>
      </c>
      <c r="I1042" s="100" t="n">
        <f aca="false">$C1042*VLOOKUP($B1042,FoodDB!$A$2:$I$1018,8,0)</f>
        <v>0</v>
      </c>
      <c r="J1042" s="100" t="n">
        <f aca="false">$C1042*VLOOKUP($B1042,FoodDB!$A$2:$I$1018,9,0)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804.336750851397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1381.64082498756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$C1043*VLOOKUP($B1043,FoodDB!$A$2:$I$1018,3,0)</f>
        <v>0</v>
      </c>
      <c r="E1043" s="100" t="n">
        <f aca="false">$C1043*VLOOKUP($B1043,FoodDB!$A$2:$I$1018,4,0)</f>
        <v>0</v>
      </c>
      <c r="F1043" s="100" t="n">
        <f aca="false">$C1043*VLOOKUP($B1043,FoodDB!$A$2:$I$1018,5,0)</f>
        <v>0</v>
      </c>
      <c r="G1043" s="100" t="n">
        <f aca="false">$C1043*VLOOKUP($B1043,FoodDB!$A$2:$I$1018,6,0)</f>
        <v>0</v>
      </c>
      <c r="H1043" s="100" t="n">
        <f aca="false">$C1043*VLOOKUP($B1043,FoodDB!$A$2:$I$1018,7,0)</f>
        <v>0</v>
      </c>
      <c r="I1043" s="100" t="n">
        <f aca="false">$C1043*VLOOKUP($B1043,FoodDB!$A$2:$I$1018,8,0)</f>
        <v>0</v>
      </c>
      <c r="J1043" s="100" t="n">
        <f aca="false">$C1043*VLOOKUP($B1043,FoodDB!$A$2:$I$1018,9,0)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$C1044*VLOOKUP($B1044,FoodDB!$A$2:$I$1018,3,0)</f>
        <v>0</v>
      </c>
      <c r="E1044" s="100" t="n">
        <f aca="false">$C1044*VLOOKUP($B1044,FoodDB!$A$2:$I$1018,4,0)</f>
        <v>0</v>
      </c>
      <c r="F1044" s="100" t="n">
        <f aca="false">$C1044*VLOOKUP($B1044,FoodDB!$A$2:$I$1018,5,0)</f>
        <v>0</v>
      </c>
      <c r="G1044" s="100" t="n">
        <f aca="false">$C1044*VLOOKUP($B1044,FoodDB!$A$2:$I$1018,6,0)</f>
        <v>0</v>
      </c>
      <c r="H1044" s="100" t="n">
        <f aca="false">$C1044*VLOOKUP($B1044,FoodDB!$A$2:$I$1018,7,0)</f>
        <v>0</v>
      </c>
      <c r="I1044" s="100" t="n">
        <f aca="false">$C1044*VLOOKUP($B1044,FoodDB!$A$2:$I$1018,8,0)</f>
        <v>0</v>
      </c>
      <c r="J1044" s="100" t="n">
        <f aca="false">$C1044*VLOOKUP($B1044,FoodDB!$A$2:$I$1018,9,0)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$C1045*VLOOKUP($B1045,FoodDB!$A$2:$I$1018,3,0)</f>
        <v>0</v>
      </c>
      <c r="E1045" s="100" t="n">
        <f aca="false">$C1045*VLOOKUP($B1045,FoodDB!$A$2:$I$1018,4,0)</f>
        <v>0</v>
      </c>
      <c r="F1045" s="100" t="n">
        <f aca="false">$C1045*VLOOKUP($B1045,FoodDB!$A$2:$I$1018,5,0)</f>
        <v>0</v>
      </c>
      <c r="G1045" s="100" t="n">
        <f aca="false">$C1045*VLOOKUP($B1045,FoodDB!$A$2:$I$1018,6,0)</f>
        <v>0</v>
      </c>
      <c r="H1045" s="100" t="n">
        <f aca="false">$C1045*VLOOKUP($B1045,FoodDB!$A$2:$I$1018,7,0)</f>
        <v>0</v>
      </c>
      <c r="I1045" s="100" t="n">
        <f aca="false">$C1045*VLOOKUP($B1045,FoodDB!$A$2:$I$1018,8,0)</f>
        <v>0</v>
      </c>
      <c r="J1045" s="100" t="n">
        <f aca="false">$C1045*VLOOKUP($B1045,FoodDB!$A$2:$I$1018,9,0)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$C1046*VLOOKUP($B1046,FoodDB!$A$2:$I$1018,3,0)</f>
        <v>0</v>
      </c>
      <c r="E1046" s="100" t="n">
        <f aca="false">$C1046*VLOOKUP($B1046,FoodDB!$A$2:$I$1018,4,0)</f>
        <v>0</v>
      </c>
      <c r="F1046" s="100" t="n">
        <f aca="false">$C1046*VLOOKUP($B1046,FoodDB!$A$2:$I$1018,5,0)</f>
        <v>0</v>
      </c>
      <c r="G1046" s="100" t="n">
        <f aca="false">$C1046*VLOOKUP($B1046,FoodDB!$A$2:$I$1018,6,0)</f>
        <v>0</v>
      </c>
      <c r="H1046" s="100" t="n">
        <f aca="false">$C1046*VLOOKUP($B1046,FoodDB!$A$2:$I$1018,7,0)</f>
        <v>0</v>
      </c>
      <c r="I1046" s="100" t="n">
        <f aca="false">$C1046*VLOOKUP($B1046,FoodDB!$A$2:$I$1018,8,0)</f>
        <v>0</v>
      </c>
      <c r="J1046" s="100" t="n">
        <f aca="false">$C1046*VLOOKUP($B1046,FoodDB!$A$2:$I$1018,9,0)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$C1047*VLOOKUP($B1047,FoodDB!$A$2:$I$1018,3,0)</f>
        <v>0</v>
      </c>
      <c r="E1047" s="100" t="n">
        <f aca="false">$C1047*VLOOKUP($B1047,FoodDB!$A$2:$I$1018,4,0)</f>
        <v>0</v>
      </c>
      <c r="F1047" s="100" t="n">
        <f aca="false">$C1047*VLOOKUP($B1047,FoodDB!$A$2:$I$1018,5,0)</f>
        <v>0</v>
      </c>
      <c r="G1047" s="100" t="n">
        <f aca="false">$C1047*VLOOKUP($B1047,FoodDB!$A$2:$I$1018,6,0)</f>
        <v>0</v>
      </c>
      <c r="H1047" s="100" t="n">
        <f aca="false">$C1047*VLOOKUP($B1047,FoodDB!$A$2:$I$1018,7,0)</f>
        <v>0</v>
      </c>
      <c r="I1047" s="100" t="n">
        <f aca="false">$C1047*VLOOKUP($B1047,FoodDB!$A$2:$I$1018,8,0)</f>
        <v>0</v>
      </c>
      <c r="J1047" s="100" t="n">
        <f aca="false">$C1047*VLOOKUP($B1047,FoodDB!$A$2:$I$1018,9,0)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$C1048*VLOOKUP($B1048,FoodDB!$A$2:$I$1018,3,0)</f>
        <v>0</v>
      </c>
      <c r="E1048" s="100" t="n">
        <f aca="false">$C1048*VLOOKUP($B1048,FoodDB!$A$2:$I$1018,4,0)</f>
        <v>0</v>
      </c>
      <c r="F1048" s="100" t="n">
        <f aca="false">$C1048*VLOOKUP($B1048,FoodDB!$A$2:$I$1018,5,0)</f>
        <v>0</v>
      </c>
      <c r="G1048" s="100" t="n">
        <f aca="false">$C1048*VLOOKUP($B1048,FoodDB!$A$2:$I$1018,6,0)</f>
        <v>0</v>
      </c>
      <c r="H1048" s="100" t="n">
        <f aca="false">$C1048*VLOOKUP($B1048,FoodDB!$A$2:$I$1018,7,0)</f>
        <v>0</v>
      </c>
      <c r="I1048" s="100" t="n">
        <f aca="false">$C1048*VLOOKUP($B1048,FoodDB!$A$2:$I$1018,8,0)</f>
        <v>0</v>
      </c>
      <c r="J1048" s="100" t="n">
        <f aca="false">$C1048*VLOOKUP($B1048,FoodDB!$A$2:$I$1018,9,0)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804.336750851397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1381.64082498756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804.336750851397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1381.64082498756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 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$C1054*VLOOKUP($B1054,FoodDB!$A$2:$I$1018,3,0)</f>
        <v>0</v>
      </c>
      <c r="E1054" s="100" t="n">
        <f aca="false">$C1054*VLOOKUP($B1054,FoodDB!$A$2:$I$1018,4,0)</f>
        <v>0</v>
      </c>
      <c r="F1054" s="100" t="n">
        <f aca="false">$C1054*VLOOKUP($B1054,FoodDB!$A$2:$I$1018,5,0)</f>
        <v>0</v>
      </c>
      <c r="G1054" s="100" t="n">
        <f aca="false">$C1054*VLOOKUP($B1054,FoodDB!$A$2:$I$1018,6,0)</f>
        <v>0</v>
      </c>
      <c r="H1054" s="100" t="n">
        <f aca="false">$C1054*VLOOKUP($B1054,FoodDB!$A$2:$I$1018,7,0)</f>
        <v>0</v>
      </c>
      <c r="I1054" s="100" t="n">
        <f aca="false">$C1054*VLOOKUP($B1054,FoodDB!$A$2:$I$1018,8,0)</f>
        <v>0</v>
      </c>
      <c r="J1054" s="100" t="n">
        <f aca="false">$C1054*VLOOKUP($B1054,FoodDB!$A$2:$I$1018,9,0)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804.537929981642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1385.8420041178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$C1055*VLOOKUP($B1055,FoodDB!$A$2:$I$1018,3,0)</f>
        <v>0</v>
      </c>
      <c r="E1055" s="100" t="n">
        <f aca="false">$C1055*VLOOKUP($B1055,FoodDB!$A$2:$I$1018,4,0)</f>
        <v>0</v>
      </c>
      <c r="F1055" s="100" t="n">
        <f aca="false">$C1055*VLOOKUP($B1055,FoodDB!$A$2:$I$1018,5,0)</f>
        <v>0</v>
      </c>
      <c r="G1055" s="100" t="n">
        <f aca="false">$C1055*VLOOKUP($B1055,FoodDB!$A$2:$I$1018,6,0)</f>
        <v>0</v>
      </c>
      <c r="H1055" s="100" t="n">
        <f aca="false">$C1055*VLOOKUP($B1055,FoodDB!$A$2:$I$1018,7,0)</f>
        <v>0</v>
      </c>
      <c r="I1055" s="100" t="n">
        <f aca="false">$C1055*VLOOKUP($B1055,FoodDB!$A$2:$I$1018,8,0)</f>
        <v>0</v>
      </c>
      <c r="J1055" s="100" t="n">
        <f aca="false">$C1055*VLOOKUP($B1055,FoodDB!$A$2:$I$1018,9,0)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$C1056*VLOOKUP($B1056,FoodDB!$A$2:$I$1018,3,0)</f>
        <v>0</v>
      </c>
      <c r="E1056" s="100" t="n">
        <f aca="false">$C1056*VLOOKUP($B1056,FoodDB!$A$2:$I$1018,4,0)</f>
        <v>0</v>
      </c>
      <c r="F1056" s="100" t="n">
        <f aca="false">$C1056*VLOOKUP($B1056,FoodDB!$A$2:$I$1018,5,0)</f>
        <v>0</v>
      </c>
      <c r="G1056" s="100" t="n">
        <f aca="false">$C1056*VLOOKUP($B1056,FoodDB!$A$2:$I$1018,6,0)</f>
        <v>0</v>
      </c>
      <c r="H1056" s="100" t="n">
        <f aca="false">$C1056*VLOOKUP($B1056,FoodDB!$A$2:$I$1018,7,0)</f>
        <v>0</v>
      </c>
      <c r="I1056" s="100" t="n">
        <f aca="false">$C1056*VLOOKUP($B1056,FoodDB!$A$2:$I$1018,8,0)</f>
        <v>0</v>
      </c>
      <c r="J1056" s="100" t="n">
        <f aca="false">$C1056*VLOOKUP($B1056,FoodDB!$A$2:$I$1018,9,0)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$C1057*VLOOKUP($B1057,FoodDB!$A$2:$I$1018,3,0)</f>
        <v>0</v>
      </c>
      <c r="E1057" s="100" t="n">
        <f aca="false">$C1057*VLOOKUP($B1057,FoodDB!$A$2:$I$1018,4,0)</f>
        <v>0</v>
      </c>
      <c r="F1057" s="100" t="n">
        <f aca="false">$C1057*VLOOKUP($B1057,FoodDB!$A$2:$I$1018,5,0)</f>
        <v>0</v>
      </c>
      <c r="G1057" s="100" t="n">
        <f aca="false">$C1057*VLOOKUP($B1057,FoodDB!$A$2:$I$1018,6,0)</f>
        <v>0</v>
      </c>
      <c r="H1057" s="100" t="n">
        <f aca="false">$C1057*VLOOKUP($B1057,FoodDB!$A$2:$I$1018,7,0)</f>
        <v>0</v>
      </c>
      <c r="I1057" s="100" t="n">
        <f aca="false">$C1057*VLOOKUP($B1057,FoodDB!$A$2:$I$1018,8,0)</f>
        <v>0</v>
      </c>
      <c r="J1057" s="100" t="n">
        <f aca="false">$C1057*VLOOKUP($B1057,FoodDB!$A$2:$I$1018,9,0)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$C1058*VLOOKUP($B1058,FoodDB!$A$2:$I$1018,3,0)</f>
        <v>0</v>
      </c>
      <c r="E1058" s="100" t="n">
        <f aca="false">$C1058*VLOOKUP($B1058,FoodDB!$A$2:$I$1018,4,0)</f>
        <v>0</v>
      </c>
      <c r="F1058" s="100" t="n">
        <f aca="false">$C1058*VLOOKUP($B1058,FoodDB!$A$2:$I$1018,5,0)</f>
        <v>0</v>
      </c>
      <c r="G1058" s="100" t="n">
        <f aca="false">$C1058*VLOOKUP($B1058,FoodDB!$A$2:$I$1018,6,0)</f>
        <v>0</v>
      </c>
      <c r="H1058" s="100" t="n">
        <f aca="false">$C1058*VLOOKUP($B1058,FoodDB!$A$2:$I$1018,7,0)</f>
        <v>0</v>
      </c>
      <c r="I1058" s="100" t="n">
        <f aca="false">$C1058*VLOOKUP($B1058,FoodDB!$A$2:$I$1018,8,0)</f>
        <v>0</v>
      </c>
      <c r="J1058" s="100" t="n">
        <f aca="false">$C1058*VLOOKUP($B1058,FoodDB!$A$2:$I$1018,9,0)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$C1059*VLOOKUP($B1059,FoodDB!$A$2:$I$1018,3,0)</f>
        <v>0</v>
      </c>
      <c r="E1059" s="100" t="n">
        <f aca="false">$C1059*VLOOKUP($B1059,FoodDB!$A$2:$I$1018,4,0)</f>
        <v>0</v>
      </c>
      <c r="F1059" s="100" t="n">
        <f aca="false">$C1059*VLOOKUP($B1059,FoodDB!$A$2:$I$1018,5,0)</f>
        <v>0</v>
      </c>
      <c r="G1059" s="100" t="n">
        <f aca="false">$C1059*VLOOKUP($B1059,FoodDB!$A$2:$I$1018,6,0)</f>
        <v>0</v>
      </c>
      <c r="H1059" s="100" t="n">
        <f aca="false">$C1059*VLOOKUP($B1059,FoodDB!$A$2:$I$1018,7,0)</f>
        <v>0</v>
      </c>
      <c r="I1059" s="100" t="n">
        <f aca="false">$C1059*VLOOKUP($B1059,FoodDB!$A$2:$I$1018,8,0)</f>
        <v>0</v>
      </c>
      <c r="J1059" s="100" t="n">
        <f aca="false">$C1059*VLOOKUP($B1059,FoodDB!$A$2:$I$1018,9,0)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$C1060*VLOOKUP($B1060,FoodDB!$A$2:$I$1018,3,0)</f>
        <v>0</v>
      </c>
      <c r="E1060" s="100" t="n">
        <f aca="false">$C1060*VLOOKUP($B1060,FoodDB!$A$2:$I$1018,4,0)</f>
        <v>0</v>
      </c>
      <c r="F1060" s="100" t="n">
        <f aca="false">$C1060*VLOOKUP($B1060,FoodDB!$A$2:$I$1018,5,0)</f>
        <v>0</v>
      </c>
      <c r="G1060" s="100" t="n">
        <f aca="false">$C1060*VLOOKUP($B1060,FoodDB!$A$2:$I$1018,6,0)</f>
        <v>0</v>
      </c>
      <c r="H1060" s="100" t="n">
        <f aca="false">$C1060*VLOOKUP($B1060,FoodDB!$A$2:$I$1018,7,0)</f>
        <v>0</v>
      </c>
      <c r="I1060" s="100" t="n">
        <f aca="false">$C1060*VLOOKUP($B1060,FoodDB!$A$2:$I$1018,8,0)</f>
        <v>0</v>
      </c>
      <c r="J1060" s="100" t="n">
        <f aca="false">$C1060*VLOOKUP($B1060,FoodDB!$A$2:$I$1018,9,0)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804.537929981642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1385.8420041178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804.537929981642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1385.8420041178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 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$C1066*VLOOKUP($B1066,FoodDB!$A$2:$I$1018,3,0)</f>
        <v>0</v>
      </c>
      <c r="E1066" s="100" t="n">
        <f aca="false">$C1066*VLOOKUP($B1066,FoodDB!$A$2:$I$1018,4,0)</f>
        <v>0</v>
      </c>
      <c r="F1066" s="100" t="n">
        <f aca="false">$C1066*VLOOKUP($B1066,FoodDB!$A$2:$I$1018,5,0)</f>
        <v>0</v>
      </c>
      <c r="G1066" s="100" t="n">
        <f aca="false">$C1066*VLOOKUP($B1066,FoodDB!$A$2:$I$1018,6,0)</f>
        <v>0</v>
      </c>
      <c r="H1066" s="100" t="n">
        <f aca="false">$C1066*VLOOKUP($B1066,FoodDB!$A$2:$I$1018,7,0)</f>
        <v>0</v>
      </c>
      <c r="I1066" s="100" t="n">
        <f aca="false">$C1066*VLOOKUP($B1066,FoodDB!$A$2:$I$1018,8,0)</f>
        <v>0</v>
      </c>
      <c r="J1066" s="100" t="n">
        <f aca="false">$C1066*VLOOKUP($B1066,FoodDB!$A$2:$I$1018,9,0)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804.701898668162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1390.00597280432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$C1067*VLOOKUP($B1067,FoodDB!$A$2:$I$1018,3,0)</f>
        <v>0</v>
      </c>
      <c r="E1067" s="100" t="n">
        <f aca="false">$C1067*VLOOKUP($B1067,FoodDB!$A$2:$I$1018,4,0)</f>
        <v>0</v>
      </c>
      <c r="F1067" s="100" t="n">
        <f aca="false">$C1067*VLOOKUP($B1067,FoodDB!$A$2:$I$1018,5,0)</f>
        <v>0</v>
      </c>
      <c r="G1067" s="100" t="n">
        <f aca="false">$C1067*VLOOKUP($B1067,FoodDB!$A$2:$I$1018,6,0)</f>
        <v>0</v>
      </c>
      <c r="H1067" s="100" t="n">
        <f aca="false">$C1067*VLOOKUP($B1067,FoodDB!$A$2:$I$1018,7,0)</f>
        <v>0</v>
      </c>
      <c r="I1067" s="100" t="n">
        <f aca="false">$C1067*VLOOKUP($B1067,FoodDB!$A$2:$I$1018,8,0)</f>
        <v>0</v>
      </c>
      <c r="J1067" s="100" t="n">
        <f aca="false">$C1067*VLOOKUP($B1067,FoodDB!$A$2:$I$1018,9,0)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$C1068*VLOOKUP($B1068,FoodDB!$A$2:$I$1018,3,0)</f>
        <v>0</v>
      </c>
      <c r="E1068" s="100" t="n">
        <f aca="false">$C1068*VLOOKUP($B1068,FoodDB!$A$2:$I$1018,4,0)</f>
        <v>0</v>
      </c>
      <c r="F1068" s="100" t="n">
        <f aca="false">$C1068*VLOOKUP($B1068,FoodDB!$A$2:$I$1018,5,0)</f>
        <v>0</v>
      </c>
      <c r="G1068" s="100" t="n">
        <f aca="false">$C1068*VLOOKUP($B1068,FoodDB!$A$2:$I$1018,6,0)</f>
        <v>0</v>
      </c>
      <c r="H1068" s="100" t="n">
        <f aca="false">$C1068*VLOOKUP($B1068,FoodDB!$A$2:$I$1018,7,0)</f>
        <v>0</v>
      </c>
      <c r="I1068" s="100" t="n">
        <f aca="false">$C1068*VLOOKUP($B1068,FoodDB!$A$2:$I$1018,8,0)</f>
        <v>0</v>
      </c>
      <c r="J1068" s="100" t="n">
        <f aca="false">$C1068*VLOOKUP($B1068,FoodDB!$A$2:$I$1018,9,0)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$C1069*VLOOKUP($B1069,FoodDB!$A$2:$I$1018,3,0)</f>
        <v>0</v>
      </c>
      <c r="E1069" s="100" t="n">
        <f aca="false">$C1069*VLOOKUP($B1069,FoodDB!$A$2:$I$1018,4,0)</f>
        <v>0</v>
      </c>
      <c r="F1069" s="100" t="n">
        <f aca="false">$C1069*VLOOKUP($B1069,FoodDB!$A$2:$I$1018,5,0)</f>
        <v>0</v>
      </c>
      <c r="G1069" s="100" t="n">
        <f aca="false">$C1069*VLOOKUP($B1069,FoodDB!$A$2:$I$1018,6,0)</f>
        <v>0</v>
      </c>
      <c r="H1069" s="100" t="n">
        <f aca="false">$C1069*VLOOKUP($B1069,FoodDB!$A$2:$I$1018,7,0)</f>
        <v>0</v>
      </c>
      <c r="I1069" s="100" t="n">
        <f aca="false">$C1069*VLOOKUP($B1069,FoodDB!$A$2:$I$1018,8,0)</f>
        <v>0</v>
      </c>
      <c r="J1069" s="100" t="n">
        <f aca="false">$C1069*VLOOKUP($B1069,FoodDB!$A$2:$I$1018,9,0)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$C1070*VLOOKUP($B1070,FoodDB!$A$2:$I$1018,3,0)</f>
        <v>0</v>
      </c>
      <c r="E1070" s="100" t="n">
        <f aca="false">$C1070*VLOOKUP($B1070,FoodDB!$A$2:$I$1018,4,0)</f>
        <v>0</v>
      </c>
      <c r="F1070" s="100" t="n">
        <f aca="false">$C1070*VLOOKUP($B1070,FoodDB!$A$2:$I$1018,5,0)</f>
        <v>0</v>
      </c>
      <c r="G1070" s="100" t="n">
        <f aca="false">$C1070*VLOOKUP($B1070,FoodDB!$A$2:$I$1018,6,0)</f>
        <v>0</v>
      </c>
      <c r="H1070" s="100" t="n">
        <f aca="false">$C1070*VLOOKUP($B1070,FoodDB!$A$2:$I$1018,7,0)</f>
        <v>0</v>
      </c>
      <c r="I1070" s="100" t="n">
        <f aca="false">$C1070*VLOOKUP($B1070,FoodDB!$A$2:$I$1018,8,0)</f>
        <v>0</v>
      </c>
      <c r="J1070" s="100" t="n">
        <f aca="false">$C1070*VLOOKUP($B1070,FoodDB!$A$2:$I$1018,9,0)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$C1071*VLOOKUP($B1071,FoodDB!$A$2:$I$1018,3,0)</f>
        <v>0</v>
      </c>
      <c r="E1071" s="100" t="n">
        <f aca="false">$C1071*VLOOKUP($B1071,FoodDB!$A$2:$I$1018,4,0)</f>
        <v>0</v>
      </c>
      <c r="F1071" s="100" t="n">
        <f aca="false">$C1071*VLOOKUP($B1071,FoodDB!$A$2:$I$1018,5,0)</f>
        <v>0</v>
      </c>
      <c r="G1071" s="100" t="n">
        <f aca="false">$C1071*VLOOKUP($B1071,FoodDB!$A$2:$I$1018,6,0)</f>
        <v>0</v>
      </c>
      <c r="H1071" s="100" t="n">
        <f aca="false">$C1071*VLOOKUP($B1071,FoodDB!$A$2:$I$1018,7,0)</f>
        <v>0</v>
      </c>
      <c r="I1071" s="100" t="n">
        <f aca="false">$C1071*VLOOKUP($B1071,FoodDB!$A$2:$I$1018,8,0)</f>
        <v>0</v>
      </c>
      <c r="J1071" s="100" t="n">
        <f aca="false">$C1071*VLOOKUP($B1071,FoodDB!$A$2:$I$1018,9,0)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$C1072*VLOOKUP($B1072,FoodDB!$A$2:$I$1018,3,0)</f>
        <v>0</v>
      </c>
      <c r="E1072" s="100" t="n">
        <f aca="false">$C1072*VLOOKUP($B1072,FoodDB!$A$2:$I$1018,4,0)</f>
        <v>0</v>
      </c>
      <c r="F1072" s="100" t="n">
        <f aca="false">$C1072*VLOOKUP($B1072,FoodDB!$A$2:$I$1018,5,0)</f>
        <v>0</v>
      </c>
      <c r="G1072" s="100" t="n">
        <f aca="false">$C1072*VLOOKUP($B1072,FoodDB!$A$2:$I$1018,6,0)</f>
        <v>0</v>
      </c>
      <c r="H1072" s="100" t="n">
        <f aca="false">$C1072*VLOOKUP($B1072,FoodDB!$A$2:$I$1018,7,0)</f>
        <v>0</v>
      </c>
      <c r="I1072" s="100" t="n">
        <f aca="false">$C1072*VLOOKUP($B1072,FoodDB!$A$2:$I$1018,8,0)</f>
        <v>0</v>
      </c>
      <c r="J1072" s="100" t="n">
        <f aca="false">$C1072*VLOOKUP($B1072,FoodDB!$A$2:$I$1018,9,0)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804.701898668162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1390.00597280432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804.701898668162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1390.00597280432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 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$C1078*VLOOKUP($B1078,FoodDB!$A$2:$I$1018,3,0)</f>
        <v>0</v>
      </c>
      <c r="E1078" s="100" t="n">
        <f aca="false">$C1078*VLOOKUP($B1078,FoodDB!$A$2:$I$1018,4,0)</f>
        <v>0</v>
      </c>
      <c r="F1078" s="100" t="n">
        <f aca="false">$C1078*VLOOKUP($B1078,FoodDB!$A$2:$I$1018,5,0)</f>
        <v>0</v>
      </c>
      <c r="G1078" s="100" t="n">
        <f aca="false">$C1078*VLOOKUP($B1078,FoodDB!$A$2:$I$1018,6,0)</f>
        <v>0</v>
      </c>
      <c r="H1078" s="100" t="n">
        <f aca="false">$C1078*VLOOKUP($B1078,FoodDB!$A$2:$I$1018,7,0)</f>
        <v>0</v>
      </c>
      <c r="I1078" s="100" t="n">
        <f aca="false">$C1078*VLOOKUP($B1078,FoodDB!$A$2:$I$1018,8,0)</f>
        <v>0</v>
      </c>
      <c r="J1078" s="100" t="n">
        <f aca="false">$C1078*VLOOKUP($B1078,FoodDB!$A$2:$I$1018,9,0)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804.828986489172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1394.13306062533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$C1079*VLOOKUP($B1079,FoodDB!$A$2:$I$1018,3,0)</f>
        <v>0</v>
      </c>
      <c r="E1079" s="100" t="n">
        <f aca="false">$C1079*VLOOKUP($B1079,FoodDB!$A$2:$I$1018,4,0)</f>
        <v>0</v>
      </c>
      <c r="F1079" s="100" t="n">
        <f aca="false">$C1079*VLOOKUP($B1079,FoodDB!$A$2:$I$1018,5,0)</f>
        <v>0</v>
      </c>
      <c r="G1079" s="100" t="n">
        <f aca="false">$C1079*VLOOKUP($B1079,FoodDB!$A$2:$I$1018,6,0)</f>
        <v>0</v>
      </c>
      <c r="H1079" s="100" t="n">
        <f aca="false">$C1079*VLOOKUP($B1079,FoodDB!$A$2:$I$1018,7,0)</f>
        <v>0</v>
      </c>
      <c r="I1079" s="100" t="n">
        <f aca="false">$C1079*VLOOKUP($B1079,FoodDB!$A$2:$I$1018,8,0)</f>
        <v>0</v>
      </c>
      <c r="J1079" s="100" t="n">
        <f aca="false">$C1079*VLOOKUP($B1079,FoodDB!$A$2:$I$1018,9,0)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$C1080*VLOOKUP($B1080,FoodDB!$A$2:$I$1018,3,0)</f>
        <v>0</v>
      </c>
      <c r="E1080" s="100" t="n">
        <f aca="false">$C1080*VLOOKUP($B1080,FoodDB!$A$2:$I$1018,4,0)</f>
        <v>0</v>
      </c>
      <c r="F1080" s="100" t="n">
        <f aca="false">$C1080*VLOOKUP($B1080,FoodDB!$A$2:$I$1018,5,0)</f>
        <v>0</v>
      </c>
      <c r="G1080" s="100" t="n">
        <f aca="false">$C1080*VLOOKUP($B1080,FoodDB!$A$2:$I$1018,6,0)</f>
        <v>0</v>
      </c>
      <c r="H1080" s="100" t="n">
        <f aca="false">$C1080*VLOOKUP($B1080,FoodDB!$A$2:$I$1018,7,0)</f>
        <v>0</v>
      </c>
      <c r="I1080" s="100" t="n">
        <f aca="false">$C1080*VLOOKUP($B1080,FoodDB!$A$2:$I$1018,8,0)</f>
        <v>0</v>
      </c>
      <c r="J1080" s="100" t="n">
        <f aca="false">$C1080*VLOOKUP($B1080,FoodDB!$A$2:$I$1018,9,0)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$C1081*VLOOKUP($B1081,FoodDB!$A$2:$I$1018,3,0)</f>
        <v>0</v>
      </c>
      <c r="E1081" s="100" t="n">
        <f aca="false">$C1081*VLOOKUP($B1081,FoodDB!$A$2:$I$1018,4,0)</f>
        <v>0</v>
      </c>
      <c r="F1081" s="100" t="n">
        <f aca="false">$C1081*VLOOKUP($B1081,FoodDB!$A$2:$I$1018,5,0)</f>
        <v>0</v>
      </c>
      <c r="G1081" s="100" t="n">
        <f aca="false">$C1081*VLOOKUP($B1081,FoodDB!$A$2:$I$1018,6,0)</f>
        <v>0</v>
      </c>
      <c r="H1081" s="100" t="n">
        <f aca="false">$C1081*VLOOKUP($B1081,FoodDB!$A$2:$I$1018,7,0)</f>
        <v>0</v>
      </c>
      <c r="I1081" s="100" t="n">
        <f aca="false">$C1081*VLOOKUP($B1081,FoodDB!$A$2:$I$1018,8,0)</f>
        <v>0</v>
      </c>
      <c r="J1081" s="100" t="n">
        <f aca="false">$C1081*VLOOKUP($B1081,FoodDB!$A$2:$I$1018,9,0)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$C1082*VLOOKUP($B1082,FoodDB!$A$2:$I$1018,3,0)</f>
        <v>0</v>
      </c>
      <c r="E1082" s="100" t="n">
        <f aca="false">$C1082*VLOOKUP($B1082,FoodDB!$A$2:$I$1018,4,0)</f>
        <v>0</v>
      </c>
      <c r="F1082" s="100" t="n">
        <f aca="false">$C1082*VLOOKUP($B1082,FoodDB!$A$2:$I$1018,5,0)</f>
        <v>0</v>
      </c>
      <c r="G1082" s="100" t="n">
        <f aca="false">$C1082*VLOOKUP($B1082,FoodDB!$A$2:$I$1018,6,0)</f>
        <v>0</v>
      </c>
      <c r="H1082" s="100" t="n">
        <f aca="false">$C1082*VLOOKUP($B1082,FoodDB!$A$2:$I$1018,7,0)</f>
        <v>0</v>
      </c>
      <c r="I1082" s="100" t="n">
        <f aca="false">$C1082*VLOOKUP($B1082,FoodDB!$A$2:$I$1018,8,0)</f>
        <v>0</v>
      </c>
      <c r="J1082" s="100" t="n">
        <f aca="false">$C1082*VLOOKUP($B1082,FoodDB!$A$2:$I$1018,9,0)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$C1083*VLOOKUP($B1083,FoodDB!$A$2:$I$1018,3,0)</f>
        <v>0</v>
      </c>
      <c r="E1083" s="100" t="n">
        <f aca="false">$C1083*VLOOKUP($B1083,FoodDB!$A$2:$I$1018,4,0)</f>
        <v>0</v>
      </c>
      <c r="F1083" s="100" t="n">
        <f aca="false">$C1083*VLOOKUP($B1083,FoodDB!$A$2:$I$1018,5,0)</f>
        <v>0</v>
      </c>
      <c r="G1083" s="100" t="n">
        <f aca="false">$C1083*VLOOKUP($B1083,FoodDB!$A$2:$I$1018,6,0)</f>
        <v>0</v>
      </c>
      <c r="H1083" s="100" t="n">
        <f aca="false">$C1083*VLOOKUP($B1083,FoodDB!$A$2:$I$1018,7,0)</f>
        <v>0</v>
      </c>
      <c r="I1083" s="100" t="n">
        <f aca="false">$C1083*VLOOKUP($B1083,FoodDB!$A$2:$I$1018,8,0)</f>
        <v>0</v>
      </c>
      <c r="J1083" s="100" t="n">
        <f aca="false">$C1083*VLOOKUP($B1083,FoodDB!$A$2:$I$1018,9,0)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$C1084*VLOOKUP($B1084,FoodDB!$A$2:$I$1018,3,0)</f>
        <v>0</v>
      </c>
      <c r="E1084" s="100" t="n">
        <f aca="false">$C1084*VLOOKUP($B1084,FoodDB!$A$2:$I$1018,4,0)</f>
        <v>0</v>
      </c>
      <c r="F1084" s="100" t="n">
        <f aca="false">$C1084*VLOOKUP($B1084,FoodDB!$A$2:$I$1018,5,0)</f>
        <v>0</v>
      </c>
      <c r="G1084" s="100" t="n">
        <f aca="false">$C1084*VLOOKUP($B1084,FoodDB!$A$2:$I$1018,6,0)</f>
        <v>0</v>
      </c>
      <c r="H1084" s="100" t="n">
        <f aca="false">$C1084*VLOOKUP($B1084,FoodDB!$A$2:$I$1018,7,0)</f>
        <v>0</v>
      </c>
      <c r="I1084" s="100" t="n">
        <f aca="false">$C1084*VLOOKUP($B1084,FoodDB!$A$2:$I$1018,8,0)</f>
        <v>0</v>
      </c>
      <c r="J1084" s="100" t="n">
        <f aca="false">$C1084*VLOOKUP($B1084,FoodDB!$A$2:$I$1018,9,0)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804.828986489172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1394.13306062533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804.828986489172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1394.13306062533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 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$C1090*VLOOKUP($B1090,FoodDB!$A$2:$I$1018,3,0)</f>
        <v>0</v>
      </c>
      <c r="E1090" s="100" t="n">
        <f aca="false">$C1090*VLOOKUP($B1090,FoodDB!$A$2:$I$1018,4,0)</f>
        <v>0</v>
      </c>
      <c r="F1090" s="100" t="n">
        <f aca="false">$C1090*VLOOKUP($B1090,FoodDB!$A$2:$I$1018,5,0)</f>
        <v>0</v>
      </c>
      <c r="G1090" s="100" t="n">
        <f aca="false">$C1090*VLOOKUP($B1090,FoodDB!$A$2:$I$1018,6,0)</f>
        <v>0</v>
      </c>
      <c r="H1090" s="100" t="n">
        <f aca="false">$C1090*VLOOKUP($B1090,FoodDB!$A$2:$I$1018,7,0)</f>
        <v>0</v>
      </c>
      <c r="I1090" s="100" t="n">
        <f aca="false">$C1090*VLOOKUP($B1090,FoodDB!$A$2:$I$1018,8,0)</f>
        <v>0</v>
      </c>
      <c r="J1090" s="100" t="n">
        <f aca="false">$C1090*VLOOKUP($B1090,FoodDB!$A$2:$I$1018,9,0)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804.919520103769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1398.22359423993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$C1091*VLOOKUP($B1091,FoodDB!$A$2:$I$1018,3,0)</f>
        <v>0</v>
      </c>
      <c r="E1091" s="100" t="n">
        <f aca="false">$C1091*VLOOKUP($B1091,FoodDB!$A$2:$I$1018,4,0)</f>
        <v>0</v>
      </c>
      <c r="F1091" s="100" t="n">
        <f aca="false">$C1091*VLOOKUP($B1091,FoodDB!$A$2:$I$1018,5,0)</f>
        <v>0</v>
      </c>
      <c r="G1091" s="100" t="n">
        <f aca="false">$C1091*VLOOKUP($B1091,FoodDB!$A$2:$I$1018,6,0)</f>
        <v>0</v>
      </c>
      <c r="H1091" s="100" t="n">
        <f aca="false">$C1091*VLOOKUP($B1091,FoodDB!$A$2:$I$1018,7,0)</f>
        <v>0</v>
      </c>
      <c r="I1091" s="100" t="n">
        <f aca="false">$C1091*VLOOKUP($B1091,FoodDB!$A$2:$I$1018,8,0)</f>
        <v>0</v>
      </c>
      <c r="J1091" s="100" t="n">
        <f aca="false">$C1091*VLOOKUP($B1091,FoodDB!$A$2:$I$1018,9,0)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$C1092*VLOOKUP($B1092,FoodDB!$A$2:$I$1018,3,0)</f>
        <v>0</v>
      </c>
      <c r="E1092" s="100" t="n">
        <f aca="false">$C1092*VLOOKUP($B1092,FoodDB!$A$2:$I$1018,4,0)</f>
        <v>0</v>
      </c>
      <c r="F1092" s="100" t="n">
        <f aca="false">$C1092*VLOOKUP($B1092,FoodDB!$A$2:$I$1018,5,0)</f>
        <v>0</v>
      </c>
      <c r="G1092" s="100" t="n">
        <f aca="false">$C1092*VLOOKUP($B1092,FoodDB!$A$2:$I$1018,6,0)</f>
        <v>0</v>
      </c>
      <c r="H1092" s="100" t="n">
        <f aca="false">$C1092*VLOOKUP($B1092,FoodDB!$A$2:$I$1018,7,0)</f>
        <v>0</v>
      </c>
      <c r="I1092" s="100" t="n">
        <f aca="false">$C1092*VLOOKUP($B1092,FoodDB!$A$2:$I$1018,8,0)</f>
        <v>0</v>
      </c>
      <c r="J1092" s="100" t="n">
        <f aca="false">$C1092*VLOOKUP($B1092,FoodDB!$A$2:$I$1018,9,0)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$C1093*VLOOKUP($B1093,FoodDB!$A$2:$I$1018,3,0)</f>
        <v>0</v>
      </c>
      <c r="E1093" s="100" t="n">
        <f aca="false">$C1093*VLOOKUP($B1093,FoodDB!$A$2:$I$1018,4,0)</f>
        <v>0</v>
      </c>
      <c r="F1093" s="100" t="n">
        <f aca="false">$C1093*VLOOKUP($B1093,FoodDB!$A$2:$I$1018,5,0)</f>
        <v>0</v>
      </c>
      <c r="G1093" s="100" t="n">
        <f aca="false">$C1093*VLOOKUP($B1093,FoodDB!$A$2:$I$1018,6,0)</f>
        <v>0</v>
      </c>
      <c r="H1093" s="100" t="n">
        <f aca="false">$C1093*VLOOKUP($B1093,FoodDB!$A$2:$I$1018,7,0)</f>
        <v>0</v>
      </c>
      <c r="I1093" s="100" t="n">
        <f aca="false">$C1093*VLOOKUP($B1093,FoodDB!$A$2:$I$1018,8,0)</f>
        <v>0</v>
      </c>
      <c r="J1093" s="100" t="n">
        <f aca="false">$C1093*VLOOKUP($B1093,FoodDB!$A$2:$I$1018,9,0)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$C1094*VLOOKUP($B1094,FoodDB!$A$2:$I$1018,3,0)</f>
        <v>0</v>
      </c>
      <c r="E1094" s="100" t="n">
        <f aca="false">$C1094*VLOOKUP($B1094,FoodDB!$A$2:$I$1018,4,0)</f>
        <v>0</v>
      </c>
      <c r="F1094" s="100" t="n">
        <f aca="false">$C1094*VLOOKUP($B1094,FoodDB!$A$2:$I$1018,5,0)</f>
        <v>0</v>
      </c>
      <c r="G1094" s="100" t="n">
        <f aca="false">$C1094*VLOOKUP($B1094,FoodDB!$A$2:$I$1018,6,0)</f>
        <v>0</v>
      </c>
      <c r="H1094" s="100" t="n">
        <f aca="false">$C1094*VLOOKUP($B1094,FoodDB!$A$2:$I$1018,7,0)</f>
        <v>0</v>
      </c>
      <c r="I1094" s="100" t="n">
        <f aca="false">$C1094*VLOOKUP($B1094,FoodDB!$A$2:$I$1018,8,0)</f>
        <v>0</v>
      </c>
      <c r="J1094" s="100" t="n">
        <f aca="false">$C1094*VLOOKUP($B1094,FoodDB!$A$2:$I$1018,9,0)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$C1095*VLOOKUP($B1095,FoodDB!$A$2:$I$1018,3,0)</f>
        <v>0</v>
      </c>
      <c r="E1095" s="100" t="n">
        <f aca="false">$C1095*VLOOKUP($B1095,FoodDB!$A$2:$I$1018,4,0)</f>
        <v>0</v>
      </c>
      <c r="F1095" s="100" t="n">
        <f aca="false">$C1095*VLOOKUP($B1095,FoodDB!$A$2:$I$1018,5,0)</f>
        <v>0</v>
      </c>
      <c r="G1095" s="100" t="n">
        <f aca="false">$C1095*VLOOKUP($B1095,FoodDB!$A$2:$I$1018,6,0)</f>
        <v>0</v>
      </c>
      <c r="H1095" s="100" t="n">
        <f aca="false">$C1095*VLOOKUP($B1095,FoodDB!$A$2:$I$1018,7,0)</f>
        <v>0</v>
      </c>
      <c r="I1095" s="100" t="n">
        <f aca="false">$C1095*VLOOKUP($B1095,FoodDB!$A$2:$I$1018,8,0)</f>
        <v>0</v>
      </c>
      <c r="J1095" s="100" t="n">
        <f aca="false">$C1095*VLOOKUP($B1095,FoodDB!$A$2:$I$1018,9,0)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$C1096*VLOOKUP($B1096,FoodDB!$A$2:$I$1018,3,0)</f>
        <v>0</v>
      </c>
      <c r="E1096" s="100" t="n">
        <f aca="false">$C1096*VLOOKUP($B1096,FoodDB!$A$2:$I$1018,4,0)</f>
        <v>0</v>
      </c>
      <c r="F1096" s="100" t="n">
        <f aca="false">$C1096*VLOOKUP($B1096,FoodDB!$A$2:$I$1018,5,0)</f>
        <v>0</v>
      </c>
      <c r="G1096" s="100" t="n">
        <f aca="false">$C1096*VLOOKUP($B1096,FoodDB!$A$2:$I$1018,6,0)</f>
        <v>0</v>
      </c>
      <c r="H1096" s="100" t="n">
        <f aca="false">$C1096*VLOOKUP($B1096,FoodDB!$A$2:$I$1018,7,0)</f>
        <v>0</v>
      </c>
      <c r="I1096" s="100" t="n">
        <f aca="false">$C1096*VLOOKUP($B1096,FoodDB!$A$2:$I$1018,8,0)</f>
        <v>0</v>
      </c>
      <c r="J1096" s="100" t="n">
        <f aca="false">$C1096*VLOOKUP($B1096,FoodDB!$A$2:$I$1018,9,0)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804.919520103769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1398.22359423993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804.919520103769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1398.22359423993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 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$C1102*VLOOKUP($B1102,FoodDB!$A$2:$I$1018,3,0)</f>
        <v>0</v>
      </c>
      <c r="E1102" s="100" t="n">
        <f aca="false">$C1102*VLOOKUP($B1102,FoodDB!$A$2:$I$1018,4,0)</f>
        <v>0</v>
      </c>
      <c r="F1102" s="100" t="n">
        <f aca="false">$C1102*VLOOKUP($B1102,FoodDB!$A$2:$I$1018,5,0)</f>
        <v>0</v>
      </c>
      <c r="G1102" s="100" t="n">
        <f aca="false">$C1102*VLOOKUP($B1102,FoodDB!$A$2:$I$1018,6,0)</f>
        <v>0</v>
      </c>
      <c r="H1102" s="100" t="n">
        <f aca="false">$C1102*VLOOKUP($B1102,FoodDB!$A$2:$I$1018,7,0)</f>
        <v>0</v>
      </c>
      <c r="I1102" s="100" t="n">
        <f aca="false">$C1102*VLOOKUP($B1102,FoodDB!$A$2:$I$1018,8,0)</f>
        <v>0</v>
      </c>
      <c r="J1102" s="100" t="n">
        <f aca="false">$C1102*VLOOKUP($B1102,FoodDB!$A$2:$I$1018,9,0)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808.973823277778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1402.27789741394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$C1103*VLOOKUP($B1103,FoodDB!$A$2:$I$1018,3,0)</f>
        <v>0</v>
      </c>
      <c r="E1103" s="100" t="n">
        <f aca="false">$C1103*VLOOKUP($B1103,FoodDB!$A$2:$I$1018,4,0)</f>
        <v>0</v>
      </c>
      <c r="F1103" s="100" t="n">
        <f aca="false">$C1103*VLOOKUP($B1103,FoodDB!$A$2:$I$1018,5,0)</f>
        <v>0</v>
      </c>
      <c r="G1103" s="100" t="n">
        <f aca="false">$C1103*VLOOKUP($B1103,FoodDB!$A$2:$I$1018,6,0)</f>
        <v>0</v>
      </c>
      <c r="H1103" s="100" t="n">
        <f aca="false">$C1103*VLOOKUP($B1103,FoodDB!$A$2:$I$1018,7,0)</f>
        <v>0</v>
      </c>
      <c r="I1103" s="100" t="n">
        <f aca="false">$C1103*VLOOKUP($B1103,FoodDB!$A$2:$I$1018,8,0)</f>
        <v>0</v>
      </c>
      <c r="J1103" s="100" t="n">
        <f aca="false">$C1103*VLOOKUP($B1103,FoodDB!$A$2:$I$1018,9,0)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$C1104*VLOOKUP($B1104,FoodDB!$A$2:$I$1018,3,0)</f>
        <v>0</v>
      </c>
      <c r="E1104" s="100" t="n">
        <f aca="false">$C1104*VLOOKUP($B1104,FoodDB!$A$2:$I$1018,4,0)</f>
        <v>0</v>
      </c>
      <c r="F1104" s="100" t="n">
        <f aca="false">$C1104*VLOOKUP($B1104,FoodDB!$A$2:$I$1018,5,0)</f>
        <v>0</v>
      </c>
      <c r="G1104" s="100" t="n">
        <f aca="false">$C1104*VLOOKUP($B1104,FoodDB!$A$2:$I$1018,6,0)</f>
        <v>0</v>
      </c>
      <c r="H1104" s="100" t="n">
        <f aca="false">$C1104*VLOOKUP($B1104,FoodDB!$A$2:$I$1018,7,0)</f>
        <v>0</v>
      </c>
      <c r="I1104" s="100" t="n">
        <f aca="false">$C1104*VLOOKUP($B1104,FoodDB!$A$2:$I$1018,8,0)</f>
        <v>0</v>
      </c>
      <c r="J1104" s="100" t="n">
        <f aca="false">$C1104*VLOOKUP($B1104,FoodDB!$A$2:$I$1018,9,0)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$C1105*VLOOKUP($B1105,FoodDB!$A$2:$I$1018,3,0)</f>
        <v>0</v>
      </c>
      <c r="E1105" s="100" t="n">
        <f aca="false">$C1105*VLOOKUP($B1105,FoodDB!$A$2:$I$1018,4,0)</f>
        <v>0</v>
      </c>
      <c r="F1105" s="100" t="n">
        <f aca="false">$C1105*VLOOKUP($B1105,FoodDB!$A$2:$I$1018,5,0)</f>
        <v>0</v>
      </c>
      <c r="G1105" s="100" t="n">
        <f aca="false">$C1105*VLOOKUP($B1105,FoodDB!$A$2:$I$1018,6,0)</f>
        <v>0</v>
      </c>
      <c r="H1105" s="100" t="n">
        <f aca="false">$C1105*VLOOKUP($B1105,FoodDB!$A$2:$I$1018,7,0)</f>
        <v>0</v>
      </c>
      <c r="I1105" s="100" t="n">
        <f aca="false">$C1105*VLOOKUP($B1105,FoodDB!$A$2:$I$1018,8,0)</f>
        <v>0</v>
      </c>
      <c r="J1105" s="100" t="n">
        <f aca="false">$C1105*VLOOKUP($B1105,FoodDB!$A$2:$I$1018,9,0)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$C1106*VLOOKUP($B1106,FoodDB!$A$2:$I$1018,3,0)</f>
        <v>0</v>
      </c>
      <c r="E1106" s="100" t="n">
        <f aca="false">$C1106*VLOOKUP($B1106,FoodDB!$A$2:$I$1018,4,0)</f>
        <v>0</v>
      </c>
      <c r="F1106" s="100" t="n">
        <f aca="false">$C1106*VLOOKUP($B1106,FoodDB!$A$2:$I$1018,5,0)</f>
        <v>0</v>
      </c>
      <c r="G1106" s="100" t="n">
        <f aca="false">$C1106*VLOOKUP($B1106,FoodDB!$A$2:$I$1018,6,0)</f>
        <v>0</v>
      </c>
      <c r="H1106" s="100" t="n">
        <f aca="false">$C1106*VLOOKUP($B1106,FoodDB!$A$2:$I$1018,7,0)</f>
        <v>0</v>
      </c>
      <c r="I1106" s="100" t="n">
        <f aca="false">$C1106*VLOOKUP($B1106,FoodDB!$A$2:$I$1018,8,0)</f>
        <v>0</v>
      </c>
      <c r="J1106" s="100" t="n">
        <f aca="false">$C1106*VLOOKUP($B1106,FoodDB!$A$2:$I$1018,9,0)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$C1107*VLOOKUP($B1107,FoodDB!$A$2:$I$1018,3,0)</f>
        <v>0</v>
      </c>
      <c r="E1107" s="100" t="n">
        <f aca="false">$C1107*VLOOKUP($B1107,FoodDB!$A$2:$I$1018,4,0)</f>
        <v>0</v>
      </c>
      <c r="F1107" s="100" t="n">
        <f aca="false">$C1107*VLOOKUP($B1107,FoodDB!$A$2:$I$1018,5,0)</f>
        <v>0</v>
      </c>
      <c r="G1107" s="100" t="n">
        <f aca="false">$C1107*VLOOKUP($B1107,FoodDB!$A$2:$I$1018,6,0)</f>
        <v>0</v>
      </c>
      <c r="H1107" s="100" t="n">
        <f aca="false">$C1107*VLOOKUP($B1107,FoodDB!$A$2:$I$1018,7,0)</f>
        <v>0</v>
      </c>
      <c r="I1107" s="100" t="n">
        <f aca="false">$C1107*VLOOKUP($B1107,FoodDB!$A$2:$I$1018,8,0)</f>
        <v>0</v>
      </c>
      <c r="J1107" s="100" t="n">
        <f aca="false">$C1107*VLOOKUP($B1107,FoodDB!$A$2:$I$1018,9,0)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$C1108*VLOOKUP($B1108,FoodDB!$A$2:$I$1018,3,0)</f>
        <v>0</v>
      </c>
      <c r="E1108" s="100" t="n">
        <f aca="false">$C1108*VLOOKUP($B1108,FoodDB!$A$2:$I$1018,4,0)</f>
        <v>0</v>
      </c>
      <c r="F1108" s="100" t="n">
        <f aca="false">$C1108*VLOOKUP($B1108,FoodDB!$A$2:$I$1018,5,0)</f>
        <v>0</v>
      </c>
      <c r="G1108" s="100" t="n">
        <f aca="false">$C1108*VLOOKUP($B1108,FoodDB!$A$2:$I$1018,6,0)</f>
        <v>0</v>
      </c>
      <c r="H1108" s="100" t="n">
        <f aca="false">$C1108*VLOOKUP($B1108,FoodDB!$A$2:$I$1018,7,0)</f>
        <v>0</v>
      </c>
      <c r="I1108" s="100" t="n">
        <f aca="false">$C1108*VLOOKUP($B1108,FoodDB!$A$2:$I$1018,8,0)</f>
        <v>0</v>
      </c>
      <c r="J1108" s="100" t="n">
        <f aca="false">$C1108*VLOOKUP($B1108,FoodDB!$A$2:$I$1018,9,0)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808.973823277778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1402.27789741394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808.973823277778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1402.27789741394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 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$C1114*VLOOKUP($B1114,FoodDB!$A$2:$I$1018,3,0)</f>
        <v>0</v>
      </c>
      <c r="E1114" s="100" t="n">
        <f aca="false">$C1114*VLOOKUP($B1114,FoodDB!$A$2:$I$1018,4,0)</f>
        <v>0</v>
      </c>
      <c r="F1114" s="100" t="n">
        <f aca="false">$C1114*VLOOKUP($B1114,FoodDB!$A$2:$I$1018,5,0)</f>
        <v>0</v>
      </c>
      <c r="G1114" s="100" t="n">
        <f aca="false">$C1114*VLOOKUP($B1114,FoodDB!$A$2:$I$1018,6,0)</f>
        <v>0</v>
      </c>
      <c r="H1114" s="100" t="n">
        <f aca="false">$C1114*VLOOKUP($B1114,FoodDB!$A$2:$I$1018,7,0)</f>
        <v>0</v>
      </c>
      <c r="I1114" s="100" t="n">
        <f aca="false">$C1114*VLOOKUP($B1114,FoodDB!$A$2:$I$1018,8,0)</f>
        <v>0</v>
      </c>
      <c r="J1114" s="100" t="n">
        <f aca="false">$C1114*VLOOKUP($B1114,FoodDB!$A$2:$I$1018,9,0)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812.992216909389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1406.29629104555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$C1115*VLOOKUP($B1115,FoodDB!$A$2:$I$1018,3,0)</f>
        <v>0</v>
      </c>
      <c r="E1115" s="100" t="n">
        <f aca="false">$C1115*VLOOKUP($B1115,FoodDB!$A$2:$I$1018,4,0)</f>
        <v>0</v>
      </c>
      <c r="F1115" s="100" t="n">
        <f aca="false">$C1115*VLOOKUP($B1115,FoodDB!$A$2:$I$1018,5,0)</f>
        <v>0</v>
      </c>
      <c r="G1115" s="100" t="n">
        <f aca="false">$C1115*VLOOKUP($B1115,FoodDB!$A$2:$I$1018,6,0)</f>
        <v>0</v>
      </c>
      <c r="H1115" s="100" t="n">
        <f aca="false">$C1115*VLOOKUP($B1115,FoodDB!$A$2:$I$1018,7,0)</f>
        <v>0</v>
      </c>
      <c r="I1115" s="100" t="n">
        <f aca="false">$C1115*VLOOKUP($B1115,FoodDB!$A$2:$I$1018,8,0)</f>
        <v>0</v>
      </c>
      <c r="J1115" s="100" t="n">
        <f aca="false">$C1115*VLOOKUP($B1115,FoodDB!$A$2:$I$1018,9,0)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$C1116*VLOOKUP($B1116,FoodDB!$A$2:$I$1018,3,0)</f>
        <v>0</v>
      </c>
      <c r="E1116" s="100" t="n">
        <f aca="false">$C1116*VLOOKUP($B1116,FoodDB!$A$2:$I$1018,4,0)</f>
        <v>0</v>
      </c>
      <c r="F1116" s="100" t="n">
        <f aca="false">$C1116*VLOOKUP($B1116,FoodDB!$A$2:$I$1018,5,0)</f>
        <v>0</v>
      </c>
      <c r="G1116" s="100" t="n">
        <f aca="false">$C1116*VLOOKUP($B1116,FoodDB!$A$2:$I$1018,6,0)</f>
        <v>0</v>
      </c>
      <c r="H1116" s="100" t="n">
        <f aca="false">$C1116*VLOOKUP($B1116,FoodDB!$A$2:$I$1018,7,0)</f>
        <v>0</v>
      </c>
      <c r="I1116" s="100" t="n">
        <f aca="false">$C1116*VLOOKUP($B1116,FoodDB!$A$2:$I$1018,8,0)</f>
        <v>0</v>
      </c>
      <c r="J1116" s="100" t="n">
        <f aca="false">$C1116*VLOOKUP($B1116,FoodDB!$A$2:$I$1018,9,0)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$C1117*VLOOKUP($B1117,FoodDB!$A$2:$I$1018,3,0)</f>
        <v>0</v>
      </c>
      <c r="E1117" s="100" t="n">
        <f aca="false">$C1117*VLOOKUP($B1117,FoodDB!$A$2:$I$1018,4,0)</f>
        <v>0</v>
      </c>
      <c r="F1117" s="100" t="n">
        <f aca="false">$C1117*VLOOKUP($B1117,FoodDB!$A$2:$I$1018,5,0)</f>
        <v>0</v>
      </c>
      <c r="G1117" s="100" t="n">
        <f aca="false">$C1117*VLOOKUP($B1117,FoodDB!$A$2:$I$1018,6,0)</f>
        <v>0</v>
      </c>
      <c r="H1117" s="100" t="n">
        <f aca="false">$C1117*VLOOKUP($B1117,FoodDB!$A$2:$I$1018,7,0)</f>
        <v>0</v>
      </c>
      <c r="I1117" s="100" t="n">
        <f aca="false">$C1117*VLOOKUP($B1117,FoodDB!$A$2:$I$1018,8,0)</f>
        <v>0</v>
      </c>
      <c r="J1117" s="100" t="n">
        <f aca="false">$C1117*VLOOKUP($B1117,FoodDB!$A$2:$I$1018,9,0)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$C1118*VLOOKUP($B1118,FoodDB!$A$2:$I$1018,3,0)</f>
        <v>0</v>
      </c>
      <c r="E1118" s="100" t="n">
        <f aca="false">$C1118*VLOOKUP($B1118,FoodDB!$A$2:$I$1018,4,0)</f>
        <v>0</v>
      </c>
      <c r="F1118" s="100" t="n">
        <f aca="false">$C1118*VLOOKUP($B1118,FoodDB!$A$2:$I$1018,5,0)</f>
        <v>0</v>
      </c>
      <c r="G1118" s="100" t="n">
        <f aca="false">$C1118*VLOOKUP($B1118,FoodDB!$A$2:$I$1018,6,0)</f>
        <v>0</v>
      </c>
      <c r="H1118" s="100" t="n">
        <f aca="false">$C1118*VLOOKUP($B1118,FoodDB!$A$2:$I$1018,7,0)</f>
        <v>0</v>
      </c>
      <c r="I1118" s="100" t="n">
        <f aca="false">$C1118*VLOOKUP($B1118,FoodDB!$A$2:$I$1018,8,0)</f>
        <v>0</v>
      </c>
      <c r="J1118" s="100" t="n">
        <f aca="false">$C1118*VLOOKUP($B1118,FoodDB!$A$2:$I$1018,9,0)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$C1119*VLOOKUP($B1119,FoodDB!$A$2:$I$1018,3,0)</f>
        <v>0</v>
      </c>
      <c r="E1119" s="100" t="n">
        <f aca="false">$C1119*VLOOKUP($B1119,FoodDB!$A$2:$I$1018,4,0)</f>
        <v>0</v>
      </c>
      <c r="F1119" s="100" t="n">
        <f aca="false">$C1119*VLOOKUP($B1119,FoodDB!$A$2:$I$1018,5,0)</f>
        <v>0</v>
      </c>
      <c r="G1119" s="100" t="n">
        <f aca="false">$C1119*VLOOKUP($B1119,FoodDB!$A$2:$I$1018,6,0)</f>
        <v>0</v>
      </c>
      <c r="H1119" s="100" t="n">
        <f aca="false">$C1119*VLOOKUP($B1119,FoodDB!$A$2:$I$1018,7,0)</f>
        <v>0</v>
      </c>
      <c r="I1119" s="100" t="n">
        <f aca="false">$C1119*VLOOKUP($B1119,FoodDB!$A$2:$I$1018,8,0)</f>
        <v>0</v>
      </c>
      <c r="J1119" s="100" t="n">
        <f aca="false">$C1119*VLOOKUP($B1119,FoodDB!$A$2:$I$1018,9,0)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$C1120*VLOOKUP($B1120,FoodDB!$A$2:$I$1018,3,0)</f>
        <v>0</v>
      </c>
      <c r="E1120" s="100" t="n">
        <f aca="false">$C1120*VLOOKUP($B1120,FoodDB!$A$2:$I$1018,4,0)</f>
        <v>0</v>
      </c>
      <c r="F1120" s="100" t="n">
        <f aca="false">$C1120*VLOOKUP($B1120,FoodDB!$A$2:$I$1018,5,0)</f>
        <v>0</v>
      </c>
      <c r="G1120" s="100" t="n">
        <f aca="false">$C1120*VLOOKUP($B1120,FoodDB!$A$2:$I$1018,6,0)</f>
        <v>0</v>
      </c>
      <c r="H1120" s="100" t="n">
        <f aca="false">$C1120*VLOOKUP($B1120,FoodDB!$A$2:$I$1018,7,0)</f>
        <v>0</v>
      </c>
      <c r="I1120" s="100" t="n">
        <f aca="false">$C1120*VLOOKUP($B1120,FoodDB!$A$2:$I$1018,8,0)</f>
        <v>0</v>
      </c>
      <c r="J1120" s="100" t="n">
        <f aca="false">$C1120*VLOOKUP($B1120,FoodDB!$A$2:$I$1018,9,0)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812.992216909389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1406.29629104555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812.992216909389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1406.29629104555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 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$C1126*VLOOKUP($B1126,FoodDB!$A$2:$I$1018,3,0)</f>
        <v>0</v>
      </c>
      <c r="E1126" s="100" t="n">
        <f aca="false">$C1126*VLOOKUP($B1126,FoodDB!$A$2:$I$1018,4,0)</f>
        <v>0</v>
      </c>
      <c r="F1126" s="100" t="n">
        <f aca="false">$C1126*VLOOKUP($B1126,FoodDB!$A$2:$I$1018,5,0)</f>
        <v>0</v>
      </c>
      <c r="G1126" s="100" t="n">
        <f aca="false">$C1126*VLOOKUP($B1126,FoodDB!$A$2:$I$1018,6,0)</f>
        <v>0</v>
      </c>
      <c r="H1126" s="100" t="n">
        <f aca="false">$C1126*VLOOKUP($B1126,FoodDB!$A$2:$I$1018,7,0)</f>
        <v>0</v>
      </c>
      <c r="I1126" s="100" t="n">
        <f aca="false">$C1126*VLOOKUP($B1126,FoodDB!$A$2:$I$1018,8,0)</f>
        <v>0</v>
      </c>
      <c r="J1126" s="100" t="n">
        <f aca="false">$C1126*VLOOKUP($B1126,FoodDB!$A$2:$I$1018,9,0)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816.975019054549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1410.27909319071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$C1127*VLOOKUP($B1127,FoodDB!$A$2:$I$1018,3,0)</f>
        <v>0</v>
      </c>
      <c r="E1127" s="100" t="n">
        <f aca="false">$C1127*VLOOKUP($B1127,FoodDB!$A$2:$I$1018,4,0)</f>
        <v>0</v>
      </c>
      <c r="F1127" s="100" t="n">
        <f aca="false">$C1127*VLOOKUP($B1127,FoodDB!$A$2:$I$1018,5,0)</f>
        <v>0</v>
      </c>
      <c r="G1127" s="100" t="n">
        <f aca="false">$C1127*VLOOKUP($B1127,FoodDB!$A$2:$I$1018,6,0)</f>
        <v>0</v>
      </c>
      <c r="H1127" s="100" t="n">
        <f aca="false">$C1127*VLOOKUP($B1127,FoodDB!$A$2:$I$1018,7,0)</f>
        <v>0</v>
      </c>
      <c r="I1127" s="100" t="n">
        <f aca="false">$C1127*VLOOKUP($B1127,FoodDB!$A$2:$I$1018,8,0)</f>
        <v>0</v>
      </c>
      <c r="J1127" s="100" t="n">
        <f aca="false">$C1127*VLOOKUP($B1127,FoodDB!$A$2:$I$1018,9,0)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$C1128*VLOOKUP($B1128,FoodDB!$A$2:$I$1018,3,0)</f>
        <v>0</v>
      </c>
      <c r="E1128" s="100" t="n">
        <f aca="false">$C1128*VLOOKUP($B1128,FoodDB!$A$2:$I$1018,4,0)</f>
        <v>0</v>
      </c>
      <c r="F1128" s="100" t="n">
        <f aca="false">$C1128*VLOOKUP($B1128,FoodDB!$A$2:$I$1018,5,0)</f>
        <v>0</v>
      </c>
      <c r="G1128" s="100" t="n">
        <f aca="false">$C1128*VLOOKUP($B1128,FoodDB!$A$2:$I$1018,6,0)</f>
        <v>0</v>
      </c>
      <c r="H1128" s="100" t="n">
        <f aca="false">$C1128*VLOOKUP($B1128,FoodDB!$A$2:$I$1018,7,0)</f>
        <v>0</v>
      </c>
      <c r="I1128" s="100" t="n">
        <f aca="false">$C1128*VLOOKUP($B1128,FoodDB!$A$2:$I$1018,8,0)</f>
        <v>0</v>
      </c>
      <c r="J1128" s="100" t="n">
        <f aca="false">$C1128*VLOOKUP($B1128,FoodDB!$A$2:$I$1018,9,0)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$C1129*VLOOKUP($B1129,FoodDB!$A$2:$I$1018,3,0)</f>
        <v>0</v>
      </c>
      <c r="E1129" s="100" t="n">
        <f aca="false">$C1129*VLOOKUP($B1129,FoodDB!$A$2:$I$1018,4,0)</f>
        <v>0</v>
      </c>
      <c r="F1129" s="100" t="n">
        <f aca="false">$C1129*VLOOKUP($B1129,FoodDB!$A$2:$I$1018,5,0)</f>
        <v>0</v>
      </c>
      <c r="G1129" s="100" t="n">
        <f aca="false">$C1129*VLOOKUP($B1129,FoodDB!$A$2:$I$1018,6,0)</f>
        <v>0</v>
      </c>
      <c r="H1129" s="100" t="n">
        <f aca="false">$C1129*VLOOKUP($B1129,FoodDB!$A$2:$I$1018,7,0)</f>
        <v>0</v>
      </c>
      <c r="I1129" s="100" t="n">
        <f aca="false">$C1129*VLOOKUP($B1129,FoodDB!$A$2:$I$1018,8,0)</f>
        <v>0</v>
      </c>
      <c r="J1129" s="100" t="n">
        <f aca="false">$C1129*VLOOKUP($B1129,FoodDB!$A$2:$I$1018,9,0)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$C1130*VLOOKUP($B1130,FoodDB!$A$2:$I$1018,3,0)</f>
        <v>0</v>
      </c>
      <c r="E1130" s="100" t="n">
        <f aca="false">$C1130*VLOOKUP($B1130,FoodDB!$A$2:$I$1018,4,0)</f>
        <v>0</v>
      </c>
      <c r="F1130" s="100" t="n">
        <f aca="false">$C1130*VLOOKUP($B1130,FoodDB!$A$2:$I$1018,5,0)</f>
        <v>0</v>
      </c>
      <c r="G1130" s="100" t="n">
        <f aca="false">$C1130*VLOOKUP($B1130,FoodDB!$A$2:$I$1018,6,0)</f>
        <v>0</v>
      </c>
      <c r="H1130" s="100" t="n">
        <f aca="false">$C1130*VLOOKUP($B1130,FoodDB!$A$2:$I$1018,7,0)</f>
        <v>0</v>
      </c>
      <c r="I1130" s="100" t="n">
        <f aca="false">$C1130*VLOOKUP($B1130,FoodDB!$A$2:$I$1018,8,0)</f>
        <v>0</v>
      </c>
      <c r="J1130" s="100" t="n">
        <f aca="false">$C1130*VLOOKUP($B1130,FoodDB!$A$2:$I$1018,9,0)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$C1131*VLOOKUP($B1131,FoodDB!$A$2:$I$1018,3,0)</f>
        <v>0</v>
      </c>
      <c r="E1131" s="100" t="n">
        <f aca="false">$C1131*VLOOKUP($B1131,FoodDB!$A$2:$I$1018,4,0)</f>
        <v>0</v>
      </c>
      <c r="F1131" s="100" t="n">
        <f aca="false">$C1131*VLOOKUP($B1131,FoodDB!$A$2:$I$1018,5,0)</f>
        <v>0</v>
      </c>
      <c r="G1131" s="100" t="n">
        <f aca="false">$C1131*VLOOKUP($B1131,FoodDB!$A$2:$I$1018,6,0)</f>
        <v>0</v>
      </c>
      <c r="H1131" s="100" t="n">
        <f aca="false">$C1131*VLOOKUP($B1131,FoodDB!$A$2:$I$1018,7,0)</f>
        <v>0</v>
      </c>
      <c r="I1131" s="100" t="n">
        <f aca="false">$C1131*VLOOKUP($B1131,FoodDB!$A$2:$I$1018,8,0)</f>
        <v>0</v>
      </c>
      <c r="J1131" s="100" t="n">
        <f aca="false">$C1131*VLOOKUP($B1131,FoodDB!$A$2:$I$1018,9,0)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$C1132*VLOOKUP($B1132,FoodDB!$A$2:$I$1018,3,0)</f>
        <v>0</v>
      </c>
      <c r="E1132" s="100" t="n">
        <f aca="false">$C1132*VLOOKUP($B1132,FoodDB!$A$2:$I$1018,4,0)</f>
        <v>0</v>
      </c>
      <c r="F1132" s="100" t="n">
        <f aca="false">$C1132*VLOOKUP($B1132,FoodDB!$A$2:$I$1018,5,0)</f>
        <v>0</v>
      </c>
      <c r="G1132" s="100" t="n">
        <f aca="false">$C1132*VLOOKUP($B1132,FoodDB!$A$2:$I$1018,6,0)</f>
        <v>0</v>
      </c>
      <c r="H1132" s="100" t="n">
        <f aca="false">$C1132*VLOOKUP($B1132,FoodDB!$A$2:$I$1018,7,0)</f>
        <v>0</v>
      </c>
      <c r="I1132" s="100" t="n">
        <f aca="false">$C1132*VLOOKUP($B1132,FoodDB!$A$2:$I$1018,8,0)</f>
        <v>0</v>
      </c>
      <c r="J1132" s="100" t="n">
        <f aca="false">$C1132*VLOOKUP($B1132,FoodDB!$A$2:$I$1018,9,0)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816.975019054549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1410.27909319071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816.975019054549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1410.27909319071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 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$C1138*VLOOKUP($B1138,FoodDB!$A$2:$I$1018,3,0)</f>
        <v>0</v>
      </c>
      <c r="E1138" s="100" t="n">
        <f aca="false">$C1138*VLOOKUP($B1138,FoodDB!$A$2:$I$1018,4,0)</f>
        <v>0</v>
      </c>
      <c r="F1138" s="100" t="n">
        <f aca="false">$C1138*VLOOKUP($B1138,FoodDB!$A$2:$I$1018,5,0)</f>
        <v>0</v>
      </c>
      <c r="G1138" s="100" t="n">
        <f aca="false">$C1138*VLOOKUP($B1138,FoodDB!$A$2:$I$1018,6,0)</f>
        <v>0</v>
      </c>
      <c r="H1138" s="100" t="n">
        <f aca="false">$C1138*VLOOKUP($B1138,FoodDB!$A$2:$I$1018,7,0)</f>
        <v>0</v>
      </c>
      <c r="I1138" s="100" t="n">
        <f aca="false">$C1138*VLOOKUP($B1138,FoodDB!$A$2:$I$1018,8,0)</f>
        <v>0</v>
      </c>
      <c r="J1138" s="100" t="n">
        <f aca="false">$C1138*VLOOKUP($B1138,FoodDB!$A$2:$I$1018,9,0)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820.922544952137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1414.2266190883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$C1139*VLOOKUP($B1139,FoodDB!$A$2:$I$1018,3,0)</f>
        <v>0</v>
      </c>
      <c r="E1139" s="100" t="n">
        <f aca="false">$C1139*VLOOKUP($B1139,FoodDB!$A$2:$I$1018,4,0)</f>
        <v>0</v>
      </c>
      <c r="F1139" s="100" t="n">
        <f aca="false">$C1139*VLOOKUP($B1139,FoodDB!$A$2:$I$1018,5,0)</f>
        <v>0</v>
      </c>
      <c r="G1139" s="100" t="n">
        <f aca="false">$C1139*VLOOKUP($B1139,FoodDB!$A$2:$I$1018,6,0)</f>
        <v>0</v>
      </c>
      <c r="H1139" s="100" t="n">
        <f aca="false">$C1139*VLOOKUP($B1139,FoodDB!$A$2:$I$1018,7,0)</f>
        <v>0</v>
      </c>
      <c r="I1139" s="100" t="n">
        <f aca="false">$C1139*VLOOKUP($B1139,FoodDB!$A$2:$I$1018,8,0)</f>
        <v>0</v>
      </c>
      <c r="J1139" s="100" t="n">
        <f aca="false">$C1139*VLOOKUP($B1139,FoodDB!$A$2:$I$1018,9,0)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$C1140*VLOOKUP($B1140,FoodDB!$A$2:$I$1018,3,0)</f>
        <v>0</v>
      </c>
      <c r="E1140" s="100" t="n">
        <f aca="false">$C1140*VLOOKUP($B1140,FoodDB!$A$2:$I$1018,4,0)</f>
        <v>0</v>
      </c>
      <c r="F1140" s="100" t="n">
        <f aca="false">$C1140*VLOOKUP($B1140,FoodDB!$A$2:$I$1018,5,0)</f>
        <v>0</v>
      </c>
      <c r="G1140" s="100" t="n">
        <f aca="false">$C1140*VLOOKUP($B1140,FoodDB!$A$2:$I$1018,6,0)</f>
        <v>0</v>
      </c>
      <c r="H1140" s="100" t="n">
        <f aca="false">$C1140*VLOOKUP($B1140,FoodDB!$A$2:$I$1018,7,0)</f>
        <v>0</v>
      </c>
      <c r="I1140" s="100" t="n">
        <f aca="false">$C1140*VLOOKUP($B1140,FoodDB!$A$2:$I$1018,8,0)</f>
        <v>0</v>
      </c>
      <c r="J1140" s="100" t="n">
        <f aca="false">$C1140*VLOOKUP($B1140,FoodDB!$A$2:$I$1018,9,0)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$C1141*VLOOKUP($B1141,FoodDB!$A$2:$I$1018,3,0)</f>
        <v>0</v>
      </c>
      <c r="E1141" s="100" t="n">
        <f aca="false">$C1141*VLOOKUP($B1141,FoodDB!$A$2:$I$1018,4,0)</f>
        <v>0</v>
      </c>
      <c r="F1141" s="100" t="n">
        <f aca="false">$C1141*VLOOKUP($B1141,FoodDB!$A$2:$I$1018,5,0)</f>
        <v>0</v>
      </c>
      <c r="G1141" s="100" t="n">
        <f aca="false">$C1141*VLOOKUP($B1141,FoodDB!$A$2:$I$1018,6,0)</f>
        <v>0</v>
      </c>
      <c r="H1141" s="100" t="n">
        <f aca="false">$C1141*VLOOKUP($B1141,FoodDB!$A$2:$I$1018,7,0)</f>
        <v>0</v>
      </c>
      <c r="I1141" s="100" t="n">
        <f aca="false">$C1141*VLOOKUP($B1141,FoodDB!$A$2:$I$1018,8,0)</f>
        <v>0</v>
      </c>
      <c r="J1141" s="100" t="n">
        <f aca="false">$C1141*VLOOKUP($B1141,FoodDB!$A$2:$I$1018,9,0)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$C1142*VLOOKUP($B1142,FoodDB!$A$2:$I$1018,3,0)</f>
        <v>0</v>
      </c>
      <c r="E1142" s="100" t="n">
        <f aca="false">$C1142*VLOOKUP($B1142,FoodDB!$A$2:$I$1018,4,0)</f>
        <v>0</v>
      </c>
      <c r="F1142" s="100" t="n">
        <f aca="false">$C1142*VLOOKUP($B1142,FoodDB!$A$2:$I$1018,5,0)</f>
        <v>0</v>
      </c>
      <c r="G1142" s="100" t="n">
        <f aca="false">$C1142*VLOOKUP($B1142,FoodDB!$A$2:$I$1018,6,0)</f>
        <v>0</v>
      </c>
      <c r="H1142" s="100" t="n">
        <f aca="false">$C1142*VLOOKUP($B1142,FoodDB!$A$2:$I$1018,7,0)</f>
        <v>0</v>
      </c>
      <c r="I1142" s="100" t="n">
        <f aca="false">$C1142*VLOOKUP($B1142,FoodDB!$A$2:$I$1018,8,0)</f>
        <v>0</v>
      </c>
      <c r="J1142" s="100" t="n">
        <f aca="false">$C1142*VLOOKUP($B1142,FoodDB!$A$2:$I$1018,9,0)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$C1143*VLOOKUP($B1143,FoodDB!$A$2:$I$1018,3,0)</f>
        <v>0</v>
      </c>
      <c r="E1143" s="100" t="n">
        <f aca="false">$C1143*VLOOKUP($B1143,FoodDB!$A$2:$I$1018,4,0)</f>
        <v>0</v>
      </c>
      <c r="F1143" s="100" t="n">
        <f aca="false">$C1143*VLOOKUP($B1143,FoodDB!$A$2:$I$1018,5,0)</f>
        <v>0</v>
      </c>
      <c r="G1143" s="100" t="n">
        <f aca="false">$C1143*VLOOKUP($B1143,FoodDB!$A$2:$I$1018,6,0)</f>
        <v>0</v>
      </c>
      <c r="H1143" s="100" t="n">
        <f aca="false">$C1143*VLOOKUP($B1143,FoodDB!$A$2:$I$1018,7,0)</f>
        <v>0</v>
      </c>
      <c r="I1143" s="100" t="n">
        <f aca="false">$C1143*VLOOKUP($B1143,FoodDB!$A$2:$I$1018,8,0)</f>
        <v>0</v>
      </c>
      <c r="J1143" s="100" t="n">
        <f aca="false">$C1143*VLOOKUP($B1143,FoodDB!$A$2:$I$1018,9,0)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$C1144*VLOOKUP($B1144,FoodDB!$A$2:$I$1018,3,0)</f>
        <v>0</v>
      </c>
      <c r="E1144" s="100" t="n">
        <f aca="false">$C1144*VLOOKUP($B1144,FoodDB!$A$2:$I$1018,4,0)</f>
        <v>0</v>
      </c>
      <c r="F1144" s="100" t="n">
        <f aca="false">$C1144*VLOOKUP($B1144,FoodDB!$A$2:$I$1018,5,0)</f>
        <v>0</v>
      </c>
      <c r="G1144" s="100" t="n">
        <f aca="false">$C1144*VLOOKUP($B1144,FoodDB!$A$2:$I$1018,6,0)</f>
        <v>0</v>
      </c>
      <c r="H1144" s="100" t="n">
        <f aca="false">$C1144*VLOOKUP($B1144,FoodDB!$A$2:$I$1018,7,0)</f>
        <v>0</v>
      </c>
      <c r="I1144" s="100" t="n">
        <f aca="false">$C1144*VLOOKUP($B1144,FoodDB!$A$2:$I$1018,8,0)</f>
        <v>0</v>
      </c>
      <c r="J1144" s="100" t="n">
        <f aca="false">$C1144*VLOOKUP($B1144,FoodDB!$A$2:$I$1018,9,0)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820.922544952137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1414.2266190883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820.922544952137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1414.2266190883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 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$C1150*VLOOKUP($B1150,FoodDB!$A$2:$I$1018,3,0)</f>
        <v>0</v>
      </c>
      <c r="E1150" s="100" t="n">
        <f aca="false">$C1150*VLOOKUP($B1150,FoodDB!$A$2:$I$1018,4,0)</f>
        <v>0</v>
      </c>
      <c r="F1150" s="100" t="n">
        <f aca="false">$C1150*VLOOKUP($B1150,FoodDB!$A$2:$I$1018,5,0)</f>
        <v>0</v>
      </c>
      <c r="G1150" s="100" t="n">
        <f aca="false">$C1150*VLOOKUP($B1150,FoodDB!$A$2:$I$1018,6,0)</f>
        <v>0</v>
      </c>
      <c r="H1150" s="100" t="n">
        <f aca="false">$C1150*VLOOKUP($B1150,FoodDB!$A$2:$I$1018,7,0)</f>
        <v>0</v>
      </c>
      <c r="I1150" s="100" t="n">
        <f aca="false">$C1150*VLOOKUP($B1150,FoodDB!$A$2:$I$1018,8,0)</f>
        <v>0</v>
      </c>
      <c r="J1150" s="100" t="n">
        <f aca="false">$C1150*VLOOKUP($B1150,FoodDB!$A$2:$I$1018,9,0)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824.835107048918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1418.13918118508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$C1151*VLOOKUP($B1151,FoodDB!$A$2:$I$1018,3,0)</f>
        <v>0</v>
      </c>
      <c r="E1151" s="100" t="n">
        <f aca="false">$C1151*VLOOKUP($B1151,FoodDB!$A$2:$I$1018,4,0)</f>
        <v>0</v>
      </c>
      <c r="F1151" s="100" t="n">
        <f aca="false">$C1151*VLOOKUP($B1151,FoodDB!$A$2:$I$1018,5,0)</f>
        <v>0</v>
      </c>
      <c r="G1151" s="100" t="n">
        <f aca="false">$C1151*VLOOKUP($B1151,FoodDB!$A$2:$I$1018,6,0)</f>
        <v>0</v>
      </c>
      <c r="H1151" s="100" t="n">
        <f aca="false">$C1151*VLOOKUP($B1151,FoodDB!$A$2:$I$1018,7,0)</f>
        <v>0</v>
      </c>
      <c r="I1151" s="100" t="n">
        <f aca="false">$C1151*VLOOKUP($B1151,FoodDB!$A$2:$I$1018,8,0)</f>
        <v>0</v>
      </c>
      <c r="J1151" s="100" t="n">
        <f aca="false">$C1151*VLOOKUP($B1151,FoodDB!$A$2:$I$1018,9,0)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$C1152*VLOOKUP($B1152,FoodDB!$A$2:$I$1018,3,0)</f>
        <v>0</v>
      </c>
      <c r="E1152" s="100" t="n">
        <f aca="false">$C1152*VLOOKUP($B1152,FoodDB!$A$2:$I$1018,4,0)</f>
        <v>0</v>
      </c>
      <c r="F1152" s="100" t="n">
        <f aca="false">$C1152*VLOOKUP($B1152,FoodDB!$A$2:$I$1018,5,0)</f>
        <v>0</v>
      </c>
      <c r="G1152" s="100" t="n">
        <f aca="false">$C1152*VLOOKUP($B1152,FoodDB!$A$2:$I$1018,6,0)</f>
        <v>0</v>
      </c>
      <c r="H1152" s="100" t="n">
        <f aca="false">$C1152*VLOOKUP($B1152,FoodDB!$A$2:$I$1018,7,0)</f>
        <v>0</v>
      </c>
      <c r="I1152" s="100" t="n">
        <f aca="false">$C1152*VLOOKUP($B1152,FoodDB!$A$2:$I$1018,8,0)</f>
        <v>0</v>
      </c>
      <c r="J1152" s="100" t="n">
        <f aca="false">$C1152*VLOOKUP($B1152,FoodDB!$A$2:$I$1018,9,0)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$C1153*VLOOKUP($B1153,FoodDB!$A$2:$I$1018,3,0)</f>
        <v>0</v>
      </c>
      <c r="E1153" s="100" t="n">
        <f aca="false">$C1153*VLOOKUP($B1153,FoodDB!$A$2:$I$1018,4,0)</f>
        <v>0</v>
      </c>
      <c r="F1153" s="100" t="n">
        <f aca="false">$C1153*VLOOKUP($B1153,FoodDB!$A$2:$I$1018,5,0)</f>
        <v>0</v>
      </c>
      <c r="G1153" s="100" t="n">
        <f aca="false">$C1153*VLOOKUP($B1153,FoodDB!$A$2:$I$1018,6,0)</f>
        <v>0</v>
      </c>
      <c r="H1153" s="100" t="n">
        <f aca="false">$C1153*VLOOKUP($B1153,FoodDB!$A$2:$I$1018,7,0)</f>
        <v>0</v>
      </c>
      <c r="I1153" s="100" t="n">
        <f aca="false">$C1153*VLOOKUP($B1153,FoodDB!$A$2:$I$1018,8,0)</f>
        <v>0</v>
      </c>
      <c r="J1153" s="100" t="n">
        <f aca="false">$C1153*VLOOKUP($B1153,FoodDB!$A$2:$I$1018,9,0)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$C1154*VLOOKUP($B1154,FoodDB!$A$2:$I$1018,3,0)</f>
        <v>0</v>
      </c>
      <c r="E1154" s="100" t="n">
        <f aca="false">$C1154*VLOOKUP($B1154,FoodDB!$A$2:$I$1018,4,0)</f>
        <v>0</v>
      </c>
      <c r="F1154" s="100" t="n">
        <f aca="false">$C1154*VLOOKUP($B1154,FoodDB!$A$2:$I$1018,5,0)</f>
        <v>0</v>
      </c>
      <c r="G1154" s="100" t="n">
        <f aca="false">$C1154*VLOOKUP($B1154,FoodDB!$A$2:$I$1018,6,0)</f>
        <v>0</v>
      </c>
      <c r="H1154" s="100" t="n">
        <f aca="false">$C1154*VLOOKUP($B1154,FoodDB!$A$2:$I$1018,7,0)</f>
        <v>0</v>
      </c>
      <c r="I1154" s="100" t="n">
        <f aca="false">$C1154*VLOOKUP($B1154,FoodDB!$A$2:$I$1018,8,0)</f>
        <v>0</v>
      </c>
      <c r="J1154" s="100" t="n">
        <f aca="false">$C1154*VLOOKUP($B1154,FoodDB!$A$2:$I$1018,9,0)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$C1155*VLOOKUP($B1155,FoodDB!$A$2:$I$1018,3,0)</f>
        <v>0</v>
      </c>
      <c r="E1155" s="100" t="n">
        <f aca="false">$C1155*VLOOKUP($B1155,FoodDB!$A$2:$I$1018,4,0)</f>
        <v>0</v>
      </c>
      <c r="F1155" s="100" t="n">
        <f aca="false">$C1155*VLOOKUP($B1155,FoodDB!$A$2:$I$1018,5,0)</f>
        <v>0</v>
      </c>
      <c r="G1155" s="100" t="n">
        <f aca="false">$C1155*VLOOKUP($B1155,FoodDB!$A$2:$I$1018,6,0)</f>
        <v>0</v>
      </c>
      <c r="H1155" s="100" t="n">
        <f aca="false">$C1155*VLOOKUP($B1155,FoodDB!$A$2:$I$1018,7,0)</f>
        <v>0</v>
      </c>
      <c r="I1155" s="100" t="n">
        <f aca="false">$C1155*VLOOKUP($B1155,FoodDB!$A$2:$I$1018,8,0)</f>
        <v>0</v>
      </c>
      <c r="J1155" s="100" t="n">
        <f aca="false">$C1155*VLOOKUP($B1155,FoodDB!$A$2:$I$1018,9,0)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$C1156*VLOOKUP($B1156,FoodDB!$A$2:$I$1018,3,0)</f>
        <v>0</v>
      </c>
      <c r="E1156" s="100" t="n">
        <f aca="false">$C1156*VLOOKUP($B1156,FoodDB!$A$2:$I$1018,4,0)</f>
        <v>0</v>
      </c>
      <c r="F1156" s="100" t="n">
        <f aca="false">$C1156*VLOOKUP($B1156,FoodDB!$A$2:$I$1018,5,0)</f>
        <v>0</v>
      </c>
      <c r="G1156" s="100" t="n">
        <f aca="false">$C1156*VLOOKUP($B1156,FoodDB!$A$2:$I$1018,6,0)</f>
        <v>0</v>
      </c>
      <c r="H1156" s="100" t="n">
        <f aca="false">$C1156*VLOOKUP($B1156,FoodDB!$A$2:$I$1018,7,0)</f>
        <v>0</v>
      </c>
      <c r="I1156" s="100" t="n">
        <f aca="false">$C1156*VLOOKUP($B1156,FoodDB!$A$2:$I$1018,8,0)</f>
        <v>0</v>
      </c>
      <c r="J1156" s="100" t="n">
        <f aca="false">$C1156*VLOOKUP($B1156,FoodDB!$A$2:$I$1018,9,0)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824.835107048918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1418.13918118508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824.835107048918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1418.13918118508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 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$C1162*VLOOKUP($B1162,FoodDB!$A$2:$I$1018,3,0)</f>
        <v>0</v>
      </c>
      <c r="E1162" s="100" t="n">
        <f aca="false">$C1162*VLOOKUP($B1162,FoodDB!$A$2:$I$1018,4,0)</f>
        <v>0</v>
      </c>
      <c r="F1162" s="100" t="n">
        <f aca="false">$C1162*VLOOKUP($B1162,FoodDB!$A$2:$I$1018,5,0)</f>
        <v>0</v>
      </c>
      <c r="G1162" s="100" t="n">
        <f aca="false">$C1162*VLOOKUP($B1162,FoodDB!$A$2:$I$1018,6,0)</f>
        <v>0</v>
      </c>
      <c r="H1162" s="100" t="n">
        <f aca="false">$C1162*VLOOKUP($B1162,FoodDB!$A$2:$I$1018,7,0)</f>
        <v>0</v>
      </c>
      <c r="I1162" s="100" t="n">
        <f aca="false">$C1162*VLOOKUP($B1162,FoodDB!$A$2:$I$1018,8,0)</f>
        <v>0</v>
      </c>
      <c r="J1162" s="100" t="n">
        <f aca="false">$C1162*VLOOKUP($B1162,FoodDB!$A$2:$I$1018,9,0)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828.713015024271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1422.01708916043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$C1163*VLOOKUP($B1163,FoodDB!$A$2:$I$1018,3,0)</f>
        <v>0</v>
      </c>
      <c r="E1163" s="100" t="n">
        <f aca="false">$C1163*VLOOKUP($B1163,FoodDB!$A$2:$I$1018,4,0)</f>
        <v>0</v>
      </c>
      <c r="F1163" s="100" t="n">
        <f aca="false">$C1163*VLOOKUP($B1163,FoodDB!$A$2:$I$1018,5,0)</f>
        <v>0</v>
      </c>
      <c r="G1163" s="100" t="n">
        <f aca="false">$C1163*VLOOKUP($B1163,FoodDB!$A$2:$I$1018,6,0)</f>
        <v>0</v>
      </c>
      <c r="H1163" s="100" t="n">
        <f aca="false">$C1163*VLOOKUP($B1163,FoodDB!$A$2:$I$1018,7,0)</f>
        <v>0</v>
      </c>
      <c r="I1163" s="100" t="n">
        <f aca="false">$C1163*VLOOKUP($B1163,FoodDB!$A$2:$I$1018,8,0)</f>
        <v>0</v>
      </c>
      <c r="J1163" s="100" t="n">
        <f aca="false">$C1163*VLOOKUP($B1163,FoodDB!$A$2:$I$1018,9,0)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$C1164*VLOOKUP($B1164,FoodDB!$A$2:$I$1018,3,0)</f>
        <v>0</v>
      </c>
      <c r="E1164" s="100" t="n">
        <f aca="false">$C1164*VLOOKUP($B1164,FoodDB!$A$2:$I$1018,4,0)</f>
        <v>0</v>
      </c>
      <c r="F1164" s="100" t="n">
        <f aca="false">$C1164*VLOOKUP($B1164,FoodDB!$A$2:$I$1018,5,0)</f>
        <v>0</v>
      </c>
      <c r="G1164" s="100" t="n">
        <f aca="false">$C1164*VLOOKUP($B1164,FoodDB!$A$2:$I$1018,6,0)</f>
        <v>0</v>
      </c>
      <c r="H1164" s="100" t="n">
        <f aca="false">$C1164*VLOOKUP($B1164,FoodDB!$A$2:$I$1018,7,0)</f>
        <v>0</v>
      </c>
      <c r="I1164" s="100" t="n">
        <f aca="false">$C1164*VLOOKUP($B1164,FoodDB!$A$2:$I$1018,8,0)</f>
        <v>0</v>
      </c>
      <c r="J1164" s="100" t="n">
        <f aca="false">$C1164*VLOOKUP($B1164,FoodDB!$A$2:$I$1018,9,0)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$C1165*VLOOKUP($B1165,FoodDB!$A$2:$I$1018,3,0)</f>
        <v>0</v>
      </c>
      <c r="E1165" s="100" t="n">
        <f aca="false">$C1165*VLOOKUP($B1165,FoodDB!$A$2:$I$1018,4,0)</f>
        <v>0</v>
      </c>
      <c r="F1165" s="100" t="n">
        <f aca="false">$C1165*VLOOKUP($B1165,FoodDB!$A$2:$I$1018,5,0)</f>
        <v>0</v>
      </c>
      <c r="G1165" s="100" t="n">
        <f aca="false">$C1165*VLOOKUP($B1165,FoodDB!$A$2:$I$1018,6,0)</f>
        <v>0</v>
      </c>
      <c r="H1165" s="100" t="n">
        <f aca="false">$C1165*VLOOKUP($B1165,FoodDB!$A$2:$I$1018,7,0)</f>
        <v>0</v>
      </c>
      <c r="I1165" s="100" t="n">
        <f aca="false">$C1165*VLOOKUP($B1165,FoodDB!$A$2:$I$1018,8,0)</f>
        <v>0</v>
      </c>
      <c r="J1165" s="100" t="n">
        <f aca="false">$C1165*VLOOKUP($B1165,FoodDB!$A$2:$I$1018,9,0)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$C1166*VLOOKUP($B1166,FoodDB!$A$2:$I$1018,3,0)</f>
        <v>0</v>
      </c>
      <c r="E1166" s="100" t="n">
        <f aca="false">$C1166*VLOOKUP($B1166,FoodDB!$A$2:$I$1018,4,0)</f>
        <v>0</v>
      </c>
      <c r="F1166" s="100" t="n">
        <f aca="false">$C1166*VLOOKUP($B1166,FoodDB!$A$2:$I$1018,5,0)</f>
        <v>0</v>
      </c>
      <c r="G1166" s="100" t="n">
        <f aca="false">$C1166*VLOOKUP($B1166,FoodDB!$A$2:$I$1018,6,0)</f>
        <v>0</v>
      </c>
      <c r="H1166" s="100" t="n">
        <f aca="false">$C1166*VLOOKUP($B1166,FoodDB!$A$2:$I$1018,7,0)</f>
        <v>0</v>
      </c>
      <c r="I1166" s="100" t="n">
        <f aca="false">$C1166*VLOOKUP($B1166,FoodDB!$A$2:$I$1018,8,0)</f>
        <v>0</v>
      </c>
      <c r="J1166" s="100" t="n">
        <f aca="false">$C1166*VLOOKUP($B1166,FoodDB!$A$2:$I$1018,9,0)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$C1167*VLOOKUP($B1167,FoodDB!$A$2:$I$1018,3,0)</f>
        <v>0</v>
      </c>
      <c r="E1167" s="100" t="n">
        <f aca="false">$C1167*VLOOKUP($B1167,FoodDB!$A$2:$I$1018,4,0)</f>
        <v>0</v>
      </c>
      <c r="F1167" s="100" t="n">
        <f aca="false">$C1167*VLOOKUP($B1167,FoodDB!$A$2:$I$1018,5,0)</f>
        <v>0</v>
      </c>
      <c r="G1167" s="100" t="n">
        <f aca="false">$C1167*VLOOKUP($B1167,FoodDB!$A$2:$I$1018,6,0)</f>
        <v>0</v>
      </c>
      <c r="H1167" s="100" t="n">
        <f aca="false">$C1167*VLOOKUP($B1167,FoodDB!$A$2:$I$1018,7,0)</f>
        <v>0</v>
      </c>
      <c r="I1167" s="100" t="n">
        <f aca="false">$C1167*VLOOKUP($B1167,FoodDB!$A$2:$I$1018,8,0)</f>
        <v>0</v>
      </c>
      <c r="J1167" s="100" t="n">
        <f aca="false">$C1167*VLOOKUP($B1167,FoodDB!$A$2:$I$1018,9,0)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$C1168*VLOOKUP($B1168,FoodDB!$A$2:$I$1018,3,0)</f>
        <v>0</v>
      </c>
      <c r="E1168" s="100" t="n">
        <f aca="false">$C1168*VLOOKUP($B1168,FoodDB!$A$2:$I$1018,4,0)</f>
        <v>0</v>
      </c>
      <c r="F1168" s="100" t="n">
        <f aca="false">$C1168*VLOOKUP($B1168,FoodDB!$A$2:$I$1018,5,0)</f>
        <v>0</v>
      </c>
      <c r="G1168" s="100" t="n">
        <f aca="false">$C1168*VLOOKUP($B1168,FoodDB!$A$2:$I$1018,6,0)</f>
        <v>0</v>
      </c>
      <c r="H1168" s="100" t="n">
        <f aca="false">$C1168*VLOOKUP($B1168,FoodDB!$A$2:$I$1018,7,0)</f>
        <v>0</v>
      </c>
      <c r="I1168" s="100" t="n">
        <f aca="false">$C1168*VLOOKUP($B1168,FoodDB!$A$2:$I$1018,8,0)</f>
        <v>0</v>
      </c>
      <c r="J1168" s="100" t="n">
        <f aca="false">$C1168*VLOOKUP($B1168,FoodDB!$A$2:$I$1018,9,0)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828.713015024271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1422.01708916043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828.713015024271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1422.01708916043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 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$C1174*VLOOKUP($B1174,FoodDB!$A$2:$I$1018,3,0)</f>
        <v>0</v>
      </c>
      <c r="E1174" s="100" t="n">
        <f aca="false">$C1174*VLOOKUP($B1174,FoodDB!$A$2:$I$1018,4,0)</f>
        <v>0</v>
      </c>
      <c r="F1174" s="100" t="n">
        <f aca="false">$C1174*VLOOKUP($B1174,FoodDB!$A$2:$I$1018,5,0)</f>
        <v>0</v>
      </c>
      <c r="G1174" s="100" t="n">
        <f aca="false">$C1174*VLOOKUP($B1174,FoodDB!$A$2:$I$1018,6,0)</f>
        <v>0</v>
      </c>
      <c r="H1174" s="100" t="n">
        <f aca="false">$C1174*VLOOKUP($B1174,FoodDB!$A$2:$I$1018,7,0)</f>
        <v>0</v>
      </c>
      <c r="I1174" s="100" t="n">
        <f aca="false">$C1174*VLOOKUP($B1174,FoodDB!$A$2:$I$1018,8,0)</f>
        <v>0</v>
      </c>
      <c r="J1174" s="100" t="n">
        <f aca="false">$C1174*VLOOKUP($B1174,FoodDB!$A$2:$I$1018,9,0)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832.556575814698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1425.86064995086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$C1175*VLOOKUP($B1175,FoodDB!$A$2:$I$1018,3,0)</f>
        <v>0</v>
      </c>
      <c r="E1175" s="100" t="n">
        <f aca="false">$C1175*VLOOKUP($B1175,FoodDB!$A$2:$I$1018,4,0)</f>
        <v>0</v>
      </c>
      <c r="F1175" s="100" t="n">
        <f aca="false">$C1175*VLOOKUP($B1175,FoodDB!$A$2:$I$1018,5,0)</f>
        <v>0</v>
      </c>
      <c r="G1175" s="100" t="n">
        <f aca="false">$C1175*VLOOKUP($B1175,FoodDB!$A$2:$I$1018,6,0)</f>
        <v>0</v>
      </c>
      <c r="H1175" s="100" t="n">
        <f aca="false">$C1175*VLOOKUP($B1175,FoodDB!$A$2:$I$1018,7,0)</f>
        <v>0</v>
      </c>
      <c r="I1175" s="100" t="n">
        <f aca="false">$C1175*VLOOKUP($B1175,FoodDB!$A$2:$I$1018,8,0)</f>
        <v>0</v>
      </c>
      <c r="J1175" s="100" t="n">
        <f aca="false">$C1175*VLOOKUP($B1175,FoodDB!$A$2:$I$1018,9,0)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$C1176*VLOOKUP($B1176,FoodDB!$A$2:$I$1018,3,0)</f>
        <v>0</v>
      </c>
      <c r="E1176" s="100" t="n">
        <f aca="false">$C1176*VLOOKUP($B1176,FoodDB!$A$2:$I$1018,4,0)</f>
        <v>0</v>
      </c>
      <c r="F1176" s="100" t="n">
        <f aca="false">$C1176*VLOOKUP($B1176,FoodDB!$A$2:$I$1018,5,0)</f>
        <v>0</v>
      </c>
      <c r="G1176" s="100" t="n">
        <f aca="false">$C1176*VLOOKUP($B1176,FoodDB!$A$2:$I$1018,6,0)</f>
        <v>0</v>
      </c>
      <c r="H1176" s="100" t="n">
        <f aca="false">$C1176*VLOOKUP($B1176,FoodDB!$A$2:$I$1018,7,0)</f>
        <v>0</v>
      </c>
      <c r="I1176" s="100" t="n">
        <f aca="false">$C1176*VLOOKUP($B1176,FoodDB!$A$2:$I$1018,8,0)</f>
        <v>0</v>
      </c>
      <c r="J1176" s="100" t="n">
        <f aca="false">$C1176*VLOOKUP($B1176,FoodDB!$A$2:$I$1018,9,0)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$C1177*VLOOKUP($B1177,FoodDB!$A$2:$I$1018,3,0)</f>
        <v>0</v>
      </c>
      <c r="E1177" s="100" t="n">
        <f aca="false">$C1177*VLOOKUP($B1177,FoodDB!$A$2:$I$1018,4,0)</f>
        <v>0</v>
      </c>
      <c r="F1177" s="100" t="n">
        <f aca="false">$C1177*VLOOKUP($B1177,FoodDB!$A$2:$I$1018,5,0)</f>
        <v>0</v>
      </c>
      <c r="G1177" s="100" t="n">
        <f aca="false">$C1177*VLOOKUP($B1177,FoodDB!$A$2:$I$1018,6,0)</f>
        <v>0</v>
      </c>
      <c r="H1177" s="100" t="n">
        <f aca="false">$C1177*VLOOKUP($B1177,FoodDB!$A$2:$I$1018,7,0)</f>
        <v>0</v>
      </c>
      <c r="I1177" s="100" t="n">
        <f aca="false">$C1177*VLOOKUP($B1177,FoodDB!$A$2:$I$1018,8,0)</f>
        <v>0</v>
      </c>
      <c r="J1177" s="100" t="n">
        <f aca="false">$C1177*VLOOKUP($B1177,FoodDB!$A$2:$I$1018,9,0)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$C1178*VLOOKUP($B1178,FoodDB!$A$2:$I$1018,3,0)</f>
        <v>0</v>
      </c>
      <c r="E1178" s="100" t="n">
        <f aca="false">$C1178*VLOOKUP($B1178,FoodDB!$A$2:$I$1018,4,0)</f>
        <v>0</v>
      </c>
      <c r="F1178" s="100" t="n">
        <f aca="false">$C1178*VLOOKUP($B1178,FoodDB!$A$2:$I$1018,5,0)</f>
        <v>0</v>
      </c>
      <c r="G1178" s="100" t="n">
        <f aca="false">$C1178*VLOOKUP($B1178,FoodDB!$A$2:$I$1018,6,0)</f>
        <v>0</v>
      </c>
      <c r="H1178" s="100" t="n">
        <f aca="false">$C1178*VLOOKUP($B1178,FoodDB!$A$2:$I$1018,7,0)</f>
        <v>0</v>
      </c>
      <c r="I1178" s="100" t="n">
        <f aca="false">$C1178*VLOOKUP($B1178,FoodDB!$A$2:$I$1018,8,0)</f>
        <v>0</v>
      </c>
      <c r="J1178" s="100" t="n">
        <f aca="false">$C1178*VLOOKUP($B1178,FoodDB!$A$2:$I$1018,9,0)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$C1179*VLOOKUP($B1179,FoodDB!$A$2:$I$1018,3,0)</f>
        <v>0</v>
      </c>
      <c r="E1179" s="100" t="n">
        <f aca="false">$C1179*VLOOKUP($B1179,FoodDB!$A$2:$I$1018,4,0)</f>
        <v>0</v>
      </c>
      <c r="F1179" s="100" t="n">
        <f aca="false">$C1179*VLOOKUP($B1179,FoodDB!$A$2:$I$1018,5,0)</f>
        <v>0</v>
      </c>
      <c r="G1179" s="100" t="n">
        <f aca="false">$C1179*VLOOKUP($B1179,FoodDB!$A$2:$I$1018,6,0)</f>
        <v>0</v>
      </c>
      <c r="H1179" s="100" t="n">
        <f aca="false">$C1179*VLOOKUP($B1179,FoodDB!$A$2:$I$1018,7,0)</f>
        <v>0</v>
      </c>
      <c r="I1179" s="100" t="n">
        <f aca="false">$C1179*VLOOKUP($B1179,FoodDB!$A$2:$I$1018,8,0)</f>
        <v>0</v>
      </c>
      <c r="J1179" s="100" t="n">
        <f aca="false">$C1179*VLOOKUP($B1179,FoodDB!$A$2:$I$1018,9,0)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$C1180*VLOOKUP($B1180,FoodDB!$A$2:$I$1018,3,0)</f>
        <v>0</v>
      </c>
      <c r="E1180" s="100" t="n">
        <f aca="false">$C1180*VLOOKUP($B1180,FoodDB!$A$2:$I$1018,4,0)</f>
        <v>0</v>
      </c>
      <c r="F1180" s="100" t="n">
        <f aca="false">$C1180*VLOOKUP($B1180,FoodDB!$A$2:$I$1018,5,0)</f>
        <v>0</v>
      </c>
      <c r="G1180" s="100" t="n">
        <f aca="false">$C1180*VLOOKUP($B1180,FoodDB!$A$2:$I$1018,6,0)</f>
        <v>0</v>
      </c>
      <c r="H1180" s="100" t="n">
        <f aca="false">$C1180*VLOOKUP($B1180,FoodDB!$A$2:$I$1018,7,0)</f>
        <v>0</v>
      </c>
      <c r="I1180" s="100" t="n">
        <f aca="false">$C1180*VLOOKUP($B1180,FoodDB!$A$2:$I$1018,8,0)</f>
        <v>0</v>
      </c>
      <c r="J1180" s="100" t="n">
        <f aca="false">$C1180*VLOOKUP($B1180,FoodDB!$A$2:$I$1018,9,0)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832.556575814698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1425.86064995086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832.556575814698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1425.86064995086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 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$C1186*VLOOKUP($B1186,FoodDB!$A$2:$I$1018,3,0)</f>
        <v>0</v>
      </c>
      <c r="E1186" s="100" t="n">
        <f aca="false">$C1186*VLOOKUP($B1186,FoodDB!$A$2:$I$1018,4,0)</f>
        <v>0</v>
      </c>
      <c r="F1186" s="100" t="n">
        <f aca="false">$C1186*VLOOKUP($B1186,FoodDB!$A$2:$I$1018,5,0)</f>
        <v>0</v>
      </c>
      <c r="G1186" s="100" t="n">
        <f aca="false">$C1186*VLOOKUP($B1186,FoodDB!$A$2:$I$1018,6,0)</f>
        <v>0</v>
      </c>
      <c r="H1186" s="100" t="n">
        <f aca="false">$C1186*VLOOKUP($B1186,FoodDB!$A$2:$I$1018,7,0)</f>
        <v>0</v>
      </c>
      <c r="I1186" s="100" t="n">
        <f aca="false">$C1186*VLOOKUP($B1186,FoodDB!$A$2:$I$1018,8,0)</f>
        <v>0</v>
      </c>
      <c r="J1186" s="100" t="n">
        <f aca="false">$C1186*VLOOKUP($B1186,FoodDB!$A$2:$I$1018,9,0)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836.366093638125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1429.67016777428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$C1187*VLOOKUP($B1187,FoodDB!$A$2:$I$1018,3,0)</f>
        <v>0</v>
      </c>
      <c r="E1187" s="100" t="n">
        <f aca="false">$C1187*VLOOKUP($B1187,FoodDB!$A$2:$I$1018,4,0)</f>
        <v>0</v>
      </c>
      <c r="F1187" s="100" t="n">
        <f aca="false">$C1187*VLOOKUP($B1187,FoodDB!$A$2:$I$1018,5,0)</f>
        <v>0</v>
      </c>
      <c r="G1187" s="100" t="n">
        <f aca="false">$C1187*VLOOKUP($B1187,FoodDB!$A$2:$I$1018,6,0)</f>
        <v>0</v>
      </c>
      <c r="H1187" s="100" t="n">
        <f aca="false">$C1187*VLOOKUP($B1187,FoodDB!$A$2:$I$1018,7,0)</f>
        <v>0</v>
      </c>
      <c r="I1187" s="100" t="n">
        <f aca="false">$C1187*VLOOKUP($B1187,FoodDB!$A$2:$I$1018,8,0)</f>
        <v>0</v>
      </c>
      <c r="J1187" s="100" t="n">
        <f aca="false">$C1187*VLOOKUP($B1187,FoodDB!$A$2:$I$1018,9,0)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$C1188*VLOOKUP($B1188,FoodDB!$A$2:$I$1018,3,0)</f>
        <v>0</v>
      </c>
      <c r="E1188" s="100" t="n">
        <f aca="false">$C1188*VLOOKUP($B1188,FoodDB!$A$2:$I$1018,4,0)</f>
        <v>0</v>
      </c>
      <c r="F1188" s="100" t="n">
        <f aca="false">$C1188*VLOOKUP($B1188,FoodDB!$A$2:$I$1018,5,0)</f>
        <v>0</v>
      </c>
      <c r="G1188" s="100" t="n">
        <f aca="false">$C1188*VLOOKUP($B1188,FoodDB!$A$2:$I$1018,6,0)</f>
        <v>0</v>
      </c>
      <c r="H1188" s="100" t="n">
        <f aca="false">$C1188*VLOOKUP($B1188,FoodDB!$A$2:$I$1018,7,0)</f>
        <v>0</v>
      </c>
      <c r="I1188" s="100" t="n">
        <f aca="false">$C1188*VLOOKUP($B1188,FoodDB!$A$2:$I$1018,8,0)</f>
        <v>0</v>
      </c>
      <c r="J1188" s="100" t="n">
        <f aca="false">$C1188*VLOOKUP($B1188,FoodDB!$A$2:$I$1018,9,0)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$C1189*VLOOKUP($B1189,FoodDB!$A$2:$I$1018,3,0)</f>
        <v>0</v>
      </c>
      <c r="E1189" s="100" t="n">
        <f aca="false">$C1189*VLOOKUP($B1189,FoodDB!$A$2:$I$1018,4,0)</f>
        <v>0</v>
      </c>
      <c r="F1189" s="100" t="n">
        <f aca="false">$C1189*VLOOKUP($B1189,FoodDB!$A$2:$I$1018,5,0)</f>
        <v>0</v>
      </c>
      <c r="G1189" s="100" t="n">
        <f aca="false">$C1189*VLOOKUP($B1189,FoodDB!$A$2:$I$1018,6,0)</f>
        <v>0</v>
      </c>
      <c r="H1189" s="100" t="n">
        <f aca="false">$C1189*VLOOKUP($B1189,FoodDB!$A$2:$I$1018,7,0)</f>
        <v>0</v>
      </c>
      <c r="I1189" s="100" t="n">
        <f aca="false">$C1189*VLOOKUP($B1189,FoodDB!$A$2:$I$1018,8,0)</f>
        <v>0</v>
      </c>
      <c r="J1189" s="100" t="n">
        <f aca="false">$C1189*VLOOKUP($B1189,FoodDB!$A$2:$I$1018,9,0)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$C1190*VLOOKUP($B1190,FoodDB!$A$2:$I$1018,3,0)</f>
        <v>0</v>
      </c>
      <c r="E1190" s="100" t="n">
        <f aca="false">$C1190*VLOOKUP($B1190,FoodDB!$A$2:$I$1018,4,0)</f>
        <v>0</v>
      </c>
      <c r="F1190" s="100" t="n">
        <f aca="false">$C1190*VLOOKUP($B1190,FoodDB!$A$2:$I$1018,5,0)</f>
        <v>0</v>
      </c>
      <c r="G1190" s="100" t="n">
        <f aca="false">$C1190*VLOOKUP($B1190,FoodDB!$A$2:$I$1018,6,0)</f>
        <v>0</v>
      </c>
      <c r="H1190" s="100" t="n">
        <f aca="false">$C1190*VLOOKUP($B1190,FoodDB!$A$2:$I$1018,7,0)</f>
        <v>0</v>
      </c>
      <c r="I1190" s="100" t="n">
        <f aca="false">$C1190*VLOOKUP($B1190,FoodDB!$A$2:$I$1018,8,0)</f>
        <v>0</v>
      </c>
      <c r="J1190" s="100" t="n">
        <f aca="false">$C1190*VLOOKUP($B1190,FoodDB!$A$2:$I$1018,9,0)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$C1191*VLOOKUP($B1191,FoodDB!$A$2:$I$1018,3,0)</f>
        <v>0</v>
      </c>
      <c r="E1191" s="100" t="n">
        <f aca="false">$C1191*VLOOKUP($B1191,FoodDB!$A$2:$I$1018,4,0)</f>
        <v>0</v>
      </c>
      <c r="F1191" s="100" t="n">
        <f aca="false">$C1191*VLOOKUP($B1191,FoodDB!$A$2:$I$1018,5,0)</f>
        <v>0</v>
      </c>
      <c r="G1191" s="100" t="n">
        <f aca="false">$C1191*VLOOKUP($B1191,FoodDB!$A$2:$I$1018,6,0)</f>
        <v>0</v>
      </c>
      <c r="H1191" s="100" t="n">
        <f aca="false">$C1191*VLOOKUP($B1191,FoodDB!$A$2:$I$1018,7,0)</f>
        <v>0</v>
      </c>
      <c r="I1191" s="100" t="n">
        <f aca="false">$C1191*VLOOKUP($B1191,FoodDB!$A$2:$I$1018,8,0)</f>
        <v>0</v>
      </c>
      <c r="J1191" s="100" t="n">
        <f aca="false">$C1191*VLOOKUP($B1191,FoodDB!$A$2:$I$1018,9,0)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$C1192*VLOOKUP($B1192,FoodDB!$A$2:$I$1018,3,0)</f>
        <v>0</v>
      </c>
      <c r="E1192" s="100" t="n">
        <f aca="false">$C1192*VLOOKUP($B1192,FoodDB!$A$2:$I$1018,4,0)</f>
        <v>0</v>
      </c>
      <c r="F1192" s="100" t="n">
        <f aca="false">$C1192*VLOOKUP($B1192,FoodDB!$A$2:$I$1018,5,0)</f>
        <v>0</v>
      </c>
      <c r="G1192" s="100" t="n">
        <f aca="false">$C1192*VLOOKUP($B1192,FoodDB!$A$2:$I$1018,6,0)</f>
        <v>0</v>
      </c>
      <c r="H1192" s="100" t="n">
        <f aca="false">$C1192*VLOOKUP($B1192,FoodDB!$A$2:$I$1018,7,0)</f>
        <v>0</v>
      </c>
      <c r="I1192" s="100" t="n">
        <f aca="false">$C1192*VLOOKUP($B1192,FoodDB!$A$2:$I$1018,8,0)</f>
        <v>0</v>
      </c>
      <c r="J1192" s="100" t="n">
        <f aca="false">$C1192*VLOOKUP($B1192,FoodDB!$A$2:$I$1018,9,0)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836.366093638125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1429.67016777428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836.366093638125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1429.67016777428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 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$C1198*VLOOKUP($B1198,FoodDB!$A$2:$I$1018,3,0)</f>
        <v>0</v>
      </c>
      <c r="E1198" s="100" t="n">
        <f aca="false">$C1198*VLOOKUP($B1198,FoodDB!$A$2:$I$1018,4,0)</f>
        <v>0</v>
      </c>
      <c r="F1198" s="100" t="n">
        <f aca="false">$C1198*VLOOKUP($B1198,FoodDB!$A$2:$I$1018,5,0)</f>
        <v>0</v>
      </c>
      <c r="G1198" s="100" t="n">
        <f aca="false">$C1198*VLOOKUP($B1198,FoodDB!$A$2:$I$1018,6,0)</f>
        <v>0</v>
      </c>
      <c r="H1198" s="100" t="n">
        <f aca="false">$C1198*VLOOKUP($B1198,FoodDB!$A$2:$I$1018,7,0)</f>
        <v>0</v>
      </c>
      <c r="I1198" s="100" t="n">
        <f aca="false">$C1198*VLOOKUP($B1198,FoodDB!$A$2:$I$1018,8,0)</f>
        <v>0</v>
      </c>
      <c r="J1198" s="100" t="n">
        <f aca="false">$C1198*VLOOKUP($B1198,FoodDB!$A$2:$I$1018,9,0)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840.141870017973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1433.44594415413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$C1199*VLOOKUP($B1199,FoodDB!$A$2:$I$1018,3,0)</f>
        <v>0</v>
      </c>
      <c r="E1199" s="100" t="n">
        <f aca="false">$C1199*VLOOKUP($B1199,FoodDB!$A$2:$I$1018,4,0)</f>
        <v>0</v>
      </c>
      <c r="F1199" s="100" t="n">
        <f aca="false">$C1199*VLOOKUP($B1199,FoodDB!$A$2:$I$1018,5,0)</f>
        <v>0</v>
      </c>
      <c r="G1199" s="100" t="n">
        <f aca="false">$C1199*VLOOKUP($B1199,FoodDB!$A$2:$I$1018,6,0)</f>
        <v>0</v>
      </c>
      <c r="H1199" s="100" t="n">
        <f aca="false">$C1199*VLOOKUP($B1199,FoodDB!$A$2:$I$1018,7,0)</f>
        <v>0</v>
      </c>
      <c r="I1199" s="100" t="n">
        <f aca="false">$C1199*VLOOKUP($B1199,FoodDB!$A$2:$I$1018,8,0)</f>
        <v>0</v>
      </c>
      <c r="J1199" s="100" t="n">
        <f aca="false">$C1199*VLOOKUP($B1199,FoodDB!$A$2:$I$1018,9,0)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$C1200*VLOOKUP($B1200,FoodDB!$A$2:$I$1018,3,0)</f>
        <v>0</v>
      </c>
      <c r="E1200" s="100" t="n">
        <f aca="false">$C1200*VLOOKUP($B1200,FoodDB!$A$2:$I$1018,4,0)</f>
        <v>0</v>
      </c>
      <c r="F1200" s="100" t="n">
        <f aca="false">$C1200*VLOOKUP($B1200,FoodDB!$A$2:$I$1018,5,0)</f>
        <v>0</v>
      </c>
      <c r="G1200" s="100" t="n">
        <f aca="false">$C1200*VLOOKUP($B1200,FoodDB!$A$2:$I$1018,6,0)</f>
        <v>0</v>
      </c>
      <c r="H1200" s="100" t="n">
        <f aca="false">$C1200*VLOOKUP($B1200,FoodDB!$A$2:$I$1018,7,0)</f>
        <v>0</v>
      </c>
      <c r="I1200" s="100" t="n">
        <f aca="false">$C1200*VLOOKUP($B1200,FoodDB!$A$2:$I$1018,8,0)</f>
        <v>0</v>
      </c>
      <c r="J1200" s="100" t="n">
        <f aca="false">$C1200*VLOOKUP($B1200,FoodDB!$A$2:$I$1018,9,0)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$C1201*VLOOKUP($B1201,FoodDB!$A$2:$I$1018,3,0)</f>
        <v>0</v>
      </c>
      <c r="E1201" s="100" t="n">
        <f aca="false">$C1201*VLOOKUP($B1201,FoodDB!$A$2:$I$1018,4,0)</f>
        <v>0</v>
      </c>
      <c r="F1201" s="100" t="n">
        <f aca="false">$C1201*VLOOKUP($B1201,FoodDB!$A$2:$I$1018,5,0)</f>
        <v>0</v>
      </c>
      <c r="G1201" s="100" t="n">
        <f aca="false">$C1201*VLOOKUP($B1201,FoodDB!$A$2:$I$1018,6,0)</f>
        <v>0</v>
      </c>
      <c r="H1201" s="100" t="n">
        <f aca="false">$C1201*VLOOKUP($B1201,FoodDB!$A$2:$I$1018,7,0)</f>
        <v>0</v>
      </c>
      <c r="I1201" s="100" t="n">
        <f aca="false">$C1201*VLOOKUP($B1201,FoodDB!$A$2:$I$1018,8,0)</f>
        <v>0</v>
      </c>
      <c r="J1201" s="100" t="n">
        <f aca="false">$C1201*VLOOKUP($B1201,FoodDB!$A$2:$I$1018,9,0)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$C1202*VLOOKUP($B1202,FoodDB!$A$2:$I$1018,3,0)</f>
        <v>0</v>
      </c>
      <c r="E1202" s="100" t="n">
        <f aca="false">$C1202*VLOOKUP($B1202,FoodDB!$A$2:$I$1018,4,0)</f>
        <v>0</v>
      </c>
      <c r="F1202" s="100" t="n">
        <f aca="false">$C1202*VLOOKUP($B1202,FoodDB!$A$2:$I$1018,5,0)</f>
        <v>0</v>
      </c>
      <c r="G1202" s="100" t="n">
        <f aca="false">$C1202*VLOOKUP($B1202,FoodDB!$A$2:$I$1018,6,0)</f>
        <v>0</v>
      </c>
      <c r="H1202" s="100" t="n">
        <f aca="false">$C1202*VLOOKUP($B1202,FoodDB!$A$2:$I$1018,7,0)</f>
        <v>0</v>
      </c>
      <c r="I1202" s="100" t="n">
        <f aca="false">$C1202*VLOOKUP($B1202,FoodDB!$A$2:$I$1018,8,0)</f>
        <v>0</v>
      </c>
      <c r="J1202" s="100" t="n">
        <f aca="false">$C1202*VLOOKUP($B1202,FoodDB!$A$2:$I$1018,9,0)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$C1203*VLOOKUP($B1203,FoodDB!$A$2:$I$1018,3,0)</f>
        <v>0</v>
      </c>
      <c r="E1203" s="100" t="n">
        <f aca="false">$C1203*VLOOKUP($B1203,FoodDB!$A$2:$I$1018,4,0)</f>
        <v>0</v>
      </c>
      <c r="F1203" s="100" t="n">
        <f aca="false">$C1203*VLOOKUP($B1203,FoodDB!$A$2:$I$1018,5,0)</f>
        <v>0</v>
      </c>
      <c r="G1203" s="100" t="n">
        <f aca="false">$C1203*VLOOKUP($B1203,FoodDB!$A$2:$I$1018,6,0)</f>
        <v>0</v>
      </c>
      <c r="H1203" s="100" t="n">
        <f aca="false">$C1203*VLOOKUP($B1203,FoodDB!$A$2:$I$1018,7,0)</f>
        <v>0</v>
      </c>
      <c r="I1203" s="100" t="n">
        <f aca="false">$C1203*VLOOKUP($B1203,FoodDB!$A$2:$I$1018,8,0)</f>
        <v>0</v>
      </c>
      <c r="J1203" s="100" t="n">
        <f aca="false">$C1203*VLOOKUP($B1203,FoodDB!$A$2:$I$1018,9,0)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$C1204*VLOOKUP($B1204,FoodDB!$A$2:$I$1018,3,0)</f>
        <v>0</v>
      </c>
      <c r="E1204" s="100" t="n">
        <f aca="false">$C1204*VLOOKUP($B1204,FoodDB!$A$2:$I$1018,4,0)</f>
        <v>0</v>
      </c>
      <c r="F1204" s="100" t="n">
        <f aca="false">$C1204*VLOOKUP($B1204,FoodDB!$A$2:$I$1018,5,0)</f>
        <v>0</v>
      </c>
      <c r="G1204" s="100" t="n">
        <f aca="false">$C1204*VLOOKUP($B1204,FoodDB!$A$2:$I$1018,6,0)</f>
        <v>0</v>
      </c>
      <c r="H1204" s="100" t="n">
        <f aca="false">$C1204*VLOOKUP($B1204,FoodDB!$A$2:$I$1018,7,0)</f>
        <v>0</v>
      </c>
      <c r="I1204" s="100" t="n">
        <f aca="false">$C1204*VLOOKUP($B1204,FoodDB!$A$2:$I$1018,8,0)</f>
        <v>0</v>
      </c>
      <c r="J1204" s="100" t="n">
        <f aca="false">$C1204*VLOOKUP($B1204,FoodDB!$A$2:$I$1018,9,0)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840.141870017973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1433.44594415413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840.141870017973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1433.44594415413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 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$C1210*VLOOKUP($B1210,FoodDB!$A$2:$I$1018,3,0)</f>
        <v>0</v>
      </c>
      <c r="E1210" s="100" t="n">
        <f aca="false">$C1210*VLOOKUP($B1210,FoodDB!$A$2:$I$1018,4,0)</f>
        <v>0</v>
      </c>
      <c r="F1210" s="100" t="n">
        <f aca="false">$C1210*VLOOKUP($B1210,FoodDB!$A$2:$I$1018,5,0)</f>
        <v>0</v>
      </c>
      <c r="G1210" s="100" t="n">
        <f aca="false">$C1210*VLOOKUP($B1210,FoodDB!$A$2:$I$1018,6,0)</f>
        <v>0</v>
      </c>
      <c r="H1210" s="100" t="n">
        <f aca="false">$C1210*VLOOKUP($B1210,FoodDB!$A$2:$I$1018,7,0)</f>
        <v>0</v>
      </c>
      <c r="I1210" s="100" t="n">
        <f aca="false">$C1210*VLOOKUP($B1210,FoodDB!$A$2:$I$1018,8,0)</f>
        <v>0</v>
      </c>
      <c r="J1210" s="100" t="n">
        <f aca="false">$C1210*VLOOKUP($B1210,FoodDB!$A$2:$I$1018,9,0)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843.884203807029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1437.18827794319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$C1211*VLOOKUP($B1211,FoodDB!$A$2:$I$1018,3,0)</f>
        <v>0</v>
      </c>
      <c r="E1211" s="100" t="n">
        <f aca="false">$C1211*VLOOKUP($B1211,FoodDB!$A$2:$I$1018,4,0)</f>
        <v>0</v>
      </c>
      <c r="F1211" s="100" t="n">
        <f aca="false">$C1211*VLOOKUP($B1211,FoodDB!$A$2:$I$1018,5,0)</f>
        <v>0</v>
      </c>
      <c r="G1211" s="100" t="n">
        <f aca="false">$C1211*VLOOKUP($B1211,FoodDB!$A$2:$I$1018,6,0)</f>
        <v>0</v>
      </c>
      <c r="H1211" s="100" t="n">
        <f aca="false">$C1211*VLOOKUP($B1211,FoodDB!$A$2:$I$1018,7,0)</f>
        <v>0</v>
      </c>
      <c r="I1211" s="100" t="n">
        <f aca="false">$C1211*VLOOKUP($B1211,FoodDB!$A$2:$I$1018,8,0)</f>
        <v>0</v>
      </c>
      <c r="J1211" s="100" t="n">
        <f aca="false">$C1211*VLOOKUP($B1211,FoodDB!$A$2:$I$1018,9,0)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$C1212*VLOOKUP($B1212,FoodDB!$A$2:$I$1018,3,0)</f>
        <v>0</v>
      </c>
      <c r="E1212" s="100" t="n">
        <f aca="false">$C1212*VLOOKUP($B1212,FoodDB!$A$2:$I$1018,4,0)</f>
        <v>0</v>
      </c>
      <c r="F1212" s="100" t="n">
        <f aca="false">$C1212*VLOOKUP($B1212,FoodDB!$A$2:$I$1018,5,0)</f>
        <v>0</v>
      </c>
      <c r="G1212" s="100" t="n">
        <f aca="false">$C1212*VLOOKUP($B1212,FoodDB!$A$2:$I$1018,6,0)</f>
        <v>0</v>
      </c>
      <c r="H1212" s="100" t="n">
        <f aca="false">$C1212*VLOOKUP($B1212,FoodDB!$A$2:$I$1018,7,0)</f>
        <v>0</v>
      </c>
      <c r="I1212" s="100" t="n">
        <f aca="false">$C1212*VLOOKUP($B1212,FoodDB!$A$2:$I$1018,8,0)</f>
        <v>0</v>
      </c>
      <c r="J1212" s="100" t="n">
        <f aca="false">$C1212*VLOOKUP($B1212,FoodDB!$A$2:$I$1018,9,0)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$C1213*VLOOKUP($B1213,FoodDB!$A$2:$I$1018,3,0)</f>
        <v>0</v>
      </c>
      <c r="E1213" s="100" t="n">
        <f aca="false">$C1213*VLOOKUP($B1213,FoodDB!$A$2:$I$1018,4,0)</f>
        <v>0</v>
      </c>
      <c r="F1213" s="100" t="n">
        <f aca="false">$C1213*VLOOKUP($B1213,FoodDB!$A$2:$I$1018,5,0)</f>
        <v>0</v>
      </c>
      <c r="G1213" s="100" t="n">
        <f aca="false">$C1213*VLOOKUP($B1213,FoodDB!$A$2:$I$1018,6,0)</f>
        <v>0</v>
      </c>
      <c r="H1213" s="100" t="n">
        <f aca="false">$C1213*VLOOKUP($B1213,FoodDB!$A$2:$I$1018,7,0)</f>
        <v>0</v>
      </c>
      <c r="I1213" s="100" t="n">
        <f aca="false">$C1213*VLOOKUP($B1213,FoodDB!$A$2:$I$1018,8,0)</f>
        <v>0</v>
      </c>
      <c r="J1213" s="100" t="n">
        <f aca="false">$C1213*VLOOKUP($B1213,FoodDB!$A$2:$I$1018,9,0)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$C1214*VLOOKUP($B1214,FoodDB!$A$2:$I$1018,3,0)</f>
        <v>0</v>
      </c>
      <c r="E1214" s="100" t="n">
        <f aca="false">$C1214*VLOOKUP($B1214,FoodDB!$A$2:$I$1018,4,0)</f>
        <v>0</v>
      </c>
      <c r="F1214" s="100" t="n">
        <f aca="false">$C1214*VLOOKUP($B1214,FoodDB!$A$2:$I$1018,5,0)</f>
        <v>0</v>
      </c>
      <c r="G1214" s="100" t="n">
        <f aca="false">$C1214*VLOOKUP($B1214,FoodDB!$A$2:$I$1018,6,0)</f>
        <v>0</v>
      </c>
      <c r="H1214" s="100" t="n">
        <f aca="false">$C1214*VLOOKUP($B1214,FoodDB!$A$2:$I$1018,7,0)</f>
        <v>0</v>
      </c>
      <c r="I1214" s="100" t="n">
        <f aca="false">$C1214*VLOOKUP($B1214,FoodDB!$A$2:$I$1018,8,0)</f>
        <v>0</v>
      </c>
      <c r="J1214" s="100" t="n">
        <f aca="false">$C1214*VLOOKUP($B1214,FoodDB!$A$2:$I$1018,9,0)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$C1215*VLOOKUP($B1215,FoodDB!$A$2:$I$1018,3,0)</f>
        <v>0</v>
      </c>
      <c r="E1215" s="100" t="n">
        <f aca="false">$C1215*VLOOKUP($B1215,FoodDB!$A$2:$I$1018,4,0)</f>
        <v>0</v>
      </c>
      <c r="F1215" s="100" t="n">
        <f aca="false">$C1215*VLOOKUP($B1215,FoodDB!$A$2:$I$1018,5,0)</f>
        <v>0</v>
      </c>
      <c r="G1215" s="100" t="n">
        <f aca="false">$C1215*VLOOKUP($B1215,FoodDB!$A$2:$I$1018,6,0)</f>
        <v>0</v>
      </c>
      <c r="H1215" s="100" t="n">
        <f aca="false">$C1215*VLOOKUP($B1215,FoodDB!$A$2:$I$1018,7,0)</f>
        <v>0</v>
      </c>
      <c r="I1215" s="100" t="n">
        <f aca="false">$C1215*VLOOKUP($B1215,FoodDB!$A$2:$I$1018,8,0)</f>
        <v>0</v>
      </c>
      <c r="J1215" s="100" t="n">
        <f aca="false">$C1215*VLOOKUP($B1215,FoodDB!$A$2:$I$1018,9,0)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$C1216*VLOOKUP($B1216,FoodDB!$A$2:$I$1018,3,0)</f>
        <v>0</v>
      </c>
      <c r="E1216" s="100" t="n">
        <f aca="false">$C1216*VLOOKUP($B1216,FoodDB!$A$2:$I$1018,4,0)</f>
        <v>0</v>
      </c>
      <c r="F1216" s="100" t="n">
        <f aca="false">$C1216*VLOOKUP($B1216,FoodDB!$A$2:$I$1018,5,0)</f>
        <v>0</v>
      </c>
      <c r="G1216" s="100" t="n">
        <f aca="false">$C1216*VLOOKUP($B1216,FoodDB!$A$2:$I$1018,6,0)</f>
        <v>0</v>
      </c>
      <c r="H1216" s="100" t="n">
        <f aca="false">$C1216*VLOOKUP($B1216,FoodDB!$A$2:$I$1018,7,0)</f>
        <v>0</v>
      </c>
      <c r="I1216" s="100" t="n">
        <f aca="false">$C1216*VLOOKUP($B1216,FoodDB!$A$2:$I$1018,8,0)</f>
        <v>0</v>
      </c>
      <c r="J1216" s="100" t="n">
        <f aca="false">$C1216*VLOOKUP($B1216,FoodDB!$A$2:$I$1018,9,0)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843.884203807029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1437.18827794319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843.884203807029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1437.18827794319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 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$C1222*VLOOKUP($B1222,FoodDB!$A$2:$I$1018,3,0)</f>
        <v>0</v>
      </c>
      <c r="E1222" s="100" t="n">
        <f aca="false">$C1222*VLOOKUP($B1222,FoodDB!$A$2:$I$1018,4,0)</f>
        <v>0</v>
      </c>
      <c r="F1222" s="100" t="n">
        <f aca="false">$C1222*VLOOKUP($B1222,FoodDB!$A$2:$I$1018,5,0)</f>
        <v>0</v>
      </c>
      <c r="G1222" s="100" t="n">
        <f aca="false">$C1222*VLOOKUP($B1222,FoodDB!$A$2:$I$1018,6,0)</f>
        <v>0</v>
      </c>
      <c r="H1222" s="100" t="n">
        <f aca="false">$C1222*VLOOKUP($B1222,FoodDB!$A$2:$I$1018,7,0)</f>
        <v>0</v>
      </c>
      <c r="I1222" s="100" t="n">
        <f aca="false">$C1222*VLOOKUP($B1222,FoodDB!$A$2:$I$1018,8,0)</f>
        <v>0</v>
      </c>
      <c r="J1222" s="100" t="n">
        <f aca="false">$C1222*VLOOKUP($B1222,FoodDB!$A$2:$I$1018,9,0)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847.593391211095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1440.89746534725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$C1223*VLOOKUP($B1223,FoodDB!$A$2:$I$1018,3,0)</f>
        <v>0</v>
      </c>
      <c r="E1223" s="100" t="n">
        <f aca="false">$C1223*VLOOKUP($B1223,FoodDB!$A$2:$I$1018,4,0)</f>
        <v>0</v>
      </c>
      <c r="F1223" s="100" t="n">
        <f aca="false">$C1223*VLOOKUP($B1223,FoodDB!$A$2:$I$1018,5,0)</f>
        <v>0</v>
      </c>
      <c r="G1223" s="100" t="n">
        <f aca="false">$C1223*VLOOKUP($B1223,FoodDB!$A$2:$I$1018,6,0)</f>
        <v>0</v>
      </c>
      <c r="H1223" s="100" t="n">
        <f aca="false">$C1223*VLOOKUP($B1223,FoodDB!$A$2:$I$1018,7,0)</f>
        <v>0</v>
      </c>
      <c r="I1223" s="100" t="n">
        <f aca="false">$C1223*VLOOKUP($B1223,FoodDB!$A$2:$I$1018,8,0)</f>
        <v>0</v>
      </c>
      <c r="J1223" s="100" t="n">
        <f aca="false">$C1223*VLOOKUP($B1223,FoodDB!$A$2:$I$1018,9,0)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$C1224*VLOOKUP($B1224,FoodDB!$A$2:$I$1018,3,0)</f>
        <v>0</v>
      </c>
      <c r="E1224" s="100" t="n">
        <f aca="false">$C1224*VLOOKUP($B1224,FoodDB!$A$2:$I$1018,4,0)</f>
        <v>0</v>
      </c>
      <c r="F1224" s="100" t="n">
        <f aca="false">$C1224*VLOOKUP($B1224,FoodDB!$A$2:$I$1018,5,0)</f>
        <v>0</v>
      </c>
      <c r="G1224" s="100" t="n">
        <f aca="false">$C1224*VLOOKUP($B1224,FoodDB!$A$2:$I$1018,6,0)</f>
        <v>0</v>
      </c>
      <c r="H1224" s="100" t="n">
        <f aca="false">$C1224*VLOOKUP($B1224,FoodDB!$A$2:$I$1018,7,0)</f>
        <v>0</v>
      </c>
      <c r="I1224" s="100" t="n">
        <f aca="false">$C1224*VLOOKUP($B1224,FoodDB!$A$2:$I$1018,8,0)</f>
        <v>0</v>
      </c>
      <c r="J1224" s="100" t="n">
        <f aca="false">$C1224*VLOOKUP($B1224,FoodDB!$A$2:$I$1018,9,0)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$C1225*VLOOKUP($B1225,FoodDB!$A$2:$I$1018,3,0)</f>
        <v>0</v>
      </c>
      <c r="E1225" s="100" t="n">
        <f aca="false">$C1225*VLOOKUP($B1225,FoodDB!$A$2:$I$1018,4,0)</f>
        <v>0</v>
      </c>
      <c r="F1225" s="100" t="n">
        <f aca="false">$C1225*VLOOKUP($B1225,FoodDB!$A$2:$I$1018,5,0)</f>
        <v>0</v>
      </c>
      <c r="G1225" s="100" t="n">
        <f aca="false">$C1225*VLOOKUP($B1225,FoodDB!$A$2:$I$1018,6,0)</f>
        <v>0</v>
      </c>
      <c r="H1225" s="100" t="n">
        <f aca="false">$C1225*VLOOKUP($B1225,FoodDB!$A$2:$I$1018,7,0)</f>
        <v>0</v>
      </c>
      <c r="I1225" s="100" t="n">
        <f aca="false">$C1225*VLOOKUP($B1225,FoodDB!$A$2:$I$1018,8,0)</f>
        <v>0</v>
      </c>
      <c r="J1225" s="100" t="n">
        <f aca="false">$C1225*VLOOKUP($B1225,FoodDB!$A$2:$I$1018,9,0)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$C1226*VLOOKUP($B1226,FoodDB!$A$2:$I$1018,3,0)</f>
        <v>0</v>
      </c>
      <c r="E1226" s="100" t="n">
        <f aca="false">$C1226*VLOOKUP($B1226,FoodDB!$A$2:$I$1018,4,0)</f>
        <v>0</v>
      </c>
      <c r="F1226" s="100" t="n">
        <f aca="false">$C1226*VLOOKUP($B1226,FoodDB!$A$2:$I$1018,5,0)</f>
        <v>0</v>
      </c>
      <c r="G1226" s="100" t="n">
        <f aca="false">$C1226*VLOOKUP($B1226,FoodDB!$A$2:$I$1018,6,0)</f>
        <v>0</v>
      </c>
      <c r="H1226" s="100" t="n">
        <f aca="false">$C1226*VLOOKUP($B1226,FoodDB!$A$2:$I$1018,7,0)</f>
        <v>0</v>
      </c>
      <c r="I1226" s="100" t="n">
        <f aca="false">$C1226*VLOOKUP($B1226,FoodDB!$A$2:$I$1018,8,0)</f>
        <v>0</v>
      </c>
      <c r="J1226" s="100" t="n">
        <f aca="false">$C1226*VLOOKUP($B1226,FoodDB!$A$2:$I$1018,9,0)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$C1227*VLOOKUP($B1227,FoodDB!$A$2:$I$1018,3,0)</f>
        <v>0</v>
      </c>
      <c r="E1227" s="100" t="n">
        <f aca="false">$C1227*VLOOKUP($B1227,FoodDB!$A$2:$I$1018,4,0)</f>
        <v>0</v>
      </c>
      <c r="F1227" s="100" t="n">
        <f aca="false">$C1227*VLOOKUP($B1227,FoodDB!$A$2:$I$1018,5,0)</f>
        <v>0</v>
      </c>
      <c r="G1227" s="100" t="n">
        <f aca="false">$C1227*VLOOKUP($B1227,FoodDB!$A$2:$I$1018,6,0)</f>
        <v>0</v>
      </c>
      <c r="H1227" s="100" t="n">
        <f aca="false">$C1227*VLOOKUP($B1227,FoodDB!$A$2:$I$1018,7,0)</f>
        <v>0</v>
      </c>
      <c r="I1227" s="100" t="n">
        <f aca="false">$C1227*VLOOKUP($B1227,FoodDB!$A$2:$I$1018,8,0)</f>
        <v>0</v>
      </c>
      <c r="J1227" s="100" t="n">
        <f aca="false">$C1227*VLOOKUP($B1227,FoodDB!$A$2:$I$1018,9,0)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$C1228*VLOOKUP($B1228,FoodDB!$A$2:$I$1018,3,0)</f>
        <v>0</v>
      </c>
      <c r="E1228" s="100" t="n">
        <f aca="false">$C1228*VLOOKUP($B1228,FoodDB!$A$2:$I$1018,4,0)</f>
        <v>0</v>
      </c>
      <c r="F1228" s="100" t="n">
        <f aca="false">$C1228*VLOOKUP($B1228,FoodDB!$A$2:$I$1018,5,0)</f>
        <v>0</v>
      </c>
      <c r="G1228" s="100" t="n">
        <f aca="false">$C1228*VLOOKUP($B1228,FoodDB!$A$2:$I$1018,6,0)</f>
        <v>0</v>
      </c>
      <c r="H1228" s="100" t="n">
        <f aca="false">$C1228*VLOOKUP($B1228,FoodDB!$A$2:$I$1018,7,0)</f>
        <v>0</v>
      </c>
      <c r="I1228" s="100" t="n">
        <f aca="false">$C1228*VLOOKUP($B1228,FoodDB!$A$2:$I$1018,8,0)</f>
        <v>0</v>
      </c>
      <c r="J1228" s="100" t="n">
        <f aca="false">$C1228*VLOOKUP($B1228,FoodDB!$A$2:$I$1018,9,0)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 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$C1234*VLOOKUP($B1234,FoodDB!$A$2:$I$1018,3,0)</f>
        <v>0</v>
      </c>
      <c r="E1234" s="100" t="n">
        <f aca="false">$C1234*VLOOKUP($B1234,FoodDB!$A$2:$I$1018,4,0)</f>
        <v>0</v>
      </c>
      <c r="F1234" s="100" t="n">
        <f aca="false">$C1234*VLOOKUP($B1234,FoodDB!$A$2:$I$1018,5,0)</f>
        <v>0</v>
      </c>
      <c r="G1234" s="100" t="n">
        <f aca="false">$C1234*VLOOKUP($B1234,FoodDB!$A$2:$I$1018,6,0)</f>
        <v>0</v>
      </c>
      <c r="H1234" s="100" t="n">
        <f aca="false">$C1234*VLOOKUP($B1234,FoodDB!$A$2:$I$1018,7,0)</f>
        <v>0</v>
      </c>
      <c r="I1234" s="100" t="n">
        <f aca="false">$C1234*VLOOKUP($B1234,FoodDB!$A$2:$I$1018,8,0)</f>
        <v>0</v>
      </c>
      <c r="J1234" s="100" t="n">
        <f aca="false">$C1234*VLOOKUP($B1234,FoodDB!$A$2:$I$1018,9,0)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851.26972581244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1444.5737999486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$C1235*VLOOKUP($B1235,FoodDB!$A$2:$I$1018,3,0)</f>
        <v>0</v>
      </c>
      <c r="E1235" s="100" t="n">
        <f aca="false">$C1235*VLOOKUP($B1235,FoodDB!$A$2:$I$1018,4,0)</f>
        <v>0</v>
      </c>
      <c r="F1235" s="100" t="n">
        <f aca="false">$C1235*VLOOKUP($B1235,FoodDB!$A$2:$I$1018,5,0)</f>
        <v>0</v>
      </c>
      <c r="G1235" s="100" t="n">
        <f aca="false">$C1235*VLOOKUP($B1235,FoodDB!$A$2:$I$1018,6,0)</f>
        <v>0</v>
      </c>
      <c r="H1235" s="100" t="n">
        <f aca="false">$C1235*VLOOKUP($B1235,FoodDB!$A$2:$I$1018,7,0)</f>
        <v>0</v>
      </c>
      <c r="I1235" s="100" t="n">
        <f aca="false">$C1235*VLOOKUP($B1235,FoodDB!$A$2:$I$1018,8,0)</f>
        <v>0</v>
      </c>
      <c r="J1235" s="100" t="n">
        <f aca="false">$C1235*VLOOKUP($B1235,FoodDB!$A$2:$I$1018,9,0)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$C1236*VLOOKUP($B1236,FoodDB!$A$2:$I$1018,3,0)</f>
        <v>0</v>
      </c>
      <c r="E1236" s="100" t="n">
        <f aca="false">$C1236*VLOOKUP($B1236,FoodDB!$A$2:$I$1018,4,0)</f>
        <v>0</v>
      </c>
      <c r="F1236" s="100" t="n">
        <f aca="false">$C1236*VLOOKUP($B1236,FoodDB!$A$2:$I$1018,5,0)</f>
        <v>0</v>
      </c>
      <c r="G1236" s="100" t="n">
        <f aca="false">$C1236*VLOOKUP($B1236,FoodDB!$A$2:$I$1018,6,0)</f>
        <v>0</v>
      </c>
      <c r="H1236" s="100" t="n">
        <f aca="false">$C1236*VLOOKUP($B1236,FoodDB!$A$2:$I$1018,7,0)</f>
        <v>0</v>
      </c>
      <c r="I1236" s="100" t="n">
        <f aca="false">$C1236*VLOOKUP($B1236,FoodDB!$A$2:$I$1018,8,0)</f>
        <v>0</v>
      </c>
      <c r="J1236" s="100" t="n">
        <f aca="false">$C1236*VLOOKUP($B1236,FoodDB!$A$2:$I$1018,9,0)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$C1237*VLOOKUP($B1237,FoodDB!$A$2:$I$1018,3,0)</f>
        <v>0</v>
      </c>
      <c r="E1237" s="100" t="n">
        <f aca="false">$C1237*VLOOKUP($B1237,FoodDB!$A$2:$I$1018,4,0)</f>
        <v>0</v>
      </c>
      <c r="F1237" s="100" t="n">
        <f aca="false">$C1237*VLOOKUP($B1237,FoodDB!$A$2:$I$1018,5,0)</f>
        <v>0</v>
      </c>
      <c r="G1237" s="100" t="n">
        <f aca="false">$C1237*VLOOKUP($B1237,FoodDB!$A$2:$I$1018,6,0)</f>
        <v>0</v>
      </c>
      <c r="H1237" s="100" t="n">
        <f aca="false">$C1237*VLOOKUP($B1237,FoodDB!$A$2:$I$1018,7,0)</f>
        <v>0</v>
      </c>
      <c r="I1237" s="100" t="n">
        <f aca="false">$C1237*VLOOKUP($B1237,FoodDB!$A$2:$I$1018,8,0)</f>
        <v>0</v>
      </c>
      <c r="J1237" s="100" t="n">
        <f aca="false">$C1237*VLOOKUP($B1237,FoodDB!$A$2:$I$1018,9,0)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$C1238*VLOOKUP($B1238,FoodDB!$A$2:$I$1018,3,0)</f>
        <v>0</v>
      </c>
      <c r="E1238" s="100" t="n">
        <f aca="false">$C1238*VLOOKUP($B1238,FoodDB!$A$2:$I$1018,4,0)</f>
        <v>0</v>
      </c>
      <c r="F1238" s="100" t="n">
        <f aca="false">$C1238*VLOOKUP($B1238,FoodDB!$A$2:$I$1018,5,0)</f>
        <v>0</v>
      </c>
      <c r="G1238" s="100" t="n">
        <f aca="false">$C1238*VLOOKUP($B1238,FoodDB!$A$2:$I$1018,6,0)</f>
        <v>0</v>
      </c>
      <c r="H1238" s="100" t="n">
        <f aca="false">$C1238*VLOOKUP($B1238,FoodDB!$A$2:$I$1018,7,0)</f>
        <v>0</v>
      </c>
      <c r="I1238" s="100" t="n">
        <f aca="false">$C1238*VLOOKUP($B1238,FoodDB!$A$2:$I$1018,8,0)</f>
        <v>0</v>
      </c>
      <c r="J1238" s="100" t="n">
        <f aca="false">$C1238*VLOOKUP($B1238,FoodDB!$A$2:$I$1018,9,0)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$C1239*VLOOKUP($B1239,FoodDB!$A$2:$I$1018,3,0)</f>
        <v>0</v>
      </c>
      <c r="E1239" s="100" t="n">
        <f aca="false">$C1239*VLOOKUP($B1239,FoodDB!$A$2:$I$1018,4,0)</f>
        <v>0</v>
      </c>
      <c r="F1239" s="100" t="n">
        <f aca="false">$C1239*VLOOKUP($B1239,FoodDB!$A$2:$I$1018,5,0)</f>
        <v>0</v>
      </c>
      <c r="G1239" s="100" t="n">
        <f aca="false">$C1239*VLOOKUP($B1239,FoodDB!$A$2:$I$1018,6,0)</f>
        <v>0</v>
      </c>
      <c r="H1239" s="100" t="n">
        <f aca="false">$C1239*VLOOKUP($B1239,FoodDB!$A$2:$I$1018,7,0)</f>
        <v>0</v>
      </c>
      <c r="I1239" s="100" t="n">
        <f aca="false">$C1239*VLOOKUP($B1239,FoodDB!$A$2:$I$1018,8,0)</f>
        <v>0</v>
      </c>
      <c r="J1239" s="100" t="n">
        <f aca="false">$C1239*VLOOKUP($B1239,FoodDB!$A$2:$I$1018,9,0)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$C1240*VLOOKUP($B1240,FoodDB!$A$2:$I$1018,3,0)</f>
        <v>0</v>
      </c>
      <c r="E1240" s="100" t="n">
        <f aca="false">$C1240*VLOOKUP($B1240,FoodDB!$A$2:$I$1018,4,0)</f>
        <v>0</v>
      </c>
      <c r="F1240" s="100" t="n">
        <f aca="false">$C1240*VLOOKUP($B1240,FoodDB!$A$2:$I$1018,5,0)</f>
        <v>0</v>
      </c>
      <c r="G1240" s="100" t="n">
        <f aca="false">$C1240*VLOOKUP($B1240,FoodDB!$A$2:$I$1018,6,0)</f>
        <v>0</v>
      </c>
      <c r="H1240" s="100" t="n">
        <f aca="false">$C1240*VLOOKUP($B1240,FoodDB!$A$2:$I$1018,7,0)</f>
        <v>0</v>
      </c>
      <c r="I1240" s="100" t="n">
        <f aca="false">$C1240*VLOOKUP($B1240,FoodDB!$A$2:$I$1018,8,0)</f>
        <v>0</v>
      </c>
      <c r="J1240" s="100" t="n">
        <f aca="false">$C1240*VLOOKUP($B1240,FoodDB!$A$2:$I$1018,9,0)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 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$C1246*VLOOKUP($B1246,FoodDB!$A$2:$I$1018,3,0)</f>
        <v>0</v>
      </c>
      <c r="E1246" s="100" t="n">
        <f aca="false">$C1246*VLOOKUP($B1246,FoodDB!$A$2:$I$1018,4,0)</f>
        <v>0</v>
      </c>
      <c r="F1246" s="100" t="n">
        <f aca="false">$C1246*VLOOKUP($B1246,FoodDB!$A$2:$I$1018,5,0)</f>
        <v>0</v>
      </c>
      <c r="G1246" s="100" t="n">
        <f aca="false">$C1246*VLOOKUP($B1246,FoodDB!$A$2:$I$1018,6,0)</f>
        <v>0</v>
      </c>
      <c r="H1246" s="100" t="n">
        <f aca="false">$C1246*VLOOKUP($B1246,FoodDB!$A$2:$I$1018,7,0)</f>
        <v>0</v>
      </c>
      <c r="I1246" s="100" t="n">
        <f aca="false">$C1246*VLOOKUP($B1246,FoodDB!$A$2:$I$1018,8,0)</f>
        <v>0</v>
      </c>
      <c r="J1246" s="100" t="n">
        <f aca="false">$C1246*VLOOKUP($B1246,FoodDB!$A$2:$I$1018,9,0)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854.913498593029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1448.21757272919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$C1247*VLOOKUP($B1247,FoodDB!$A$2:$I$1018,3,0)</f>
        <v>0</v>
      </c>
      <c r="E1247" s="100" t="n">
        <f aca="false">$C1247*VLOOKUP($B1247,FoodDB!$A$2:$I$1018,4,0)</f>
        <v>0</v>
      </c>
      <c r="F1247" s="100" t="n">
        <f aca="false">$C1247*VLOOKUP($B1247,FoodDB!$A$2:$I$1018,5,0)</f>
        <v>0</v>
      </c>
      <c r="G1247" s="100" t="n">
        <f aca="false">$C1247*VLOOKUP($B1247,FoodDB!$A$2:$I$1018,6,0)</f>
        <v>0</v>
      </c>
      <c r="H1247" s="100" t="n">
        <f aca="false">$C1247*VLOOKUP($B1247,FoodDB!$A$2:$I$1018,7,0)</f>
        <v>0</v>
      </c>
      <c r="I1247" s="100" t="n">
        <f aca="false">$C1247*VLOOKUP($B1247,FoodDB!$A$2:$I$1018,8,0)</f>
        <v>0</v>
      </c>
      <c r="J1247" s="100" t="n">
        <f aca="false">$C1247*VLOOKUP($B1247,FoodDB!$A$2:$I$1018,9,0)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$C1248*VLOOKUP($B1248,FoodDB!$A$2:$I$1018,3,0)</f>
        <v>0</v>
      </c>
      <c r="E1248" s="100" t="n">
        <f aca="false">$C1248*VLOOKUP($B1248,FoodDB!$A$2:$I$1018,4,0)</f>
        <v>0</v>
      </c>
      <c r="F1248" s="100" t="n">
        <f aca="false">$C1248*VLOOKUP($B1248,FoodDB!$A$2:$I$1018,5,0)</f>
        <v>0</v>
      </c>
      <c r="G1248" s="100" t="n">
        <f aca="false">$C1248*VLOOKUP($B1248,FoodDB!$A$2:$I$1018,6,0)</f>
        <v>0</v>
      </c>
      <c r="H1248" s="100" t="n">
        <f aca="false">$C1248*VLOOKUP($B1248,FoodDB!$A$2:$I$1018,7,0)</f>
        <v>0</v>
      </c>
      <c r="I1248" s="100" t="n">
        <f aca="false">$C1248*VLOOKUP($B1248,FoodDB!$A$2:$I$1018,8,0)</f>
        <v>0</v>
      </c>
      <c r="J1248" s="100" t="n">
        <f aca="false">$C1248*VLOOKUP($B1248,FoodDB!$A$2:$I$1018,9,0)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$C1249*VLOOKUP($B1249,FoodDB!$A$2:$I$1018,3,0)</f>
        <v>0</v>
      </c>
      <c r="E1249" s="100" t="n">
        <f aca="false">$C1249*VLOOKUP($B1249,FoodDB!$A$2:$I$1018,4,0)</f>
        <v>0</v>
      </c>
      <c r="F1249" s="100" t="n">
        <f aca="false">$C1249*VLOOKUP($B1249,FoodDB!$A$2:$I$1018,5,0)</f>
        <v>0</v>
      </c>
      <c r="G1249" s="100" t="n">
        <f aca="false">$C1249*VLOOKUP($B1249,FoodDB!$A$2:$I$1018,6,0)</f>
        <v>0</v>
      </c>
      <c r="H1249" s="100" t="n">
        <f aca="false">$C1249*VLOOKUP($B1249,FoodDB!$A$2:$I$1018,7,0)</f>
        <v>0</v>
      </c>
      <c r="I1249" s="100" t="n">
        <f aca="false">$C1249*VLOOKUP($B1249,FoodDB!$A$2:$I$1018,8,0)</f>
        <v>0</v>
      </c>
      <c r="J1249" s="100" t="n">
        <f aca="false">$C1249*VLOOKUP($B1249,FoodDB!$A$2:$I$1018,9,0)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$C1250*VLOOKUP($B1250,FoodDB!$A$2:$I$1018,3,0)</f>
        <v>0</v>
      </c>
      <c r="E1250" s="100" t="n">
        <f aca="false">$C1250*VLOOKUP($B1250,FoodDB!$A$2:$I$1018,4,0)</f>
        <v>0</v>
      </c>
      <c r="F1250" s="100" t="n">
        <f aca="false">$C1250*VLOOKUP($B1250,FoodDB!$A$2:$I$1018,5,0)</f>
        <v>0</v>
      </c>
      <c r="G1250" s="100" t="n">
        <f aca="false">$C1250*VLOOKUP($B1250,FoodDB!$A$2:$I$1018,6,0)</f>
        <v>0</v>
      </c>
      <c r="H1250" s="100" t="n">
        <f aca="false">$C1250*VLOOKUP($B1250,FoodDB!$A$2:$I$1018,7,0)</f>
        <v>0</v>
      </c>
      <c r="I1250" s="100" t="n">
        <f aca="false">$C1250*VLOOKUP($B1250,FoodDB!$A$2:$I$1018,8,0)</f>
        <v>0</v>
      </c>
      <c r="J1250" s="100" t="n">
        <f aca="false">$C1250*VLOOKUP($B1250,FoodDB!$A$2:$I$1018,9,0)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$C1251*VLOOKUP($B1251,FoodDB!$A$2:$I$1018,3,0)</f>
        <v>0</v>
      </c>
      <c r="E1251" s="100" t="n">
        <f aca="false">$C1251*VLOOKUP($B1251,FoodDB!$A$2:$I$1018,4,0)</f>
        <v>0</v>
      </c>
      <c r="F1251" s="100" t="n">
        <f aca="false">$C1251*VLOOKUP($B1251,FoodDB!$A$2:$I$1018,5,0)</f>
        <v>0</v>
      </c>
      <c r="G1251" s="100" t="n">
        <f aca="false">$C1251*VLOOKUP($B1251,FoodDB!$A$2:$I$1018,6,0)</f>
        <v>0</v>
      </c>
      <c r="H1251" s="100" t="n">
        <f aca="false">$C1251*VLOOKUP($B1251,FoodDB!$A$2:$I$1018,7,0)</f>
        <v>0</v>
      </c>
      <c r="I1251" s="100" t="n">
        <f aca="false">$C1251*VLOOKUP($B1251,FoodDB!$A$2:$I$1018,8,0)</f>
        <v>0</v>
      </c>
      <c r="J1251" s="100" t="n">
        <f aca="false">$C1251*VLOOKUP($B1251,FoodDB!$A$2:$I$1018,9,0)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$C1252*VLOOKUP($B1252,FoodDB!$A$2:$I$1018,3,0)</f>
        <v>0</v>
      </c>
      <c r="E1252" s="100" t="n">
        <f aca="false">$C1252*VLOOKUP($B1252,FoodDB!$A$2:$I$1018,4,0)</f>
        <v>0</v>
      </c>
      <c r="F1252" s="100" t="n">
        <f aca="false">$C1252*VLOOKUP($B1252,FoodDB!$A$2:$I$1018,5,0)</f>
        <v>0</v>
      </c>
      <c r="G1252" s="100" t="n">
        <f aca="false">$C1252*VLOOKUP($B1252,FoodDB!$A$2:$I$1018,6,0)</f>
        <v>0</v>
      </c>
      <c r="H1252" s="100" t="n">
        <f aca="false">$C1252*VLOOKUP($B1252,FoodDB!$A$2:$I$1018,7,0)</f>
        <v>0</v>
      </c>
      <c r="I1252" s="100" t="n">
        <f aca="false">$C1252*VLOOKUP($B1252,FoodDB!$A$2:$I$1018,8,0)</f>
        <v>0</v>
      </c>
      <c r="J1252" s="100" t="n">
        <f aca="false">$C1252*VLOOKUP($B1252,FoodDB!$A$2:$I$1018,9,0)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 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$C1258*VLOOKUP($B1258,FoodDB!$A$2:$I$1018,3,0)</f>
        <v>0</v>
      </c>
      <c r="E1258" s="100" t="n">
        <f aca="false">$C1258*VLOOKUP($B1258,FoodDB!$A$2:$I$1018,4,0)</f>
        <v>0</v>
      </c>
      <c r="F1258" s="100" t="n">
        <f aca="false">$C1258*VLOOKUP($B1258,FoodDB!$A$2:$I$1018,5,0)</f>
        <v>0</v>
      </c>
      <c r="G1258" s="100" t="n">
        <f aca="false">$C1258*VLOOKUP($B1258,FoodDB!$A$2:$I$1018,6,0)</f>
        <v>0</v>
      </c>
      <c r="H1258" s="100" t="n">
        <f aca="false">$C1258*VLOOKUP($B1258,FoodDB!$A$2:$I$1018,7,0)</f>
        <v>0</v>
      </c>
      <c r="I1258" s="100" t="n">
        <f aca="false">$C1258*VLOOKUP($B1258,FoodDB!$A$2:$I$1018,8,0)</f>
        <v>0</v>
      </c>
      <c r="J1258" s="100" t="n">
        <f aca="false">$C1258*VLOOKUP($B1258,FoodDB!$A$2:$I$1018,9,0)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858.524997957563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1451.82907209372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$C1259*VLOOKUP($B1259,FoodDB!$A$2:$I$1018,3,0)</f>
        <v>0</v>
      </c>
      <c r="E1259" s="100" t="n">
        <f aca="false">$C1259*VLOOKUP($B1259,FoodDB!$A$2:$I$1018,4,0)</f>
        <v>0</v>
      </c>
      <c r="F1259" s="100" t="n">
        <f aca="false">$C1259*VLOOKUP($B1259,FoodDB!$A$2:$I$1018,5,0)</f>
        <v>0</v>
      </c>
      <c r="G1259" s="100" t="n">
        <f aca="false">$C1259*VLOOKUP($B1259,FoodDB!$A$2:$I$1018,6,0)</f>
        <v>0</v>
      </c>
      <c r="H1259" s="100" t="n">
        <f aca="false">$C1259*VLOOKUP($B1259,FoodDB!$A$2:$I$1018,7,0)</f>
        <v>0</v>
      </c>
      <c r="I1259" s="100" t="n">
        <f aca="false">$C1259*VLOOKUP($B1259,FoodDB!$A$2:$I$1018,8,0)</f>
        <v>0</v>
      </c>
      <c r="J1259" s="100" t="n">
        <f aca="false">$C1259*VLOOKUP($B1259,FoodDB!$A$2:$I$1018,9,0)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$C1260*VLOOKUP($B1260,FoodDB!$A$2:$I$1018,3,0)</f>
        <v>0</v>
      </c>
      <c r="E1260" s="100" t="n">
        <f aca="false">$C1260*VLOOKUP($B1260,FoodDB!$A$2:$I$1018,4,0)</f>
        <v>0</v>
      </c>
      <c r="F1260" s="100" t="n">
        <f aca="false">$C1260*VLOOKUP($B1260,FoodDB!$A$2:$I$1018,5,0)</f>
        <v>0</v>
      </c>
      <c r="G1260" s="100" t="n">
        <f aca="false">$C1260*VLOOKUP($B1260,FoodDB!$A$2:$I$1018,6,0)</f>
        <v>0</v>
      </c>
      <c r="H1260" s="100" t="n">
        <f aca="false">$C1260*VLOOKUP($B1260,FoodDB!$A$2:$I$1018,7,0)</f>
        <v>0</v>
      </c>
      <c r="I1260" s="100" t="n">
        <f aca="false">$C1260*VLOOKUP($B1260,FoodDB!$A$2:$I$1018,8,0)</f>
        <v>0</v>
      </c>
      <c r="J1260" s="100" t="n">
        <f aca="false">$C1260*VLOOKUP($B1260,FoodDB!$A$2:$I$1018,9,0)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$C1261*VLOOKUP($B1261,FoodDB!$A$2:$I$1018,3,0)</f>
        <v>0</v>
      </c>
      <c r="E1261" s="100" t="n">
        <f aca="false">$C1261*VLOOKUP($B1261,FoodDB!$A$2:$I$1018,4,0)</f>
        <v>0</v>
      </c>
      <c r="F1261" s="100" t="n">
        <f aca="false">$C1261*VLOOKUP($B1261,FoodDB!$A$2:$I$1018,5,0)</f>
        <v>0</v>
      </c>
      <c r="G1261" s="100" t="n">
        <f aca="false">$C1261*VLOOKUP($B1261,FoodDB!$A$2:$I$1018,6,0)</f>
        <v>0</v>
      </c>
      <c r="H1261" s="100" t="n">
        <f aca="false">$C1261*VLOOKUP($B1261,FoodDB!$A$2:$I$1018,7,0)</f>
        <v>0</v>
      </c>
      <c r="I1261" s="100" t="n">
        <f aca="false">$C1261*VLOOKUP($B1261,FoodDB!$A$2:$I$1018,8,0)</f>
        <v>0</v>
      </c>
      <c r="J1261" s="100" t="n">
        <f aca="false">$C1261*VLOOKUP($B1261,FoodDB!$A$2:$I$1018,9,0)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$C1262*VLOOKUP($B1262,FoodDB!$A$2:$I$1018,3,0)</f>
        <v>0</v>
      </c>
      <c r="E1262" s="100" t="n">
        <f aca="false">$C1262*VLOOKUP($B1262,FoodDB!$A$2:$I$1018,4,0)</f>
        <v>0</v>
      </c>
      <c r="F1262" s="100" t="n">
        <f aca="false">$C1262*VLOOKUP($B1262,FoodDB!$A$2:$I$1018,5,0)</f>
        <v>0</v>
      </c>
      <c r="G1262" s="100" t="n">
        <f aca="false">$C1262*VLOOKUP($B1262,FoodDB!$A$2:$I$1018,6,0)</f>
        <v>0</v>
      </c>
      <c r="H1262" s="100" t="n">
        <f aca="false">$C1262*VLOOKUP($B1262,FoodDB!$A$2:$I$1018,7,0)</f>
        <v>0</v>
      </c>
      <c r="I1262" s="100" t="n">
        <f aca="false">$C1262*VLOOKUP($B1262,FoodDB!$A$2:$I$1018,8,0)</f>
        <v>0</v>
      </c>
      <c r="J1262" s="100" t="n">
        <f aca="false">$C1262*VLOOKUP($B1262,FoodDB!$A$2:$I$1018,9,0)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$C1263*VLOOKUP($B1263,FoodDB!$A$2:$I$1018,3,0)</f>
        <v>0</v>
      </c>
      <c r="E1263" s="100" t="n">
        <f aca="false">$C1263*VLOOKUP($B1263,FoodDB!$A$2:$I$1018,4,0)</f>
        <v>0</v>
      </c>
      <c r="F1263" s="100" t="n">
        <f aca="false">$C1263*VLOOKUP($B1263,FoodDB!$A$2:$I$1018,5,0)</f>
        <v>0</v>
      </c>
      <c r="G1263" s="100" t="n">
        <f aca="false">$C1263*VLOOKUP($B1263,FoodDB!$A$2:$I$1018,6,0)</f>
        <v>0</v>
      </c>
      <c r="H1263" s="100" t="n">
        <f aca="false">$C1263*VLOOKUP($B1263,FoodDB!$A$2:$I$1018,7,0)</f>
        <v>0</v>
      </c>
      <c r="I1263" s="100" t="n">
        <f aca="false">$C1263*VLOOKUP($B1263,FoodDB!$A$2:$I$1018,8,0)</f>
        <v>0</v>
      </c>
      <c r="J1263" s="100" t="n">
        <f aca="false">$C1263*VLOOKUP($B1263,FoodDB!$A$2:$I$1018,9,0)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$C1264*VLOOKUP($B1264,FoodDB!$A$2:$I$1018,3,0)</f>
        <v>0</v>
      </c>
      <c r="E1264" s="100" t="n">
        <f aca="false">$C1264*VLOOKUP($B1264,FoodDB!$A$2:$I$1018,4,0)</f>
        <v>0</v>
      </c>
      <c r="F1264" s="100" t="n">
        <f aca="false">$C1264*VLOOKUP($B1264,FoodDB!$A$2:$I$1018,5,0)</f>
        <v>0</v>
      </c>
      <c r="G1264" s="100" t="n">
        <f aca="false">$C1264*VLOOKUP($B1264,FoodDB!$A$2:$I$1018,6,0)</f>
        <v>0</v>
      </c>
      <c r="H1264" s="100" t="n">
        <f aca="false">$C1264*VLOOKUP($B1264,FoodDB!$A$2:$I$1018,7,0)</f>
        <v>0</v>
      </c>
      <c r="I1264" s="100" t="n">
        <f aca="false">$C1264*VLOOKUP($B1264,FoodDB!$A$2:$I$1018,8,0)</f>
        <v>0</v>
      </c>
      <c r="J1264" s="100" t="n">
        <f aca="false">$C1264*VLOOKUP($B1264,FoodDB!$A$2:$I$1018,9,0)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 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$C1270*VLOOKUP($B1270,FoodDB!$A$2:$I$1018,3,0)</f>
        <v>0</v>
      </c>
      <c r="E1270" s="100" t="n">
        <f aca="false">$C1270*VLOOKUP($B1270,FoodDB!$A$2:$I$1018,4,0)</f>
        <v>0</v>
      </c>
      <c r="F1270" s="100" t="n">
        <f aca="false">$C1270*VLOOKUP($B1270,FoodDB!$A$2:$I$1018,5,0)</f>
        <v>0</v>
      </c>
      <c r="G1270" s="100" t="n">
        <f aca="false">$C1270*VLOOKUP($B1270,FoodDB!$A$2:$I$1018,6,0)</f>
        <v>0</v>
      </c>
      <c r="H1270" s="100" t="n">
        <f aca="false">$C1270*VLOOKUP($B1270,FoodDB!$A$2:$I$1018,7,0)</f>
        <v>0</v>
      </c>
      <c r="I1270" s="100" t="n">
        <f aca="false">$C1270*VLOOKUP($B1270,FoodDB!$A$2:$I$1018,8,0)</f>
        <v>0</v>
      </c>
      <c r="J1270" s="100" t="n">
        <f aca="false">$C1270*VLOOKUP($B1270,FoodDB!$A$2:$I$1018,9,0)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862.104509756296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1455.40858389245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$C1271*VLOOKUP($B1271,FoodDB!$A$2:$I$1018,3,0)</f>
        <v>0</v>
      </c>
      <c r="E1271" s="100" t="n">
        <f aca="false">$C1271*VLOOKUP($B1271,FoodDB!$A$2:$I$1018,4,0)</f>
        <v>0</v>
      </c>
      <c r="F1271" s="100" t="n">
        <f aca="false">$C1271*VLOOKUP($B1271,FoodDB!$A$2:$I$1018,5,0)</f>
        <v>0</v>
      </c>
      <c r="G1271" s="100" t="n">
        <f aca="false">$C1271*VLOOKUP($B1271,FoodDB!$A$2:$I$1018,6,0)</f>
        <v>0</v>
      </c>
      <c r="H1271" s="100" t="n">
        <f aca="false">$C1271*VLOOKUP($B1271,FoodDB!$A$2:$I$1018,7,0)</f>
        <v>0</v>
      </c>
      <c r="I1271" s="100" t="n">
        <f aca="false">$C1271*VLOOKUP($B1271,FoodDB!$A$2:$I$1018,8,0)</f>
        <v>0</v>
      </c>
      <c r="J1271" s="100" t="n">
        <f aca="false">$C1271*VLOOKUP($B1271,FoodDB!$A$2:$I$1018,9,0)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$C1272*VLOOKUP($B1272,FoodDB!$A$2:$I$1018,3,0)</f>
        <v>0</v>
      </c>
      <c r="E1272" s="100" t="n">
        <f aca="false">$C1272*VLOOKUP($B1272,FoodDB!$A$2:$I$1018,4,0)</f>
        <v>0</v>
      </c>
      <c r="F1272" s="100" t="n">
        <f aca="false">$C1272*VLOOKUP($B1272,FoodDB!$A$2:$I$1018,5,0)</f>
        <v>0</v>
      </c>
      <c r="G1272" s="100" t="n">
        <f aca="false">$C1272*VLOOKUP($B1272,FoodDB!$A$2:$I$1018,6,0)</f>
        <v>0</v>
      </c>
      <c r="H1272" s="100" t="n">
        <f aca="false">$C1272*VLOOKUP($B1272,FoodDB!$A$2:$I$1018,7,0)</f>
        <v>0</v>
      </c>
      <c r="I1272" s="100" t="n">
        <f aca="false">$C1272*VLOOKUP($B1272,FoodDB!$A$2:$I$1018,8,0)</f>
        <v>0</v>
      </c>
      <c r="J1272" s="100" t="n">
        <f aca="false">$C1272*VLOOKUP($B1272,FoodDB!$A$2:$I$1018,9,0)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$C1273*VLOOKUP($B1273,FoodDB!$A$2:$I$1018,3,0)</f>
        <v>0</v>
      </c>
      <c r="E1273" s="100" t="n">
        <f aca="false">$C1273*VLOOKUP($B1273,FoodDB!$A$2:$I$1018,4,0)</f>
        <v>0</v>
      </c>
      <c r="F1273" s="100" t="n">
        <f aca="false">$C1273*VLOOKUP($B1273,FoodDB!$A$2:$I$1018,5,0)</f>
        <v>0</v>
      </c>
      <c r="G1273" s="100" t="n">
        <f aca="false">$C1273*VLOOKUP($B1273,FoodDB!$A$2:$I$1018,6,0)</f>
        <v>0</v>
      </c>
      <c r="H1273" s="100" t="n">
        <f aca="false">$C1273*VLOOKUP($B1273,FoodDB!$A$2:$I$1018,7,0)</f>
        <v>0</v>
      </c>
      <c r="I1273" s="100" t="n">
        <f aca="false">$C1273*VLOOKUP($B1273,FoodDB!$A$2:$I$1018,8,0)</f>
        <v>0</v>
      </c>
      <c r="J1273" s="100" t="n">
        <f aca="false">$C1273*VLOOKUP($B1273,FoodDB!$A$2:$I$1018,9,0)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$C1274*VLOOKUP($B1274,FoodDB!$A$2:$I$1018,3,0)</f>
        <v>0</v>
      </c>
      <c r="E1274" s="100" t="n">
        <f aca="false">$C1274*VLOOKUP($B1274,FoodDB!$A$2:$I$1018,4,0)</f>
        <v>0</v>
      </c>
      <c r="F1274" s="100" t="n">
        <f aca="false">$C1274*VLOOKUP($B1274,FoodDB!$A$2:$I$1018,5,0)</f>
        <v>0</v>
      </c>
      <c r="G1274" s="100" t="n">
        <f aca="false">$C1274*VLOOKUP($B1274,FoodDB!$A$2:$I$1018,6,0)</f>
        <v>0</v>
      </c>
      <c r="H1274" s="100" t="n">
        <f aca="false">$C1274*VLOOKUP($B1274,FoodDB!$A$2:$I$1018,7,0)</f>
        <v>0</v>
      </c>
      <c r="I1274" s="100" t="n">
        <f aca="false">$C1274*VLOOKUP($B1274,FoodDB!$A$2:$I$1018,8,0)</f>
        <v>0</v>
      </c>
      <c r="J1274" s="100" t="n">
        <f aca="false">$C1274*VLOOKUP($B1274,FoodDB!$A$2:$I$1018,9,0)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$C1275*VLOOKUP($B1275,FoodDB!$A$2:$I$1018,3,0)</f>
        <v>0</v>
      </c>
      <c r="E1275" s="100" t="n">
        <f aca="false">$C1275*VLOOKUP($B1275,FoodDB!$A$2:$I$1018,4,0)</f>
        <v>0</v>
      </c>
      <c r="F1275" s="100" t="n">
        <f aca="false">$C1275*VLOOKUP($B1275,FoodDB!$A$2:$I$1018,5,0)</f>
        <v>0</v>
      </c>
      <c r="G1275" s="100" t="n">
        <f aca="false">$C1275*VLOOKUP($B1275,FoodDB!$A$2:$I$1018,6,0)</f>
        <v>0</v>
      </c>
      <c r="H1275" s="100" t="n">
        <f aca="false">$C1275*VLOOKUP($B1275,FoodDB!$A$2:$I$1018,7,0)</f>
        <v>0</v>
      </c>
      <c r="I1275" s="100" t="n">
        <f aca="false">$C1275*VLOOKUP($B1275,FoodDB!$A$2:$I$1018,8,0)</f>
        <v>0</v>
      </c>
      <c r="J1275" s="100" t="n">
        <f aca="false">$C1275*VLOOKUP($B1275,FoodDB!$A$2:$I$1018,9,0)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$C1276*VLOOKUP($B1276,FoodDB!$A$2:$I$1018,3,0)</f>
        <v>0</v>
      </c>
      <c r="E1276" s="100" t="n">
        <f aca="false">$C1276*VLOOKUP($B1276,FoodDB!$A$2:$I$1018,4,0)</f>
        <v>0</v>
      </c>
      <c r="F1276" s="100" t="n">
        <f aca="false">$C1276*VLOOKUP($B1276,FoodDB!$A$2:$I$1018,5,0)</f>
        <v>0</v>
      </c>
      <c r="G1276" s="100" t="n">
        <f aca="false">$C1276*VLOOKUP($B1276,FoodDB!$A$2:$I$1018,6,0)</f>
        <v>0</v>
      </c>
      <c r="H1276" s="100" t="n">
        <f aca="false">$C1276*VLOOKUP($B1276,FoodDB!$A$2:$I$1018,7,0)</f>
        <v>0</v>
      </c>
      <c r="I1276" s="100" t="n">
        <f aca="false">$C1276*VLOOKUP($B1276,FoodDB!$A$2:$I$1018,8,0)</f>
        <v>0</v>
      </c>
      <c r="J1276" s="100" t="n">
        <f aca="false">$C1276*VLOOKUP($B1276,FoodDB!$A$2:$I$1018,9,0)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 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$C1282*VLOOKUP($B1282,FoodDB!$A$2:$I$1018,3,0)</f>
        <v>0</v>
      </c>
      <c r="E1282" s="100" t="n">
        <f aca="false">$C1282*VLOOKUP($B1282,FoodDB!$A$2:$I$1018,4,0)</f>
        <v>0</v>
      </c>
      <c r="F1282" s="100" t="n">
        <f aca="false">$C1282*VLOOKUP($B1282,FoodDB!$A$2:$I$1018,5,0)</f>
        <v>0</v>
      </c>
      <c r="G1282" s="100" t="n">
        <f aca="false">$C1282*VLOOKUP($B1282,FoodDB!$A$2:$I$1018,6,0)</f>
        <v>0</v>
      </c>
      <c r="H1282" s="100" t="n">
        <f aca="false">$C1282*VLOOKUP($B1282,FoodDB!$A$2:$I$1018,7,0)</f>
        <v>0</v>
      </c>
      <c r="I1282" s="100" t="n">
        <f aca="false">$C1282*VLOOKUP($B1282,FoodDB!$A$2:$I$1018,8,0)</f>
        <v>0</v>
      </c>
      <c r="J1282" s="100" t="n">
        <f aca="false">$C1282*VLOOKUP($B1282,FoodDB!$A$2:$I$1018,9,0)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865.652317307669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1458.95639144383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$C1283*VLOOKUP($B1283,FoodDB!$A$2:$I$1018,3,0)</f>
        <v>0</v>
      </c>
      <c r="E1283" s="100" t="n">
        <f aca="false">$C1283*VLOOKUP($B1283,FoodDB!$A$2:$I$1018,4,0)</f>
        <v>0</v>
      </c>
      <c r="F1283" s="100" t="n">
        <f aca="false">$C1283*VLOOKUP($B1283,FoodDB!$A$2:$I$1018,5,0)</f>
        <v>0</v>
      </c>
      <c r="G1283" s="100" t="n">
        <f aca="false">$C1283*VLOOKUP($B1283,FoodDB!$A$2:$I$1018,6,0)</f>
        <v>0</v>
      </c>
      <c r="H1283" s="100" t="n">
        <f aca="false">$C1283*VLOOKUP($B1283,FoodDB!$A$2:$I$1018,7,0)</f>
        <v>0</v>
      </c>
      <c r="I1283" s="100" t="n">
        <f aca="false">$C1283*VLOOKUP($B1283,FoodDB!$A$2:$I$1018,8,0)</f>
        <v>0</v>
      </c>
      <c r="J1283" s="100" t="n">
        <f aca="false">$C1283*VLOOKUP($B1283,FoodDB!$A$2:$I$1018,9,0)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$C1284*VLOOKUP($B1284,FoodDB!$A$2:$I$1018,3,0)</f>
        <v>0</v>
      </c>
      <c r="E1284" s="100" t="n">
        <f aca="false">$C1284*VLOOKUP($B1284,FoodDB!$A$2:$I$1018,4,0)</f>
        <v>0</v>
      </c>
      <c r="F1284" s="100" t="n">
        <f aca="false">$C1284*VLOOKUP($B1284,FoodDB!$A$2:$I$1018,5,0)</f>
        <v>0</v>
      </c>
      <c r="G1284" s="100" t="n">
        <f aca="false">$C1284*VLOOKUP($B1284,FoodDB!$A$2:$I$1018,6,0)</f>
        <v>0</v>
      </c>
      <c r="H1284" s="100" t="n">
        <f aca="false">$C1284*VLOOKUP($B1284,FoodDB!$A$2:$I$1018,7,0)</f>
        <v>0</v>
      </c>
      <c r="I1284" s="100" t="n">
        <f aca="false">$C1284*VLOOKUP($B1284,FoodDB!$A$2:$I$1018,8,0)</f>
        <v>0</v>
      </c>
      <c r="J1284" s="100" t="n">
        <f aca="false">$C1284*VLOOKUP($B1284,FoodDB!$A$2:$I$1018,9,0)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$C1285*VLOOKUP($B1285,FoodDB!$A$2:$I$1018,3,0)</f>
        <v>0</v>
      </c>
      <c r="E1285" s="100" t="n">
        <f aca="false">$C1285*VLOOKUP($B1285,FoodDB!$A$2:$I$1018,4,0)</f>
        <v>0</v>
      </c>
      <c r="F1285" s="100" t="n">
        <f aca="false">$C1285*VLOOKUP($B1285,FoodDB!$A$2:$I$1018,5,0)</f>
        <v>0</v>
      </c>
      <c r="G1285" s="100" t="n">
        <f aca="false">$C1285*VLOOKUP($B1285,FoodDB!$A$2:$I$1018,6,0)</f>
        <v>0</v>
      </c>
      <c r="H1285" s="100" t="n">
        <f aca="false">$C1285*VLOOKUP($B1285,FoodDB!$A$2:$I$1018,7,0)</f>
        <v>0</v>
      </c>
      <c r="I1285" s="100" t="n">
        <f aca="false">$C1285*VLOOKUP($B1285,FoodDB!$A$2:$I$1018,8,0)</f>
        <v>0</v>
      </c>
      <c r="J1285" s="100" t="n">
        <f aca="false">$C1285*VLOOKUP($B1285,FoodDB!$A$2:$I$1018,9,0)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$C1286*VLOOKUP($B1286,FoodDB!$A$2:$I$1018,3,0)</f>
        <v>0</v>
      </c>
      <c r="E1286" s="100" t="n">
        <f aca="false">$C1286*VLOOKUP($B1286,FoodDB!$A$2:$I$1018,4,0)</f>
        <v>0</v>
      </c>
      <c r="F1286" s="100" t="n">
        <f aca="false">$C1286*VLOOKUP($B1286,FoodDB!$A$2:$I$1018,5,0)</f>
        <v>0</v>
      </c>
      <c r="G1286" s="100" t="n">
        <f aca="false">$C1286*VLOOKUP($B1286,FoodDB!$A$2:$I$1018,6,0)</f>
        <v>0</v>
      </c>
      <c r="H1286" s="100" t="n">
        <f aca="false">$C1286*VLOOKUP($B1286,FoodDB!$A$2:$I$1018,7,0)</f>
        <v>0</v>
      </c>
      <c r="I1286" s="100" t="n">
        <f aca="false">$C1286*VLOOKUP($B1286,FoodDB!$A$2:$I$1018,8,0)</f>
        <v>0</v>
      </c>
      <c r="J1286" s="100" t="n">
        <f aca="false">$C1286*VLOOKUP($B1286,FoodDB!$A$2:$I$1018,9,0)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$C1287*VLOOKUP($B1287,FoodDB!$A$2:$I$1018,3,0)</f>
        <v>0</v>
      </c>
      <c r="E1287" s="100" t="n">
        <f aca="false">$C1287*VLOOKUP($B1287,FoodDB!$A$2:$I$1018,4,0)</f>
        <v>0</v>
      </c>
      <c r="F1287" s="100" t="n">
        <f aca="false">$C1287*VLOOKUP($B1287,FoodDB!$A$2:$I$1018,5,0)</f>
        <v>0</v>
      </c>
      <c r="G1287" s="100" t="n">
        <f aca="false">$C1287*VLOOKUP($B1287,FoodDB!$A$2:$I$1018,6,0)</f>
        <v>0</v>
      </c>
      <c r="H1287" s="100" t="n">
        <f aca="false">$C1287*VLOOKUP($B1287,FoodDB!$A$2:$I$1018,7,0)</f>
        <v>0</v>
      </c>
      <c r="I1287" s="100" t="n">
        <f aca="false">$C1287*VLOOKUP($B1287,FoodDB!$A$2:$I$1018,8,0)</f>
        <v>0</v>
      </c>
      <c r="J1287" s="100" t="n">
        <f aca="false">$C1287*VLOOKUP($B1287,FoodDB!$A$2:$I$1018,9,0)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$C1288*VLOOKUP($B1288,FoodDB!$A$2:$I$1018,3,0)</f>
        <v>0</v>
      </c>
      <c r="E1288" s="100" t="n">
        <f aca="false">$C1288*VLOOKUP($B1288,FoodDB!$A$2:$I$1018,4,0)</f>
        <v>0</v>
      </c>
      <c r="F1288" s="100" t="n">
        <f aca="false">$C1288*VLOOKUP($B1288,FoodDB!$A$2:$I$1018,5,0)</f>
        <v>0</v>
      </c>
      <c r="G1288" s="100" t="n">
        <f aca="false">$C1288*VLOOKUP($B1288,FoodDB!$A$2:$I$1018,6,0)</f>
        <v>0</v>
      </c>
      <c r="H1288" s="100" t="n">
        <f aca="false">$C1288*VLOOKUP($B1288,FoodDB!$A$2:$I$1018,7,0)</f>
        <v>0</v>
      </c>
      <c r="I1288" s="100" t="n">
        <f aca="false">$C1288*VLOOKUP($B1288,FoodDB!$A$2:$I$1018,8,0)</f>
        <v>0</v>
      </c>
      <c r="J1288" s="100" t="n">
        <f aca="false">$C1288*VLOOKUP($B1288,FoodDB!$A$2:$I$1018,9,0)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 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$C1294*VLOOKUP($B1294,FoodDB!$A$2:$I$1018,3,0)</f>
        <v>0</v>
      </c>
      <c r="E1294" s="100" t="n">
        <f aca="false">$C1294*VLOOKUP($B1294,FoodDB!$A$2:$I$1018,4,0)</f>
        <v>0</v>
      </c>
      <c r="F1294" s="100" t="n">
        <f aca="false">$C1294*VLOOKUP($B1294,FoodDB!$A$2:$I$1018,5,0)</f>
        <v>0</v>
      </c>
      <c r="G1294" s="100" t="n">
        <f aca="false">$C1294*VLOOKUP($B1294,FoodDB!$A$2:$I$1018,6,0)</f>
        <v>0</v>
      </c>
      <c r="H1294" s="100" t="n">
        <f aca="false">$C1294*VLOOKUP($B1294,FoodDB!$A$2:$I$1018,7,0)</f>
        <v>0</v>
      </c>
      <c r="I1294" s="100" t="n">
        <f aca="false">$C1294*VLOOKUP($B1294,FoodDB!$A$2:$I$1018,8,0)</f>
        <v>0</v>
      </c>
      <c r="J1294" s="100" t="n">
        <f aca="false">$C1294*VLOOKUP($B1294,FoodDB!$A$2:$I$1018,9,0)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$C1295*VLOOKUP($B1295,FoodDB!$A$2:$I$1018,3,0)</f>
        <v>0</v>
      </c>
      <c r="E1295" s="100" t="n">
        <f aca="false">$C1295*VLOOKUP($B1295,FoodDB!$A$2:$I$1018,4,0)</f>
        <v>0</v>
      </c>
      <c r="F1295" s="100" t="n">
        <f aca="false">$C1295*VLOOKUP($B1295,FoodDB!$A$2:$I$1018,5,0)</f>
        <v>0</v>
      </c>
      <c r="G1295" s="100" t="n">
        <f aca="false">$C1295*VLOOKUP($B1295,FoodDB!$A$2:$I$1018,6,0)</f>
        <v>0</v>
      </c>
      <c r="H1295" s="100" t="n">
        <f aca="false">$C1295*VLOOKUP($B1295,FoodDB!$A$2:$I$1018,7,0)</f>
        <v>0</v>
      </c>
      <c r="I1295" s="100" t="n">
        <f aca="false">$C1295*VLOOKUP($B1295,FoodDB!$A$2:$I$1018,8,0)</f>
        <v>0</v>
      </c>
      <c r="J1295" s="100" t="n">
        <f aca="false">$C1295*VLOOKUP($B1295,FoodDB!$A$2:$I$1018,9,0)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$C1296*VLOOKUP($B1296,FoodDB!$A$2:$I$1018,3,0)</f>
        <v>0</v>
      </c>
      <c r="E1296" s="100" t="n">
        <f aca="false">$C1296*VLOOKUP($B1296,FoodDB!$A$2:$I$1018,4,0)</f>
        <v>0</v>
      </c>
      <c r="F1296" s="100" t="n">
        <f aca="false">$C1296*VLOOKUP($B1296,FoodDB!$A$2:$I$1018,5,0)</f>
        <v>0</v>
      </c>
      <c r="G1296" s="100" t="n">
        <f aca="false">$C1296*VLOOKUP($B1296,FoodDB!$A$2:$I$1018,6,0)</f>
        <v>0</v>
      </c>
      <c r="H1296" s="100" t="n">
        <f aca="false">$C1296*VLOOKUP($B1296,FoodDB!$A$2:$I$1018,7,0)</f>
        <v>0</v>
      </c>
      <c r="I1296" s="100" t="n">
        <f aca="false">$C1296*VLOOKUP($B1296,FoodDB!$A$2:$I$1018,8,0)</f>
        <v>0</v>
      </c>
      <c r="J1296" s="100" t="n">
        <f aca="false">$C1296*VLOOKUP($B1296,FoodDB!$A$2:$I$1018,9,0)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$C1297*VLOOKUP($B1297,FoodDB!$A$2:$I$1018,3,0)</f>
        <v>0</v>
      </c>
      <c r="E1297" s="100" t="n">
        <f aca="false">$C1297*VLOOKUP($B1297,FoodDB!$A$2:$I$1018,4,0)</f>
        <v>0</v>
      </c>
      <c r="F1297" s="100" t="n">
        <f aca="false">$C1297*VLOOKUP($B1297,FoodDB!$A$2:$I$1018,5,0)</f>
        <v>0</v>
      </c>
      <c r="G1297" s="100" t="n">
        <f aca="false">$C1297*VLOOKUP($B1297,FoodDB!$A$2:$I$1018,6,0)</f>
        <v>0</v>
      </c>
      <c r="H1297" s="100" t="n">
        <f aca="false">$C1297*VLOOKUP($B1297,FoodDB!$A$2:$I$1018,7,0)</f>
        <v>0</v>
      </c>
      <c r="I1297" s="100" t="n">
        <f aca="false">$C1297*VLOOKUP($B1297,FoodDB!$A$2:$I$1018,8,0)</f>
        <v>0</v>
      </c>
      <c r="J1297" s="100" t="n">
        <f aca="false">$C1297*VLOOKUP($B1297,FoodDB!$A$2:$I$1018,9,0)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$C1298*VLOOKUP($B1298,FoodDB!$A$2:$I$1018,3,0)</f>
        <v>0</v>
      </c>
      <c r="E1298" s="100" t="n">
        <f aca="false">$C1298*VLOOKUP($B1298,FoodDB!$A$2:$I$1018,4,0)</f>
        <v>0</v>
      </c>
      <c r="F1298" s="100" t="n">
        <f aca="false">$C1298*VLOOKUP($B1298,FoodDB!$A$2:$I$1018,5,0)</f>
        <v>0</v>
      </c>
      <c r="G1298" s="100" t="n">
        <f aca="false">$C1298*VLOOKUP($B1298,FoodDB!$A$2:$I$1018,6,0)</f>
        <v>0</v>
      </c>
      <c r="H1298" s="100" t="n">
        <f aca="false">$C1298*VLOOKUP($B1298,FoodDB!$A$2:$I$1018,7,0)</f>
        <v>0</v>
      </c>
      <c r="I1298" s="100" t="n">
        <f aca="false">$C1298*VLOOKUP($B1298,FoodDB!$A$2:$I$1018,8,0)</f>
        <v>0</v>
      </c>
      <c r="J1298" s="100" t="n">
        <f aca="false">$C1298*VLOOKUP($B1298,FoodDB!$A$2:$I$1018,9,0)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$C1299*VLOOKUP($B1299,FoodDB!$A$2:$I$1018,3,0)</f>
        <v>0</v>
      </c>
      <c r="E1299" s="100" t="n">
        <f aca="false">$C1299*VLOOKUP($B1299,FoodDB!$A$2:$I$1018,4,0)</f>
        <v>0</v>
      </c>
      <c r="F1299" s="100" t="n">
        <f aca="false">$C1299*VLOOKUP($B1299,FoodDB!$A$2:$I$1018,5,0)</f>
        <v>0</v>
      </c>
      <c r="G1299" s="100" t="n">
        <f aca="false">$C1299*VLOOKUP($B1299,FoodDB!$A$2:$I$1018,6,0)</f>
        <v>0</v>
      </c>
      <c r="H1299" s="100" t="n">
        <f aca="false">$C1299*VLOOKUP($B1299,FoodDB!$A$2:$I$1018,7,0)</f>
        <v>0</v>
      </c>
      <c r="I1299" s="100" t="n">
        <f aca="false">$C1299*VLOOKUP($B1299,FoodDB!$A$2:$I$1018,8,0)</f>
        <v>0</v>
      </c>
      <c r="J1299" s="100" t="n">
        <f aca="false">$C1299*VLOOKUP($B1299,FoodDB!$A$2:$I$1018,9,0)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$C1300*VLOOKUP($B1300,FoodDB!$A$2:$I$1018,3,0)</f>
        <v>0</v>
      </c>
      <c r="E1300" s="100" t="n">
        <f aca="false">$C1300*VLOOKUP($B1300,FoodDB!$A$2:$I$1018,4,0)</f>
        <v>0</v>
      </c>
      <c r="F1300" s="100" t="n">
        <f aca="false">$C1300*VLOOKUP($B1300,FoodDB!$A$2:$I$1018,5,0)</f>
        <v>0</v>
      </c>
      <c r="G1300" s="100" t="n">
        <f aca="false">$C1300*VLOOKUP($B1300,FoodDB!$A$2:$I$1018,6,0)</f>
        <v>0</v>
      </c>
      <c r="H1300" s="100" t="n">
        <f aca="false">$C1300*VLOOKUP($B1300,FoodDB!$A$2:$I$1018,7,0)</f>
        <v>0</v>
      </c>
      <c r="I1300" s="100" t="n">
        <f aca="false">$C1300*VLOOKUP($B1300,FoodDB!$A$2:$I$1018,8,0)</f>
        <v>0</v>
      </c>
      <c r="J1300" s="100" t="n">
        <f aca="false">$C1300*VLOOKUP($B1300,FoodDB!$A$2:$I$1018,9,0)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FoodDB!$A$2:$A$48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138</v>
      </c>
      <c r="C1" s="104" t="s">
        <v>71</v>
      </c>
      <c r="D1" s="104" t="s">
        <v>139</v>
      </c>
      <c r="E1" s="104" t="s">
        <v>73</v>
      </c>
      <c r="F1" s="104" t="s">
        <v>140</v>
      </c>
      <c r="G1" s="104" t="s">
        <v>141</v>
      </c>
      <c r="H1" s="104" t="s">
        <v>142</v>
      </c>
      <c r="I1" s="105" t="s">
        <v>143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144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145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145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146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147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135</v>
      </c>
      <c r="B8" s="101" t="s">
        <v>148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147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145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149</v>
      </c>
      <c r="B11" s="101" t="s">
        <v>150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151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152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153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153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145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154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155</v>
      </c>
      <c r="B21" s="101" t="s">
        <v>156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157</v>
      </c>
      <c r="C22" s="106" t="n">
        <v>0</v>
      </c>
      <c r="D22" s="106" t="n">
        <v>1</v>
      </c>
      <c r="E22" s="106" t="n">
        <v>1</v>
      </c>
      <c r="F22" s="106" t="n">
        <f aca="false">9*C22</f>
        <v>0</v>
      </c>
      <c r="G22" s="106" t="n">
        <f aca="false">4*D22</f>
        <v>4</v>
      </c>
      <c r="H22" s="106" t="n">
        <f aca="false">4*E22</f>
        <v>4</v>
      </c>
      <c r="I22" s="106" t="n">
        <f aca="false">SUM(F22:H22)</f>
        <v>8</v>
      </c>
    </row>
    <row r="23" customFormat="false" ht="15" hidden="false" customHeight="false" outlineLevel="0" collapsed="false">
      <c r="A23" s="33" t="s">
        <v>158</v>
      </c>
      <c r="B23" s="101" t="s">
        <v>147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146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159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160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161</v>
      </c>
      <c r="B27" s="101" t="s">
        <v>162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5" hidden="false" customHeight="false" outlineLevel="0" collapsed="false">
      <c r="A28" s="33" t="s">
        <v>136</v>
      </c>
      <c r="B28" s="101" t="s">
        <v>162</v>
      </c>
      <c r="C28" s="106" t="n">
        <v>5</v>
      </c>
      <c r="D28" s="106" t="n">
        <v>7</v>
      </c>
      <c r="E28" s="106" t="n">
        <v>16</v>
      </c>
      <c r="F28" s="106" t="n">
        <f aca="false">9*C28</f>
        <v>45</v>
      </c>
      <c r="G28" s="106" t="n">
        <f aca="false">4*D28</f>
        <v>28</v>
      </c>
      <c r="H28" s="106" t="n">
        <f aca="false">4*E28</f>
        <v>64</v>
      </c>
      <c r="I28" s="106" t="n">
        <f aca="false">SUM(F28:H28)</f>
        <v>137</v>
      </c>
    </row>
    <row r="29" customFormat="false" ht="15" hidden="false" customHeight="false" outlineLevel="0" collapsed="false">
      <c r="A29" s="33" t="s">
        <v>128</v>
      </c>
      <c r="B29" s="101" t="s">
        <v>163</v>
      </c>
      <c r="C29" s="106" t="n">
        <v>0.2</v>
      </c>
      <c r="D29" s="106" t="n">
        <v>2.4</v>
      </c>
      <c r="E29" s="106" t="n">
        <v>0.8</v>
      </c>
      <c r="F29" s="106" t="n">
        <f aca="false">9*C29</f>
        <v>1.8</v>
      </c>
      <c r="G29" s="106" t="n">
        <f aca="false">4*D29</f>
        <v>9.6</v>
      </c>
      <c r="H29" s="106" t="n">
        <f aca="false">4*E29</f>
        <v>3.2</v>
      </c>
      <c r="I29" s="106" t="n">
        <f aca="false">SUM(F29:H29)</f>
        <v>14.6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0.2</v>
      </c>
      <c r="D30" s="106" t="n">
        <v>3.3</v>
      </c>
      <c r="E30" s="106" t="n">
        <v>1.1</v>
      </c>
      <c r="F30" s="106" t="n">
        <f aca="false">9*C30</f>
        <v>1.8</v>
      </c>
      <c r="G30" s="106" t="n">
        <f aca="false">4*D30</f>
        <v>13.2</v>
      </c>
      <c r="H30" s="106" t="n">
        <f aca="false">4*E30</f>
        <v>4.4</v>
      </c>
      <c r="I30" s="106" t="n">
        <f aca="false">SUM(F30:H30)</f>
        <v>19.4</v>
      </c>
    </row>
    <row r="31" customFormat="false" ht="15" hidden="false" customHeight="false" outlineLevel="0" collapsed="false">
      <c r="A31" s="33" t="s">
        <v>166</v>
      </c>
      <c r="B31" s="101" t="s">
        <v>167</v>
      </c>
      <c r="C31" s="106" t="n">
        <v>0.4</v>
      </c>
      <c r="D31" s="106" t="n">
        <v>4.8</v>
      </c>
      <c r="E31" s="106" t="n">
        <v>1.6</v>
      </c>
      <c r="F31" s="106" t="n">
        <f aca="false">9*C31</f>
        <v>3.6</v>
      </c>
      <c r="G31" s="106" t="n">
        <f aca="false">4*D31</f>
        <v>19.2</v>
      </c>
      <c r="H31" s="106" t="n">
        <f aca="false">4*E31</f>
        <v>6.4</v>
      </c>
      <c r="I31" s="106" t="n">
        <f aca="false">SUM(F31:H31)</f>
        <v>29.2</v>
      </c>
    </row>
    <row r="32" customFormat="false" ht="15" hidden="false" customHeight="false" outlineLevel="0" collapsed="false">
      <c r="A32" s="33" t="s">
        <v>132</v>
      </c>
      <c r="B32" s="101" t="s">
        <v>168</v>
      </c>
      <c r="C32" s="33" t="n">
        <v>0.5</v>
      </c>
      <c r="D32" s="33" t="n">
        <v>1</v>
      </c>
      <c r="E32" s="33" t="n">
        <v>12</v>
      </c>
      <c r="F32" s="33" t="n">
        <f aca="false">9*C32</f>
        <v>4.5</v>
      </c>
      <c r="G32" s="33" t="n">
        <f aca="false">4*D32</f>
        <v>4</v>
      </c>
      <c r="H32" s="33" t="n">
        <f aca="false">4*E32</f>
        <v>48</v>
      </c>
      <c r="I32" s="33" t="n">
        <f aca="false">SUM(F32:H32)</f>
        <v>56.5</v>
      </c>
    </row>
    <row r="33" customFormat="false" ht="15" hidden="false" customHeight="false" outlineLevel="0" collapsed="false">
      <c r="A33" s="33" t="s">
        <v>137</v>
      </c>
      <c r="B33" s="101" t="s">
        <v>169</v>
      </c>
      <c r="C33" s="33" t="n">
        <v>2</v>
      </c>
      <c r="D33" s="33" t="n">
        <v>0</v>
      </c>
      <c r="E33" s="33" t="n">
        <v>22</v>
      </c>
      <c r="F33" s="33" t="n">
        <f aca="false">9*C33</f>
        <v>18</v>
      </c>
      <c r="G33" s="33" t="n">
        <f aca="false">4*D33</f>
        <v>0</v>
      </c>
      <c r="H33" s="33" t="n">
        <f aca="false">4*E33</f>
        <v>88</v>
      </c>
      <c r="I33" s="33" t="n">
        <f aca="false">SUM(F33:H33)</f>
        <v>106</v>
      </c>
    </row>
    <row r="34" customFormat="false" ht="15" hidden="false" customHeight="false" outlineLevel="0" collapsed="false">
      <c r="A34" s="33" t="s">
        <v>170</v>
      </c>
      <c r="B34" s="101" t="s">
        <v>171</v>
      </c>
      <c r="C34" s="33" t="n">
        <v>5</v>
      </c>
      <c r="D34" s="33" t="n">
        <v>0</v>
      </c>
      <c r="E34" s="33" t="n">
        <v>25</v>
      </c>
      <c r="F34" s="33" t="n">
        <f aca="false">9*C34</f>
        <v>45</v>
      </c>
      <c r="G34" s="33" t="n">
        <f aca="false">4*D34</f>
        <v>0</v>
      </c>
      <c r="H34" s="33" t="n">
        <f aca="false">4*E34</f>
        <v>100</v>
      </c>
      <c r="I34" s="33" t="n">
        <f aca="false">SUM(F34:H34)</f>
        <v>145</v>
      </c>
    </row>
    <row r="35" customFormat="false" ht="15" hidden="false" customHeight="false" outlineLevel="0" collapsed="false">
      <c r="A35" s="33" t="s">
        <v>105</v>
      </c>
      <c r="B35" s="101" t="s">
        <v>172</v>
      </c>
      <c r="C35" s="106" t="n">
        <v>0.8</v>
      </c>
      <c r="D35" s="106" t="n">
        <v>0</v>
      </c>
      <c r="E35" s="106" t="n">
        <v>34</v>
      </c>
      <c r="F35" s="106" t="n">
        <f aca="false">9*C35</f>
        <v>7.2</v>
      </c>
      <c r="G35" s="106" t="n">
        <f aca="false">4*D35</f>
        <v>0</v>
      </c>
      <c r="H35" s="106" t="n">
        <f aca="false">4*E35</f>
        <v>136</v>
      </c>
      <c r="I35" s="106" t="n">
        <f aca="false">SUM(F35:H35)</f>
        <v>143.2</v>
      </c>
    </row>
    <row r="36" customFormat="false" ht="15" hidden="false" customHeight="false" outlineLevel="0" collapsed="false">
      <c r="A36" s="33" t="s">
        <v>124</v>
      </c>
      <c r="B36" s="101" t="s">
        <v>173</v>
      </c>
      <c r="C36" s="106" t="n">
        <v>0.5</v>
      </c>
      <c r="D36" s="106" t="n">
        <v>2</v>
      </c>
      <c r="E36" s="106" t="n">
        <v>10</v>
      </c>
      <c r="F36" s="106" t="n">
        <f aca="false">9*C36</f>
        <v>4.5</v>
      </c>
      <c r="G36" s="106" t="n">
        <f aca="false">4*D36</f>
        <v>8</v>
      </c>
      <c r="H36" s="106" t="n">
        <f aca="false">4*E36</f>
        <v>40</v>
      </c>
      <c r="I36" s="106" t="n">
        <f aca="false">SUM(F36:H36)</f>
        <v>52.5</v>
      </c>
    </row>
    <row r="37" customFormat="false" ht="15" hidden="false" customHeight="false" outlineLevel="0" collapsed="false">
      <c r="A37" s="33" t="s">
        <v>129</v>
      </c>
      <c r="B37" s="101" t="s">
        <v>174</v>
      </c>
      <c r="C37" s="33" t="n">
        <v>0.6</v>
      </c>
      <c r="D37" s="33" t="n">
        <v>4.9</v>
      </c>
      <c r="E37" s="33" t="n">
        <v>2.4</v>
      </c>
      <c r="F37" s="33" t="n">
        <f aca="false">9*C37</f>
        <v>5.4</v>
      </c>
      <c r="G37" s="33" t="n">
        <f aca="false">4*D37</f>
        <v>19.6</v>
      </c>
      <c r="H37" s="33" t="n">
        <f aca="false">4*E37</f>
        <v>9.6</v>
      </c>
      <c r="I37" s="33" t="n">
        <f aca="false">SUM(F37:H37)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2017-10-16T21:44:43Z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