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n_Greenfield_VO2max_Test" sheetId="1" state="visible" r:id="rId2"/>
    <sheet name="FAT-CHO_VO2Percent" sheetId="2" state="visible" r:id="rId3"/>
    <sheet name="PerVO2max_vs_Fat(g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<sst xmlns="http://schemas.openxmlformats.org/spreadsheetml/2006/main" count="18" uniqueCount="18">
  <si>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Time</t>
  </si>
  <si>
    <t xml:space="preserve">VO2/kg</t>
  </si>
  <si>
    <t xml:space="preserve">METS</t>
  </si>
  <si>
    <t xml:space="preserve">VCO2</t>
  </si>
  <si>
    <t xml:space="preserve">VE</t>
  </si>
  <si>
    <t xml:space="preserve">RER</t>
  </si>
  <si>
    <t xml:space="preserve">RR</t>
  </si>
  <si>
    <t xml:space="preserve">FEO2</t>
  </si>
  <si>
    <t xml:space="preserve">FECO2</t>
  </si>
  <si>
    <t xml:space="preserve">REE</t>
  </si>
  <si>
    <t xml:space="preserve">%FAT</t>
  </si>
  <si>
    <t xml:space="preserve">FATmin</t>
  </si>
  <si>
    <t xml:space="preserve">%CHO</t>
  </si>
  <si>
    <t xml:space="preserve">CHOmin</t>
  </si>
  <si>
    <t xml:space="preserve">%VO2max</t>
  </si>
  <si>
    <t xml:space="preserve">VO2max</t>
  </si>
  <si>
    <t xml:space="preserve">FAT kcal</t>
  </si>
  <si>
    <t xml:space="preserve">CHO kcal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</si>
</sst>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6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'FAT-CHO_VO2Percent'!$D$1</c:f>
              <c:strCache>
                <c:ptCount val="1"/>
                <c:pt idx="0">
                  <c:v>FAT kcal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'FAT-CHO_VO2Percent'!$A$2:$A$32</c:f>
              <c:numCache>
                <c:formatCode>General</c:formatCode>
                <c:ptCount val="31"/>
                <c:pt idx="0">
                  <c:v>0.25531914893617</c:v>
                </c:pt>
                <c:pt idx="1">
                  <c:v>0.263502454991817</c:v>
                </c:pt>
                <c:pt idx="2">
                  <c:v>0.265139116202946</c:v>
                </c:pt>
                <c:pt idx="3">
                  <c:v>0.193126022913257</c:v>
                </c:pt>
                <c:pt idx="4">
                  <c:v>0.356792144026187</c:v>
                </c:pt>
                <c:pt idx="5">
                  <c:v>0.445171849427169</c:v>
                </c:pt>
                <c:pt idx="6">
                  <c:v>0.500818330605565</c:v>
                </c:pt>
                <c:pt idx="7">
                  <c:v>0.502454991816694</c:v>
                </c:pt>
                <c:pt idx="8">
                  <c:v>0.569558101472995</c:v>
                </c:pt>
                <c:pt idx="9">
                  <c:v>0.595744680851064</c:v>
                </c:pt>
                <c:pt idx="10">
                  <c:v>0.621931260229133</c:v>
                </c:pt>
                <c:pt idx="11">
                  <c:v>0.682487725040917</c:v>
                </c:pt>
                <c:pt idx="12">
                  <c:v>0.692307692307692</c:v>
                </c:pt>
                <c:pt idx="13">
                  <c:v>0.751227495908347</c:v>
                </c:pt>
                <c:pt idx="14">
                  <c:v>0.769230769230769</c:v>
                </c:pt>
                <c:pt idx="15">
                  <c:v>0.798690671031096</c:v>
                </c:pt>
                <c:pt idx="16">
                  <c:v>0.788870703764321</c:v>
                </c:pt>
                <c:pt idx="17">
                  <c:v>0.844517184942717</c:v>
                </c:pt>
                <c:pt idx="18">
                  <c:v>0.88379705400982</c:v>
                </c:pt>
                <c:pt idx="19">
                  <c:v>0.898527004909984</c:v>
                </c:pt>
                <c:pt idx="20">
                  <c:v>0.909983633387889</c:v>
                </c:pt>
                <c:pt idx="21">
                  <c:v>0.941080196399345</c:v>
                </c:pt>
                <c:pt idx="22">
                  <c:v>0.950900163666121</c:v>
                </c:pt>
                <c:pt idx="23">
                  <c:v>1</c:v>
                </c:pt>
                <c:pt idx="24">
                  <c:v>0.824877250409165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'FAT-CHO_VO2Percent'!$D$2:$D$32</c:f>
              <c:numCache>
                <c:formatCode>General</c:formatCode>
                <c:ptCount val="31"/>
                <c:pt idx="0">
                  <c:v>4.86</c:v>
                </c:pt>
                <c:pt idx="1">
                  <c:v>4.95</c:v>
                </c:pt>
                <c:pt idx="2">
                  <c:v>5.13</c:v>
                </c:pt>
                <c:pt idx="3">
                  <c:v>5.58</c:v>
                </c:pt>
                <c:pt idx="4">
                  <c:v>6.03</c:v>
                </c:pt>
                <c:pt idx="5">
                  <c:v>9.36</c:v>
                </c:pt>
                <c:pt idx="6">
                  <c:v>9.9</c:v>
                </c:pt>
                <c:pt idx="7">
                  <c:v>8.55</c:v>
                </c:pt>
                <c:pt idx="8">
                  <c:v>8.64</c:v>
                </c:pt>
                <c:pt idx="9">
                  <c:v>10.35</c:v>
                </c:pt>
                <c:pt idx="10">
                  <c:v>9.36</c:v>
                </c:pt>
                <c:pt idx="11">
                  <c:v>9.72</c:v>
                </c:pt>
                <c:pt idx="12">
                  <c:v>8.46</c:v>
                </c:pt>
                <c:pt idx="13">
                  <c:v>9</c:v>
                </c:pt>
                <c:pt idx="14">
                  <c:v>8.19</c:v>
                </c:pt>
                <c:pt idx="15">
                  <c:v>6.75</c:v>
                </c:pt>
                <c:pt idx="16">
                  <c:v>6.3</c:v>
                </c:pt>
                <c:pt idx="17">
                  <c:v>5.67</c:v>
                </c:pt>
                <c:pt idx="18">
                  <c:v>2.97</c:v>
                </c:pt>
                <c:pt idx="19">
                  <c:v>1.53</c:v>
                </c:pt>
                <c:pt idx="20">
                  <c:v>-0.09</c:v>
                </c:pt>
                <c:pt idx="21">
                  <c:v>-1.62</c:v>
                </c:pt>
                <c:pt idx="22">
                  <c:v>-2.34</c:v>
                </c:pt>
                <c:pt idx="23">
                  <c:v>-4.05</c:v>
                </c:pt>
                <c:pt idx="24">
                  <c:v>-4.5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'FAT-CHO_VO2Percent'!$E$1</c:f>
              <c:strCache>
                <c:ptCount val="1"/>
                <c:pt idx="0">
                  <c:v>CHO kcal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'FAT-CHO_VO2Percent'!$A$2:$A$32</c:f>
              <c:numCache>
                <c:formatCode>General</c:formatCode>
                <c:ptCount val="31"/>
                <c:pt idx="0">
                  <c:v>0.25531914893617</c:v>
                </c:pt>
                <c:pt idx="1">
                  <c:v>0.263502454991817</c:v>
                </c:pt>
                <c:pt idx="2">
                  <c:v>0.265139116202946</c:v>
                </c:pt>
                <c:pt idx="3">
                  <c:v>0.193126022913257</c:v>
                </c:pt>
                <c:pt idx="4">
                  <c:v>0.356792144026187</c:v>
                </c:pt>
                <c:pt idx="5">
                  <c:v>0.445171849427169</c:v>
                </c:pt>
                <c:pt idx="6">
                  <c:v>0.500818330605565</c:v>
                </c:pt>
                <c:pt idx="7">
                  <c:v>0.502454991816694</c:v>
                </c:pt>
                <c:pt idx="8">
                  <c:v>0.569558101472995</c:v>
                </c:pt>
                <c:pt idx="9">
                  <c:v>0.595744680851064</c:v>
                </c:pt>
                <c:pt idx="10">
                  <c:v>0.621931260229133</c:v>
                </c:pt>
                <c:pt idx="11">
                  <c:v>0.682487725040917</c:v>
                </c:pt>
                <c:pt idx="12">
                  <c:v>0.692307692307692</c:v>
                </c:pt>
                <c:pt idx="13">
                  <c:v>0.751227495908347</c:v>
                </c:pt>
                <c:pt idx="14">
                  <c:v>0.769230769230769</c:v>
                </c:pt>
                <c:pt idx="15">
                  <c:v>0.798690671031096</c:v>
                </c:pt>
                <c:pt idx="16">
                  <c:v>0.788870703764321</c:v>
                </c:pt>
                <c:pt idx="17">
                  <c:v>0.844517184942717</c:v>
                </c:pt>
                <c:pt idx="18">
                  <c:v>0.88379705400982</c:v>
                </c:pt>
                <c:pt idx="19">
                  <c:v>0.898527004909984</c:v>
                </c:pt>
                <c:pt idx="20">
                  <c:v>0.909983633387889</c:v>
                </c:pt>
                <c:pt idx="21">
                  <c:v>0.941080196399345</c:v>
                </c:pt>
                <c:pt idx="22">
                  <c:v>0.950900163666121</c:v>
                </c:pt>
                <c:pt idx="23">
                  <c:v>1</c:v>
                </c:pt>
                <c:pt idx="24">
                  <c:v>0.824877250409165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'FAT-CHO_VO2Percent'!$E$2:$E$32</c:f>
              <c:numCache>
                <c:formatCode>General</c:formatCode>
                <c:ptCount val="31"/>
                <c:pt idx="0">
                  <c:v>0.72</c:v>
                </c:pt>
                <c:pt idx="1">
                  <c:v>0.76</c:v>
                </c:pt>
                <c:pt idx="2">
                  <c:v>0.6</c:v>
                </c:pt>
                <c:pt idx="3">
                  <c:v>0.76</c:v>
                </c:pt>
                <c:pt idx="4">
                  <c:v>1.8</c:v>
                </c:pt>
                <c:pt idx="5">
                  <c:v>0.28</c:v>
                </c:pt>
                <c:pt idx="6">
                  <c:v>0.92</c:v>
                </c:pt>
                <c:pt idx="7">
                  <c:v>2.4</c:v>
                </c:pt>
                <c:pt idx="8">
                  <c:v>3.96</c:v>
                </c:pt>
                <c:pt idx="9">
                  <c:v>2.72</c:v>
                </c:pt>
                <c:pt idx="10">
                  <c:v>4.4</c:v>
                </c:pt>
                <c:pt idx="11">
                  <c:v>5.32</c:v>
                </c:pt>
                <c:pt idx="12">
                  <c:v>6.96</c:v>
                </c:pt>
                <c:pt idx="13">
                  <c:v>7.72</c:v>
                </c:pt>
                <c:pt idx="14">
                  <c:v>9.04</c:v>
                </c:pt>
                <c:pt idx="15">
                  <c:v>11.28</c:v>
                </c:pt>
                <c:pt idx="16">
                  <c:v>11.56</c:v>
                </c:pt>
                <c:pt idx="17">
                  <c:v>13.56</c:v>
                </c:pt>
                <c:pt idx="18">
                  <c:v>17.36</c:v>
                </c:pt>
                <c:pt idx="19">
                  <c:v>19.28</c:v>
                </c:pt>
                <c:pt idx="20">
                  <c:v>21.28</c:v>
                </c:pt>
                <c:pt idx="21">
                  <c:v>23.64</c:v>
                </c:pt>
                <c:pt idx="22">
                  <c:v>24.68</c:v>
                </c:pt>
                <c:pt idx="23">
                  <c:v>27.76</c:v>
                </c:pt>
                <c:pt idx="24">
                  <c:v>26.36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39412572"/>
        <c:axId val="42981924"/>
      </c:scatterChart>
      <c:valAx>
        <c:axId val="3941257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981924"/>
        <c:crosses val="autoZero"/>
        <c:crossBetween val="midCat"/>
      </c:valAx>
      <c:valAx>
        <c:axId val="429819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4125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07072530567825"/>
          <c:y val="0.165660336015167"/>
          <c:w val="0.199167248081332"/>
          <c:h val="0.175031224545208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latin typeface="Arial"/>
              </a:defRPr>
            </a:pPr>
            <a:r>
              <a:rPr b="1" sz="1600" spc="-1" strike="noStrike">
                <a:latin typeface="Arial"/>
              </a:rPr>
              <a:t>%VO2max vs Fat Oxidation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'PerVO2max_vs_Fat(g)'!$B$1</c:f>
              <c:strCache>
                <c:ptCount val="1"/>
                <c:pt idx="0">
                  <c:v>FATmin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'PerVO2max_vs_Fat(g)'!$A$2:$A$20</c:f>
              <c:numCache>
                <c:formatCode>General</c:formatCode>
                <c:ptCount val="19"/>
                <c:pt idx="0">
                  <c:v>0.263502454991817</c:v>
                </c:pt>
                <c:pt idx="1">
                  <c:v>0.265139116202946</c:v>
                </c:pt>
                <c:pt idx="2">
                  <c:v>0.193126022913257</c:v>
                </c:pt>
                <c:pt idx="3">
                  <c:v>0.356792144026187</c:v>
                </c:pt>
                <c:pt idx="4">
                  <c:v>0.445171849427169</c:v>
                </c:pt>
                <c:pt idx="5">
                  <c:v>0.500818330605565</c:v>
                </c:pt>
                <c:pt idx="6">
                  <c:v>0.502454991816694</c:v>
                </c:pt>
                <c:pt idx="7">
                  <c:v>0.569558101472995</c:v>
                </c:pt>
                <c:pt idx="8">
                  <c:v>0.595744680851064</c:v>
                </c:pt>
                <c:pt idx="9">
                  <c:v>0.621931260229133</c:v>
                </c:pt>
                <c:pt idx="10">
                  <c:v>0.682487725040917</c:v>
                </c:pt>
                <c:pt idx="11">
                  <c:v>0.692307692307692</c:v>
                </c:pt>
                <c:pt idx="12">
                  <c:v>0.751227495908347</c:v>
                </c:pt>
                <c:pt idx="13">
                  <c:v>0.769230769230769</c:v>
                </c:pt>
                <c:pt idx="14">
                  <c:v>0.798690671031096</c:v>
                </c:pt>
                <c:pt idx="15">
                  <c:v>0.788870703764321</c:v>
                </c:pt>
                <c:pt idx="16">
                  <c:v>0.844517184942717</c:v>
                </c:pt>
                <c:pt idx="17">
                  <c:v>0.88379705400982</c:v>
                </c:pt>
                <c:pt idx="18">
                  <c:v>0.898527004909984</c:v>
                </c:pt>
              </c:numCache>
            </c:numRef>
          </c:xVal>
          <c:yVal>
            <c:numRef>
              <c:f>'PerVO2max_vs_Fat(g)'!$B$2:$B$20</c:f>
              <c:numCache>
                <c:formatCode>General</c:formatCode>
                <c:ptCount val="19"/>
                <c:pt idx="0">
                  <c:v>0.55</c:v>
                </c:pt>
                <c:pt idx="1">
                  <c:v>0.57</c:v>
                </c:pt>
                <c:pt idx="2">
                  <c:v>0.62</c:v>
                </c:pt>
                <c:pt idx="3">
                  <c:v>0.67</c:v>
                </c:pt>
                <c:pt idx="4">
                  <c:v>1.04</c:v>
                </c:pt>
                <c:pt idx="5">
                  <c:v>1.1</c:v>
                </c:pt>
                <c:pt idx="6">
                  <c:v>0.95</c:v>
                </c:pt>
                <c:pt idx="7">
                  <c:v>0.96</c:v>
                </c:pt>
                <c:pt idx="8">
                  <c:v>1.15</c:v>
                </c:pt>
                <c:pt idx="9">
                  <c:v>1.04</c:v>
                </c:pt>
                <c:pt idx="10">
                  <c:v>1.08</c:v>
                </c:pt>
                <c:pt idx="11">
                  <c:v>0.94</c:v>
                </c:pt>
                <c:pt idx="12">
                  <c:v>1</c:v>
                </c:pt>
                <c:pt idx="13">
                  <c:v>0.91</c:v>
                </c:pt>
                <c:pt idx="14">
                  <c:v>0.75</c:v>
                </c:pt>
                <c:pt idx="15">
                  <c:v>0.7</c:v>
                </c:pt>
                <c:pt idx="16">
                  <c:v>0.63</c:v>
                </c:pt>
                <c:pt idx="17">
                  <c:v>0.33</c:v>
                </c:pt>
                <c:pt idx="18">
                  <c:v>0.17</c:v>
                </c:pt>
              </c:numCache>
            </c:numRef>
          </c:yVal>
          <c:smooth val="0"/>
        </c:ser>
        <c:axId val="14000616"/>
        <c:axId val="62664956"/>
      </c:scatterChart>
      <c:valAx>
        <c:axId val="140006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64956"/>
        <c:crosses val="autoZero"/>
        <c:crossBetween val="midCat"/>
      </c:valAx>
      <c:valAx>
        <c:axId val="62664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Fat Oxidation (g/min)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006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61041159665644"/>
          <c:y val="0.131981205019925"/>
          <c:w val="0.230716326314676"/>
          <c:h val="0.0651281746267769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495360</xdr:colOff>
      <xdr:row>1</xdr:row>
      <xdr:rowOff>95400</xdr:rowOff>
    </xdr:from>
    <xdr:to>
      <xdr:col>15</xdr:col>
      <xdr:colOff>418320</xdr:colOff>
      <xdr:row>29</xdr:row>
      <xdr:rowOff>9000</xdr:rowOff>
    </xdr:to>
    <xdr:graphicFrame>
      <xdr:nvGraphicFramePr>
        <xdr:cNvPr id="0" name="Chart 7"/>
        <xdr:cNvGraphicFramePr/>
      </xdr:nvGraphicFramePr>
      <xdr:xfrm>
        <a:off x="3552840" y="285840"/>
        <a:ext cx="6037920" cy="52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0</xdr:row>
      <xdr:rowOff>38160</xdr:rowOff>
    </xdr:from>
    <xdr:to>
      <xdr:col>13</xdr:col>
      <xdr:colOff>520920</xdr:colOff>
      <xdr:row>38</xdr:row>
      <xdr:rowOff>24480</xdr:rowOff>
    </xdr:to>
    <xdr:graphicFrame>
      <xdr:nvGraphicFramePr>
        <xdr:cNvPr id="1" name=""/>
        <xdr:cNvGraphicFramePr/>
      </xdr:nvGraphicFramePr>
      <xdr:xfrm>
        <a:off x="1263960" y="38160"/>
        <a:ext cx="7214760" cy="641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4" min="1" style="0" width="8.67"/>
    <col collapsed="false" customWidth="true" hidden="false" outlineLevel="0" max="15" min="15" style="0" width="2.42"/>
    <col collapsed="false" customWidth="true" hidden="false" outlineLevel="0" max="16" min="16" style="0" width="10"/>
    <col collapsed="false" customWidth="true" hidden="false" outlineLevel="0" max="17" min="17" style="0" width="2.42"/>
    <col collapsed="false" customWidth="true" hidden="false" outlineLevel="0" max="1025" min="1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1"/>
      <c r="P1" s="0" t="s">
        <v>14</v>
      </c>
      <c r="Q1" s="1"/>
    </row>
    <row r="2" customFormat="false" ht="15" hidden="false" customHeight="false" outlineLevel="0" collapsed="false">
      <c r="A2" s="2" t="n">
        <v>0.0222222222222222</v>
      </c>
      <c r="B2" s="0" t="n">
        <v>15.6</v>
      </c>
      <c r="C2" s="0" t="n">
        <v>4.5</v>
      </c>
      <c r="D2" s="0" t="n">
        <v>0.92</v>
      </c>
      <c r="E2" s="0" t="n">
        <v>27.83</v>
      </c>
      <c r="F2" s="0" t="n">
        <v>0.74</v>
      </c>
      <c r="G2" s="0" t="n">
        <v>20</v>
      </c>
      <c r="H2" s="0" t="n">
        <v>15.78</v>
      </c>
      <c r="I2" s="0" t="n">
        <v>4.08</v>
      </c>
      <c r="J2" s="0" t="n">
        <v>5.8</v>
      </c>
      <c r="K2" s="0" t="n">
        <v>87</v>
      </c>
      <c r="L2" s="0" t="n">
        <v>0.54</v>
      </c>
      <c r="M2" s="0" t="n">
        <v>13</v>
      </c>
      <c r="N2" s="0" t="n">
        <v>0.18</v>
      </c>
      <c r="O2" s="1"/>
      <c r="P2" s="3" t="n">
        <f aca="false">B2/$C$28</f>
        <v>0.25531914893617</v>
      </c>
      <c r="Q2" s="1"/>
    </row>
    <row r="3" customFormat="false" ht="15" hidden="false" customHeight="false" outlineLevel="0" collapsed="false">
      <c r="A3" s="2" t="n">
        <v>0.0430555555555556</v>
      </c>
      <c r="B3" s="0" t="n">
        <v>16.1</v>
      </c>
      <c r="C3" s="0" t="n">
        <v>4.6</v>
      </c>
      <c r="D3" s="0" t="n">
        <v>0.94</v>
      </c>
      <c r="E3" s="0" t="n">
        <v>28.96</v>
      </c>
      <c r="F3" s="0" t="n">
        <v>0.74</v>
      </c>
      <c r="G3" s="0" t="n">
        <v>20</v>
      </c>
      <c r="H3" s="0" t="n">
        <v>15.84</v>
      </c>
      <c r="I3" s="0" t="n">
        <v>4.04</v>
      </c>
      <c r="J3" s="0" t="n">
        <v>6</v>
      </c>
      <c r="K3" s="0" t="n">
        <v>87</v>
      </c>
      <c r="L3" s="0" t="n">
        <v>0.55</v>
      </c>
      <c r="M3" s="0" t="n">
        <v>13</v>
      </c>
      <c r="N3" s="0" t="n">
        <v>0.19</v>
      </c>
      <c r="O3" s="1"/>
      <c r="P3" s="3" t="n">
        <f aca="false">B3/$C$28</f>
        <v>0.263502454991817</v>
      </c>
      <c r="Q3" s="1"/>
    </row>
    <row r="4" customFormat="false" ht="15" hidden="false" customHeight="false" outlineLevel="0" collapsed="false">
      <c r="A4" s="2" t="n">
        <v>0.0625</v>
      </c>
      <c r="B4" s="0" t="n">
        <v>16.2</v>
      </c>
      <c r="C4" s="0" t="n">
        <v>4.6</v>
      </c>
      <c r="D4" s="0" t="n">
        <v>0.94</v>
      </c>
      <c r="E4" s="0" t="n">
        <v>27.86</v>
      </c>
      <c r="F4" s="0" t="n">
        <v>0.74</v>
      </c>
      <c r="G4" s="0" t="n">
        <v>19</v>
      </c>
      <c r="H4" s="0" t="n">
        <v>15.61</v>
      </c>
      <c r="I4" s="0" t="n">
        <v>4.18</v>
      </c>
      <c r="J4" s="0" t="n">
        <v>6</v>
      </c>
      <c r="K4" s="0" t="n">
        <v>90</v>
      </c>
      <c r="L4" s="0" t="n">
        <v>0.57</v>
      </c>
      <c r="M4" s="0" t="n">
        <v>10</v>
      </c>
      <c r="N4" s="0" t="n">
        <v>0.15</v>
      </c>
      <c r="O4" s="1"/>
      <c r="P4" s="3" t="n">
        <f aca="false">B4/$C$28</f>
        <v>0.265139116202946</v>
      </c>
      <c r="Q4" s="1"/>
    </row>
    <row r="5" customFormat="false" ht="15" hidden="false" customHeight="false" outlineLevel="0" collapsed="false">
      <c r="A5" s="2" t="n">
        <v>0.0840277777777778</v>
      </c>
      <c r="B5" s="0" t="n">
        <v>11.8</v>
      </c>
      <c r="C5" s="0" t="n">
        <v>5.1</v>
      </c>
      <c r="D5" s="0" t="n">
        <v>1.04</v>
      </c>
      <c r="E5" s="0" t="n">
        <v>30.96</v>
      </c>
      <c r="F5" s="0" t="n">
        <v>0.74</v>
      </c>
      <c r="G5" s="0" t="n">
        <v>20</v>
      </c>
      <c r="H5" s="0" t="n">
        <v>15.67</v>
      </c>
      <c r="I5" s="0" t="n">
        <v>4.15</v>
      </c>
      <c r="J5" s="0" t="n">
        <v>6.6</v>
      </c>
      <c r="K5" s="0" t="n">
        <v>88</v>
      </c>
      <c r="L5" s="0" t="n">
        <v>0.62</v>
      </c>
      <c r="M5" s="0" t="n">
        <v>12</v>
      </c>
      <c r="N5" s="0" t="n">
        <v>0.19</v>
      </c>
      <c r="O5" s="1"/>
      <c r="P5" s="3" t="n">
        <f aca="false">B5/$C$28</f>
        <v>0.193126022913257</v>
      </c>
      <c r="Q5" s="1"/>
    </row>
    <row r="6" customFormat="false" ht="15" hidden="false" customHeight="false" outlineLevel="0" collapsed="false">
      <c r="A6" s="2" t="n">
        <v>0.104861111111111</v>
      </c>
      <c r="B6" s="0" t="n">
        <v>21.8</v>
      </c>
      <c r="C6" s="0" t="n">
        <v>6.2</v>
      </c>
      <c r="D6" s="0" t="n">
        <v>1.32</v>
      </c>
      <c r="E6" s="0" t="n">
        <v>38.63</v>
      </c>
      <c r="F6" s="0" t="n">
        <v>0.77</v>
      </c>
      <c r="G6" s="0" t="n">
        <v>20</v>
      </c>
      <c r="H6" s="0" t="n">
        <v>15.74</v>
      </c>
      <c r="I6" s="0" t="n">
        <v>4.24</v>
      </c>
      <c r="J6" s="0" t="n">
        <v>8.2</v>
      </c>
      <c r="K6" s="0" t="n">
        <v>77</v>
      </c>
      <c r="L6" s="0" t="n">
        <v>0.67</v>
      </c>
      <c r="M6" s="0" t="n">
        <v>23</v>
      </c>
      <c r="N6" s="0" t="n">
        <v>0.45</v>
      </c>
      <c r="O6" s="1"/>
      <c r="P6" s="3" t="n">
        <f aca="false">B6/$C$28</f>
        <v>0.356792144026187</v>
      </c>
      <c r="Q6" s="1"/>
    </row>
    <row r="7" customFormat="false" ht="15" hidden="false" customHeight="false" outlineLevel="0" collapsed="false">
      <c r="A7" s="2" t="n">
        <v>0.127083333333333</v>
      </c>
      <c r="B7" s="0" t="n">
        <v>27.2</v>
      </c>
      <c r="C7" s="0" t="n">
        <v>7.8</v>
      </c>
      <c r="D7" s="0" t="n">
        <v>1.54</v>
      </c>
      <c r="E7" s="0" t="n">
        <v>43.46</v>
      </c>
      <c r="F7" s="0" t="n">
        <v>0.71</v>
      </c>
      <c r="G7" s="0" t="n">
        <v>21</v>
      </c>
      <c r="H7" s="0" t="n">
        <v>15.23</v>
      </c>
      <c r="I7" s="0" t="n">
        <v>4.37</v>
      </c>
      <c r="J7" s="0" t="n">
        <v>10.1</v>
      </c>
      <c r="K7" s="0" t="n">
        <v>97</v>
      </c>
      <c r="L7" s="0" t="n">
        <v>1.04</v>
      </c>
      <c r="M7" s="0" t="n">
        <v>3</v>
      </c>
      <c r="N7" s="0" t="n">
        <v>0.07</v>
      </c>
      <c r="O7" s="1"/>
      <c r="P7" s="3" t="n">
        <f aca="false">B7/$C$28</f>
        <v>0.445171849427169</v>
      </c>
      <c r="Q7" s="1"/>
    </row>
    <row r="8" customFormat="false" ht="15" hidden="false" customHeight="false" outlineLevel="0" collapsed="false">
      <c r="A8" s="2" t="n">
        <v>0.145833333333333</v>
      </c>
      <c r="B8" s="0" t="n">
        <v>30.6</v>
      </c>
      <c r="C8" s="0" t="n">
        <v>8.7</v>
      </c>
      <c r="D8" s="0" t="n">
        <v>1.77</v>
      </c>
      <c r="E8" s="0" t="n">
        <v>48.2</v>
      </c>
      <c r="F8" s="0" t="n">
        <v>0.73</v>
      </c>
      <c r="G8" s="0" t="n">
        <v>20</v>
      </c>
      <c r="H8" s="0" t="n">
        <v>15.12</v>
      </c>
      <c r="I8" s="0" t="n">
        <v>4.53</v>
      </c>
      <c r="J8" s="0" t="n">
        <v>11.4</v>
      </c>
      <c r="K8" s="0" t="n">
        <v>92</v>
      </c>
      <c r="L8" s="0" t="n">
        <v>1.1</v>
      </c>
      <c r="M8" s="0" t="n">
        <v>9</v>
      </c>
      <c r="N8" s="0" t="n">
        <v>0.23</v>
      </c>
      <c r="O8" s="1"/>
      <c r="P8" s="3" t="n">
        <f aca="false">B8/$C$28</f>
        <v>0.500818330605565</v>
      </c>
      <c r="Q8" s="1"/>
    </row>
    <row r="9" customFormat="false" ht="15" hidden="false" customHeight="false" outlineLevel="0" collapsed="false">
      <c r="A9" s="2" t="n">
        <v>0.166666666666667</v>
      </c>
      <c r="B9" s="0" t="n">
        <v>30.7</v>
      </c>
      <c r="C9" s="0" t="n">
        <v>8.8</v>
      </c>
      <c r="D9" s="0" t="n">
        <v>1.86</v>
      </c>
      <c r="E9" s="0" t="n">
        <v>50.09</v>
      </c>
      <c r="F9" s="0" t="n">
        <v>0.77</v>
      </c>
      <c r="G9" s="0" t="n">
        <v>20</v>
      </c>
      <c r="H9" s="0" t="n">
        <v>15.29</v>
      </c>
      <c r="I9" s="0" t="n">
        <v>4.59</v>
      </c>
      <c r="J9" s="0" t="n">
        <v>11.5</v>
      </c>
      <c r="K9" s="0" t="n">
        <v>78</v>
      </c>
      <c r="L9" s="0" t="n">
        <v>0.95</v>
      </c>
      <c r="M9" s="0" t="n">
        <v>22</v>
      </c>
      <c r="N9" s="0" t="n">
        <v>0.6</v>
      </c>
      <c r="O9" s="1"/>
      <c r="P9" s="3" t="n">
        <f aca="false">B9/$C$28</f>
        <v>0.502454991816694</v>
      </c>
      <c r="Q9" s="1"/>
    </row>
    <row r="10" customFormat="false" ht="15" hidden="false" customHeight="false" outlineLevel="0" collapsed="false">
      <c r="A10" s="2" t="n">
        <v>0.188194444444444</v>
      </c>
      <c r="B10" s="0" t="n">
        <v>34.8</v>
      </c>
      <c r="C10" s="0" t="n">
        <v>9.9</v>
      </c>
      <c r="D10" s="0" t="n">
        <v>2.18</v>
      </c>
      <c r="E10" s="0" t="n">
        <v>63.61</v>
      </c>
      <c r="F10" s="0" t="n">
        <v>0.79</v>
      </c>
      <c r="G10" s="0" t="n">
        <v>27</v>
      </c>
      <c r="H10" s="0" t="n">
        <v>15.86</v>
      </c>
      <c r="I10" s="0" t="n">
        <v>4.24</v>
      </c>
      <c r="J10" s="0" t="n">
        <v>13.1</v>
      </c>
      <c r="K10" s="0" t="n">
        <v>69</v>
      </c>
      <c r="L10" s="0" t="n">
        <v>0.96</v>
      </c>
      <c r="M10" s="0" t="n">
        <v>31</v>
      </c>
      <c r="N10" s="0" t="n">
        <v>0.99</v>
      </c>
      <c r="O10" s="1"/>
      <c r="P10" s="3" t="n">
        <f aca="false">B10/$C$28</f>
        <v>0.569558101472995</v>
      </c>
      <c r="Q10" s="1"/>
    </row>
    <row r="11" customFormat="false" ht="15" hidden="false" customHeight="false" outlineLevel="0" collapsed="false">
      <c r="A11" s="2" t="n">
        <v>0.208333333333333</v>
      </c>
      <c r="B11" s="0" t="n">
        <v>36.4</v>
      </c>
      <c r="C11" s="0" t="n">
        <v>10.4</v>
      </c>
      <c r="D11" s="0" t="n">
        <v>2.2</v>
      </c>
      <c r="E11" s="0" t="n">
        <v>63.07</v>
      </c>
      <c r="F11" s="0" t="n">
        <v>0.76</v>
      </c>
      <c r="G11" s="0" t="n">
        <v>27</v>
      </c>
      <c r="H11" s="0" t="n">
        <v>15.61</v>
      </c>
      <c r="I11" s="0" t="n">
        <v>4.31</v>
      </c>
      <c r="J11" s="0" t="n">
        <v>13.6</v>
      </c>
      <c r="K11" s="0" t="n">
        <v>80</v>
      </c>
      <c r="L11" s="0" t="n">
        <v>1.15</v>
      </c>
      <c r="M11" s="0" t="n">
        <v>21</v>
      </c>
      <c r="N11" s="0" t="n">
        <v>0.68</v>
      </c>
      <c r="O11" s="1"/>
      <c r="P11" s="3" t="n">
        <f aca="false">B11/$C$28</f>
        <v>0.595744680851064</v>
      </c>
      <c r="Q11" s="1"/>
    </row>
    <row r="12" customFormat="false" ht="15" hidden="false" customHeight="false" outlineLevel="0" collapsed="false">
      <c r="A12" s="2" t="n">
        <v>0.229166666666667</v>
      </c>
      <c r="B12" s="0" t="n">
        <v>38</v>
      </c>
      <c r="C12" s="0" t="n">
        <v>10.9</v>
      </c>
      <c r="D12" s="0" t="n">
        <v>2.39</v>
      </c>
      <c r="E12" s="0" t="n">
        <v>69.11</v>
      </c>
      <c r="F12" s="0" t="n">
        <v>0.8</v>
      </c>
      <c r="G12" s="0" t="n">
        <v>28</v>
      </c>
      <c r="H12" s="0" t="n">
        <v>15.83</v>
      </c>
      <c r="I12" s="0" t="n">
        <v>4.27</v>
      </c>
      <c r="J12" s="0" t="n">
        <v>14.3</v>
      </c>
      <c r="K12" s="0" t="n">
        <v>68</v>
      </c>
      <c r="L12" s="0" t="n">
        <v>1.04</v>
      </c>
      <c r="M12" s="0" t="n">
        <v>32</v>
      </c>
      <c r="N12" s="0" t="n">
        <v>1.1</v>
      </c>
      <c r="O12" s="1"/>
      <c r="P12" s="3" t="n">
        <f aca="false">B12/$C$28</f>
        <v>0.621931260229133</v>
      </c>
      <c r="Q12" s="1"/>
    </row>
    <row r="13" customFormat="false" ht="15" hidden="false" customHeight="false" outlineLevel="0" collapsed="false">
      <c r="A13" s="2" t="n">
        <v>0.25</v>
      </c>
      <c r="B13" s="0" t="n">
        <v>41.7</v>
      </c>
      <c r="C13" s="0" t="n">
        <v>11.9</v>
      </c>
      <c r="D13" s="0" t="n">
        <v>2.65</v>
      </c>
      <c r="E13" s="0" t="n">
        <v>72.57</v>
      </c>
      <c r="F13" s="0" t="n">
        <v>0.81</v>
      </c>
      <c r="G13" s="0" t="n">
        <v>26</v>
      </c>
      <c r="H13" s="0" t="n">
        <v>15.59</v>
      </c>
      <c r="I13" s="0" t="n">
        <v>4.52</v>
      </c>
      <c r="J13" s="0" t="n">
        <v>15.8</v>
      </c>
      <c r="K13" s="0" t="n">
        <v>65</v>
      </c>
      <c r="L13" s="0" t="n">
        <v>1.08</v>
      </c>
      <c r="M13" s="0" t="n">
        <v>35</v>
      </c>
      <c r="N13" s="0" t="n">
        <v>1.33</v>
      </c>
      <c r="O13" s="1"/>
      <c r="P13" s="3" t="n">
        <f aca="false">B13/$C$28</f>
        <v>0.682487725040917</v>
      </c>
      <c r="Q13" s="1"/>
    </row>
    <row r="14" customFormat="false" ht="15" hidden="false" customHeight="false" outlineLevel="0" collapsed="false">
      <c r="A14" s="2" t="n">
        <v>0.271527777777778</v>
      </c>
      <c r="B14" s="0" t="n">
        <v>42.3</v>
      </c>
      <c r="C14" s="0" t="n">
        <v>12.1</v>
      </c>
      <c r="D14" s="0" t="n">
        <v>2.79</v>
      </c>
      <c r="E14" s="0" t="n">
        <v>77.69</v>
      </c>
      <c r="F14" s="0" t="n">
        <v>0.83</v>
      </c>
      <c r="G14" s="0" t="n">
        <v>28</v>
      </c>
      <c r="H14" s="0" t="n">
        <v>15.84</v>
      </c>
      <c r="I14" s="0" t="n">
        <v>4.43</v>
      </c>
      <c r="J14" s="0" t="n">
        <v>16.1</v>
      </c>
      <c r="K14" s="0" t="n">
        <v>55</v>
      </c>
      <c r="L14" s="0" t="n">
        <v>0.94</v>
      </c>
      <c r="M14" s="0" t="n">
        <v>45</v>
      </c>
      <c r="N14" s="0" t="n">
        <v>1.74</v>
      </c>
      <c r="O14" s="1"/>
      <c r="P14" s="3" t="n">
        <f aca="false">B14/$C$28</f>
        <v>0.692307692307692</v>
      </c>
      <c r="Q14" s="1"/>
    </row>
    <row r="15" customFormat="false" ht="15" hidden="false" customHeight="false" outlineLevel="0" collapsed="false">
      <c r="A15" s="2" t="n">
        <v>0.292361111111111</v>
      </c>
      <c r="B15" s="0" t="n">
        <v>45.9</v>
      </c>
      <c r="C15" s="0" t="n">
        <v>13.1</v>
      </c>
      <c r="D15" s="0" t="n">
        <v>3.03</v>
      </c>
      <c r="E15" s="0" t="n">
        <v>84.44</v>
      </c>
      <c r="F15" s="0" t="n">
        <v>0.84</v>
      </c>
      <c r="G15" s="0" t="n">
        <v>30</v>
      </c>
      <c r="H15" s="0" t="n">
        <v>15.85</v>
      </c>
      <c r="I15" s="0" t="n">
        <v>4.44</v>
      </c>
      <c r="J15" s="0" t="n">
        <v>17.5</v>
      </c>
      <c r="K15" s="0" t="n">
        <v>54</v>
      </c>
      <c r="L15" s="0" t="n">
        <v>1</v>
      </c>
      <c r="M15" s="0" t="n">
        <v>46</v>
      </c>
      <c r="N15" s="0" t="n">
        <v>1.93</v>
      </c>
      <c r="O15" s="1"/>
      <c r="P15" s="3" t="n">
        <f aca="false">B15/$C$28</f>
        <v>0.751227495908347</v>
      </c>
      <c r="Q15" s="1"/>
    </row>
    <row r="16" customFormat="false" ht="15" hidden="false" customHeight="false" outlineLevel="0" collapsed="false">
      <c r="A16" s="2" t="n">
        <v>0.313194444444444</v>
      </c>
      <c r="B16" s="0" t="n">
        <v>47</v>
      </c>
      <c r="C16" s="0" t="n">
        <v>13.4</v>
      </c>
      <c r="D16" s="0" t="n">
        <v>3.17</v>
      </c>
      <c r="E16" s="0" t="n">
        <v>86.36</v>
      </c>
      <c r="F16" s="0" t="n">
        <v>0.86</v>
      </c>
      <c r="G16" s="0" t="n">
        <v>28</v>
      </c>
      <c r="H16" s="0" t="n">
        <v>15.82</v>
      </c>
      <c r="I16" s="0" t="n">
        <v>4.54</v>
      </c>
      <c r="J16" s="0" t="n">
        <v>18</v>
      </c>
      <c r="K16" s="0" t="n">
        <v>48</v>
      </c>
      <c r="L16" s="0" t="n">
        <v>0.91</v>
      </c>
      <c r="M16" s="0" t="n">
        <v>53</v>
      </c>
      <c r="N16" s="0" t="n">
        <v>2.26</v>
      </c>
      <c r="O16" s="1"/>
      <c r="P16" s="3" t="n">
        <f aca="false">B16/$C$28</f>
        <v>0.769230769230769</v>
      </c>
      <c r="Q16" s="1"/>
    </row>
    <row r="17" customFormat="false" ht="15" hidden="false" customHeight="false" outlineLevel="0" collapsed="false">
      <c r="A17" s="2" t="n">
        <v>0.334722222222222</v>
      </c>
      <c r="B17" s="0" t="n">
        <v>48.8</v>
      </c>
      <c r="C17" s="0" t="n">
        <v>13.9</v>
      </c>
      <c r="D17" s="0" t="n">
        <v>3.41</v>
      </c>
      <c r="E17" s="0" t="n">
        <v>94.31</v>
      </c>
      <c r="F17" s="0" t="n">
        <v>0.88</v>
      </c>
      <c r="G17" s="0" t="n">
        <v>33</v>
      </c>
      <c r="H17" s="0" t="n">
        <v>16.04</v>
      </c>
      <c r="I17" s="0" t="n">
        <v>4.47</v>
      </c>
      <c r="J17" s="0" t="n">
        <v>18.8</v>
      </c>
      <c r="K17" s="0" t="n">
        <v>38</v>
      </c>
      <c r="L17" s="0" t="n">
        <v>0.75</v>
      </c>
      <c r="M17" s="0" t="n">
        <v>63</v>
      </c>
      <c r="N17" s="0" t="n">
        <v>2.82</v>
      </c>
      <c r="O17" s="1"/>
      <c r="P17" s="3" t="n">
        <f aca="false">B17/$C$28</f>
        <v>0.798690671031096</v>
      </c>
      <c r="Q17" s="1"/>
    </row>
    <row r="18" customFormat="false" ht="15" hidden="false" customHeight="false" outlineLevel="0" collapsed="false">
      <c r="A18" s="2" t="n">
        <v>0.354861111111111</v>
      </c>
      <c r="B18" s="0" t="n">
        <v>48.2</v>
      </c>
      <c r="C18" s="0" t="n">
        <v>13.8</v>
      </c>
      <c r="D18" s="0" t="n">
        <v>3.39</v>
      </c>
      <c r="E18" s="0" t="n">
        <v>95.33</v>
      </c>
      <c r="F18" s="0" t="n">
        <v>0.89</v>
      </c>
      <c r="G18" s="0" t="n">
        <v>33</v>
      </c>
      <c r="H18" s="0" t="n">
        <v>16.15</v>
      </c>
      <c r="I18" s="0" t="n">
        <v>4.4</v>
      </c>
      <c r="J18" s="0" t="n">
        <v>18.6</v>
      </c>
      <c r="K18" s="0" t="n">
        <v>36</v>
      </c>
      <c r="L18" s="0" t="n">
        <v>0.7</v>
      </c>
      <c r="M18" s="0" t="n">
        <v>65</v>
      </c>
      <c r="N18" s="0" t="n">
        <v>2.89</v>
      </c>
      <c r="O18" s="1"/>
      <c r="P18" s="3" t="n">
        <f aca="false">B18/$C$28</f>
        <v>0.788870703764321</v>
      </c>
      <c r="Q18" s="1"/>
    </row>
    <row r="19" customFormat="false" ht="15" hidden="false" customHeight="false" outlineLevel="0" collapsed="false">
      <c r="A19" s="2" t="n">
        <v>0.375</v>
      </c>
      <c r="B19" s="0" t="n">
        <v>51.6</v>
      </c>
      <c r="C19" s="0" t="n">
        <v>14.7</v>
      </c>
      <c r="D19" s="0" t="n">
        <v>3.71</v>
      </c>
      <c r="E19" s="0" t="n">
        <v>100.76</v>
      </c>
      <c r="F19" s="0" t="n">
        <v>0.91</v>
      </c>
      <c r="G19" s="0" t="n">
        <v>33</v>
      </c>
      <c r="H19" s="0" t="n">
        <v>16.07</v>
      </c>
      <c r="I19" s="0" t="n">
        <v>4.55</v>
      </c>
      <c r="J19" s="0" t="n">
        <v>20</v>
      </c>
      <c r="K19" s="0" t="n">
        <v>30</v>
      </c>
      <c r="L19" s="0" t="n">
        <v>0.63</v>
      </c>
      <c r="M19" s="0" t="n">
        <v>71</v>
      </c>
      <c r="N19" s="0" t="n">
        <v>3.39</v>
      </c>
      <c r="O19" s="1"/>
      <c r="P19" s="3" t="n">
        <f aca="false">B19/$C$28</f>
        <v>0.844517184942717</v>
      </c>
      <c r="Q19" s="1"/>
    </row>
    <row r="20" customFormat="false" ht="15" hidden="false" customHeight="false" outlineLevel="0" collapsed="false">
      <c r="A20" s="2" t="n">
        <v>0.395833333333333</v>
      </c>
      <c r="B20" s="0" t="n">
        <v>54</v>
      </c>
      <c r="C20" s="0" t="n">
        <v>15.4</v>
      </c>
      <c r="D20" s="0" t="n">
        <v>4.07</v>
      </c>
      <c r="E20" s="0" t="n">
        <v>117.81</v>
      </c>
      <c r="F20" s="0" t="n">
        <v>0.95</v>
      </c>
      <c r="G20" s="0" t="n">
        <v>40</v>
      </c>
      <c r="H20" s="0" t="n">
        <v>16.54</v>
      </c>
      <c r="I20" s="0" t="n">
        <v>4.27</v>
      </c>
      <c r="J20" s="0" t="n">
        <v>21.1</v>
      </c>
      <c r="K20" s="0" t="n">
        <v>15</v>
      </c>
      <c r="L20" s="0" t="n">
        <v>0.33</v>
      </c>
      <c r="M20" s="0" t="n">
        <v>86</v>
      </c>
      <c r="N20" s="0" t="n">
        <v>4.34</v>
      </c>
      <c r="O20" s="1"/>
      <c r="P20" s="3" t="n">
        <f aca="false">B20/$C$28</f>
        <v>0.88379705400982</v>
      </c>
      <c r="Q20" s="1"/>
    </row>
    <row r="21" customFormat="false" ht="15" hidden="false" customHeight="false" outlineLevel="0" collapsed="false">
      <c r="A21" s="2" t="n">
        <v>0.416666666666667</v>
      </c>
      <c r="B21" s="0" t="n">
        <v>54.9</v>
      </c>
      <c r="C21" s="0" t="n">
        <v>15.7</v>
      </c>
      <c r="D21" s="0" t="n">
        <v>4.24</v>
      </c>
      <c r="E21" s="0" t="n">
        <v>125.41</v>
      </c>
      <c r="F21" s="0" t="n">
        <v>0.98</v>
      </c>
      <c r="G21" s="0" t="n">
        <v>43</v>
      </c>
      <c r="H21" s="0" t="n">
        <v>16.71</v>
      </c>
      <c r="I21" s="0" t="n">
        <v>4.18</v>
      </c>
      <c r="J21" s="0" t="n">
        <v>21.6</v>
      </c>
      <c r="K21" s="0" t="n">
        <v>8</v>
      </c>
      <c r="L21" s="0" t="n">
        <v>0.17</v>
      </c>
      <c r="M21" s="0" t="n">
        <v>93</v>
      </c>
      <c r="N21" s="0" t="n">
        <v>4.82</v>
      </c>
      <c r="O21" s="1"/>
      <c r="P21" s="3" t="n">
        <f aca="false">B21/$C$28</f>
        <v>0.898527004909984</v>
      </c>
      <c r="Q21" s="1"/>
    </row>
    <row r="22" customFormat="false" ht="15" hidden="false" customHeight="false" outlineLevel="0" collapsed="false">
      <c r="A22" s="2" t="n">
        <v>0.438194444444444</v>
      </c>
      <c r="B22" s="0" t="n">
        <v>55.6</v>
      </c>
      <c r="C22" s="0" t="n">
        <v>15.9</v>
      </c>
      <c r="D22" s="0" t="n">
        <v>4.4</v>
      </c>
      <c r="E22" s="0" t="n">
        <v>133.6</v>
      </c>
      <c r="F22" s="0" t="n">
        <v>1</v>
      </c>
      <c r="G22" s="0" t="n">
        <v>43</v>
      </c>
      <c r="H22" s="0" t="n">
        <v>16.9</v>
      </c>
      <c r="I22" s="0" t="n">
        <v>4.07</v>
      </c>
      <c r="J22" s="0" t="n">
        <v>22</v>
      </c>
      <c r="K22" s="0" t="n">
        <v>0</v>
      </c>
      <c r="L22" s="0" t="n">
        <v>-0.01</v>
      </c>
      <c r="M22" s="0" t="n">
        <v>101</v>
      </c>
      <c r="N22" s="0" t="n">
        <v>5.32</v>
      </c>
      <c r="O22" s="1"/>
      <c r="P22" s="3" t="n">
        <f aca="false">B22/$C$28</f>
        <v>0.909983633387889</v>
      </c>
      <c r="Q22" s="1"/>
    </row>
    <row r="23" customFormat="false" ht="15" hidden="false" customHeight="false" outlineLevel="0" collapsed="false">
      <c r="A23" s="2" t="n">
        <v>0.459027777777778</v>
      </c>
      <c r="B23" s="0" t="n">
        <v>57.5</v>
      </c>
      <c r="C23" s="0" t="n">
        <v>16.4</v>
      </c>
      <c r="D23" s="0" t="n">
        <v>4.65</v>
      </c>
      <c r="E23" s="0" t="n">
        <v>136.96</v>
      </c>
      <c r="F23" s="0" t="n">
        <v>1.02</v>
      </c>
      <c r="G23" s="0" t="n">
        <v>43</v>
      </c>
      <c r="H23" s="0" t="n">
        <v>16.85</v>
      </c>
      <c r="I23" s="0" t="n">
        <v>4.19</v>
      </c>
      <c r="J23" s="0" t="n">
        <v>22.8</v>
      </c>
      <c r="K23" s="0" t="n">
        <v>-7</v>
      </c>
      <c r="L23" s="0" t="n">
        <v>-0.18</v>
      </c>
      <c r="M23" s="0" t="n">
        <v>108</v>
      </c>
      <c r="N23" s="0" t="n">
        <v>5.91</v>
      </c>
      <c r="O23" s="1"/>
      <c r="P23" s="3" t="n">
        <f aca="false">B23/$C$28</f>
        <v>0.941080196399345</v>
      </c>
      <c r="Q23" s="1"/>
    </row>
    <row r="24" customFormat="false" ht="15" hidden="false" customHeight="false" outlineLevel="0" collapsed="false">
      <c r="A24" s="2" t="n">
        <v>0.479861111111111</v>
      </c>
      <c r="B24" s="0" t="n">
        <v>58.1</v>
      </c>
      <c r="C24" s="0" t="n">
        <v>16.6</v>
      </c>
      <c r="D24" s="0" t="n">
        <v>4.75</v>
      </c>
      <c r="E24" s="0" t="n">
        <v>141.38</v>
      </c>
      <c r="F24" s="0" t="n">
        <v>1.03</v>
      </c>
      <c r="G24" s="0" t="n">
        <v>44</v>
      </c>
      <c r="H24" s="0" t="n">
        <v>16.92</v>
      </c>
      <c r="I24" s="0" t="n">
        <v>4.15</v>
      </c>
      <c r="J24" s="0" t="n">
        <v>23.1</v>
      </c>
      <c r="K24" s="0" t="n">
        <v>-10</v>
      </c>
      <c r="L24" s="0" t="n">
        <v>-0.26</v>
      </c>
      <c r="M24" s="0" t="n">
        <v>111</v>
      </c>
      <c r="N24" s="0" t="n">
        <v>6.17</v>
      </c>
      <c r="O24" s="1"/>
      <c r="P24" s="3" t="n">
        <f aca="false">B24/$C$28</f>
        <v>0.950900163666121</v>
      </c>
      <c r="Q24" s="1"/>
    </row>
    <row r="25" customFormat="false" ht="15" hidden="false" customHeight="false" outlineLevel="0" collapsed="false">
      <c r="A25" s="2" t="n">
        <v>0.500694444444445</v>
      </c>
      <c r="B25" s="0" t="n">
        <v>61.1</v>
      </c>
      <c r="C25" s="0" t="n">
        <v>17.5</v>
      </c>
      <c r="D25" s="0" t="n">
        <v>5.1</v>
      </c>
      <c r="E25" s="0" t="n">
        <v>160.46</v>
      </c>
      <c r="F25" s="0" t="n">
        <v>1.06</v>
      </c>
      <c r="G25" s="0" t="n">
        <v>53</v>
      </c>
      <c r="H25" s="0" t="n">
        <v>17.2</v>
      </c>
      <c r="I25" s="0" t="n">
        <v>3.93</v>
      </c>
      <c r="J25" s="0" t="n">
        <v>24.5</v>
      </c>
      <c r="K25" s="0" t="n">
        <v>-18</v>
      </c>
      <c r="L25" s="0" t="n">
        <v>-0.45</v>
      </c>
      <c r="M25" s="0" t="n">
        <v>119</v>
      </c>
      <c r="N25" s="0" t="n">
        <v>6.94</v>
      </c>
      <c r="O25" s="1"/>
      <c r="P25" s="3" t="n">
        <f aca="false">B25/$C$28</f>
        <v>1</v>
      </c>
      <c r="Q25" s="1"/>
    </row>
    <row r="26" customFormat="false" ht="15" hidden="false" customHeight="false" outlineLevel="0" collapsed="false">
      <c r="A26" s="2" t="n">
        <v>0.520833333333333</v>
      </c>
      <c r="B26" s="0" t="n">
        <v>50.4</v>
      </c>
      <c r="C26" s="0" t="n">
        <v>16.1</v>
      </c>
      <c r="D26" s="0" t="n">
        <v>4.75</v>
      </c>
      <c r="E26" s="0" t="n">
        <v>148.37</v>
      </c>
      <c r="F26" s="0" t="n">
        <v>1.07</v>
      </c>
      <c r="G26" s="0" t="n">
        <v>47</v>
      </c>
      <c r="H26" s="0" t="n">
        <v>17.2</v>
      </c>
      <c r="I26" s="0" t="n">
        <v>3.96</v>
      </c>
      <c r="J26" s="0" t="n">
        <v>22.6</v>
      </c>
      <c r="K26" s="0" t="n">
        <v>-21</v>
      </c>
      <c r="L26" s="0" t="n">
        <v>-0.5</v>
      </c>
      <c r="M26" s="0" t="n">
        <v>122</v>
      </c>
      <c r="N26" s="0" t="n">
        <v>6.59</v>
      </c>
      <c r="O26" s="1"/>
      <c r="P26" s="3" t="n">
        <f aca="false">B26/$C$28</f>
        <v>0.824877250409165</v>
      </c>
      <c r="Q26" s="1"/>
    </row>
    <row r="28" customFormat="false" ht="15" hidden="false" customHeight="false" outlineLevel="0" collapsed="false">
      <c r="B28" s="0" t="s">
        <v>15</v>
      </c>
      <c r="C28" s="0" t="n">
        <v>61.1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tr">
        <f aca="false">Ben_Greenfield_VO2max_Test!P1</f>
        <v>%VO2max</v>
      </c>
      <c r="B1" s="0" t="str">
        <f aca="false">Ben_Greenfield_VO2max_Test!L1</f>
        <v>FATmin</v>
      </c>
      <c r="C1" s="0" t="str">
        <f aca="false">Ben_Greenfield_VO2max_Test!N1</f>
        <v>CHOmin</v>
      </c>
      <c r="D1" s="0" t="s">
        <v>16</v>
      </c>
      <c r="E1" s="0" t="s">
        <v>17</v>
      </c>
    </row>
    <row r="2" customFormat="false" ht="15" hidden="false" customHeight="false" outlineLevel="0" collapsed="false">
      <c r="A2" s="3" t="n">
        <f aca="false">Ben_Greenfield_VO2max_Test!P2</f>
        <v>0.25531914893617</v>
      </c>
      <c r="B2" s="0" t="n">
        <f aca="false">Ben_Greenfield_VO2max_Test!L2</f>
        <v>0.54</v>
      </c>
      <c r="C2" s="0" t="n">
        <f aca="false">Ben_Greenfield_VO2max_Test!N2</f>
        <v>0.18</v>
      </c>
      <c r="D2" s="0" t="n">
        <f aca="false">B2*9</f>
        <v>4.86</v>
      </c>
      <c r="E2" s="0" t="n">
        <f aca="false">C2*4</f>
        <v>0.72</v>
      </c>
    </row>
    <row r="3" customFormat="false" ht="15" hidden="false" customHeight="false" outlineLevel="0" collapsed="false">
      <c r="A3" s="3" t="n">
        <f aca="false">Ben_Greenfield_VO2max_Test!P3</f>
        <v>0.263502454991817</v>
      </c>
      <c r="B3" s="0" t="n">
        <f aca="false">Ben_Greenfield_VO2max_Test!L3</f>
        <v>0.55</v>
      </c>
      <c r="C3" s="0" t="n">
        <f aca="false">Ben_Greenfield_VO2max_Test!N3</f>
        <v>0.19</v>
      </c>
      <c r="D3" s="0" t="n">
        <f aca="false">B3*9</f>
        <v>4.95</v>
      </c>
      <c r="E3" s="0" t="n">
        <f aca="false">C3*4</f>
        <v>0.76</v>
      </c>
    </row>
    <row r="4" customFormat="false" ht="15" hidden="false" customHeight="false" outlineLevel="0" collapsed="false">
      <c r="A4" s="3" t="n">
        <f aca="false">Ben_Greenfield_VO2max_Test!P4</f>
        <v>0.265139116202946</v>
      </c>
      <c r="B4" s="0" t="n">
        <f aca="false">Ben_Greenfield_VO2max_Test!L4</f>
        <v>0.57</v>
      </c>
      <c r="C4" s="0" t="n">
        <f aca="false">Ben_Greenfield_VO2max_Test!N4</f>
        <v>0.15</v>
      </c>
      <c r="D4" s="0" t="n">
        <f aca="false">B4*9</f>
        <v>5.13</v>
      </c>
      <c r="E4" s="0" t="n">
        <f aca="false">C4*4</f>
        <v>0.6</v>
      </c>
    </row>
    <row r="5" customFormat="false" ht="15" hidden="false" customHeight="false" outlineLevel="0" collapsed="false">
      <c r="A5" s="3" t="n">
        <f aca="false">Ben_Greenfield_VO2max_Test!P5</f>
        <v>0.193126022913257</v>
      </c>
      <c r="B5" s="0" t="n">
        <f aca="false">Ben_Greenfield_VO2max_Test!L5</f>
        <v>0.62</v>
      </c>
      <c r="C5" s="0" t="n">
        <f aca="false">Ben_Greenfield_VO2max_Test!N5</f>
        <v>0.19</v>
      </c>
      <c r="D5" s="0" t="n">
        <f aca="false">B5*9</f>
        <v>5.58</v>
      </c>
      <c r="E5" s="0" t="n">
        <f aca="false">C5*4</f>
        <v>0.76</v>
      </c>
    </row>
    <row r="6" customFormat="false" ht="15" hidden="false" customHeight="false" outlineLevel="0" collapsed="false">
      <c r="A6" s="3" t="n">
        <f aca="false">Ben_Greenfield_VO2max_Test!P6</f>
        <v>0.356792144026187</v>
      </c>
      <c r="B6" s="0" t="n">
        <f aca="false">Ben_Greenfield_VO2max_Test!L6</f>
        <v>0.67</v>
      </c>
      <c r="C6" s="0" t="n">
        <f aca="false">Ben_Greenfield_VO2max_Test!N6</f>
        <v>0.45</v>
      </c>
      <c r="D6" s="0" t="n">
        <f aca="false">B6*9</f>
        <v>6.03</v>
      </c>
      <c r="E6" s="0" t="n">
        <f aca="false">C6*4</f>
        <v>1.8</v>
      </c>
    </row>
    <row r="7" customFormat="false" ht="15" hidden="false" customHeight="false" outlineLevel="0" collapsed="false">
      <c r="A7" s="3" t="n">
        <f aca="false">Ben_Greenfield_VO2max_Test!P7</f>
        <v>0.445171849427169</v>
      </c>
      <c r="B7" s="0" t="n">
        <f aca="false">Ben_Greenfield_VO2max_Test!L7</f>
        <v>1.04</v>
      </c>
      <c r="C7" s="0" t="n">
        <f aca="false">Ben_Greenfield_VO2max_Test!N7</f>
        <v>0.07</v>
      </c>
      <c r="D7" s="0" t="n">
        <f aca="false">B7*9</f>
        <v>9.36</v>
      </c>
      <c r="E7" s="0" t="n">
        <f aca="false">C7*4</f>
        <v>0.28</v>
      </c>
    </row>
    <row r="8" customFormat="false" ht="15" hidden="false" customHeight="false" outlineLevel="0" collapsed="false">
      <c r="A8" s="3" t="n">
        <f aca="false">Ben_Greenfield_VO2max_Test!P8</f>
        <v>0.500818330605565</v>
      </c>
      <c r="B8" s="0" t="n">
        <f aca="false">Ben_Greenfield_VO2max_Test!L8</f>
        <v>1.1</v>
      </c>
      <c r="C8" s="0" t="n">
        <f aca="false">Ben_Greenfield_VO2max_Test!N8</f>
        <v>0.23</v>
      </c>
      <c r="D8" s="0" t="n">
        <f aca="false">B8*9</f>
        <v>9.9</v>
      </c>
      <c r="E8" s="0" t="n">
        <f aca="false">C8*4</f>
        <v>0.92</v>
      </c>
    </row>
    <row r="9" customFormat="false" ht="15" hidden="false" customHeight="false" outlineLevel="0" collapsed="false">
      <c r="A9" s="3" t="n">
        <f aca="false">Ben_Greenfield_VO2max_Test!P9</f>
        <v>0.502454991816694</v>
      </c>
      <c r="B9" s="0" t="n">
        <f aca="false">Ben_Greenfield_VO2max_Test!L9</f>
        <v>0.95</v>
      </c>
      <c r="C9" s="0" t="n">
        <f aca="false">Ben_Greenfield_VO2max_Test!N9</f>
        <v>0.6</v>
      </c>
      <c r="D9" s="0" t="n">
        <f aca="false">B9*9</f>
        <v>8.55</v>
      </c>
      <c r="E9" s="0" t="n">
        <f aca="false">C9*4</f>
        <v>2.4</v>
      </c>
    </row>
    <row r="10" customFormat="false" ht="15" hidden="false" customHeight="false" outlineLevel="0" collapsed="false">
      <c r="A10" s="3" t="n">
        <f aca="false">Ben_Greenfield_VO2max_Test!P10</f>
        <v>0.569558101472995</v>
      </c>
      <c r="B10" s="0" t="n">
        <f aca="false">Ben_Greenfield_VO2max_Test!L10</f>
        <v>0.96</v>
      </c>
      <c r="C10" s="0" t="n">
        <f aca="false">Ben_Greenfield_VO2max_Test!N10</f>
        <v>0.99</v>
      </c>
      <c r="D10" s="0" t="n">
        <f aca="false">B10*9</f>
        <v>8.64</v>
      </c>
      <c r="E10" s="0" t="n">
        <f aca="false">C10*4</f>
        <v>3.96</v>
      </c>
    </row>
    <row r="11" customFormat="false" ht="15" hidden="false" customHeight="false" outlineLevel="0" collapsed="false">
      <c r="A11" s="3" t="n">
        <f aca="false">Ben_Greenfield_VO2max_Test!P11</f>
        <v>0.595744680851064</v>
      </c>
      <c r="B11" s="0" t="n">
        <f aca="false">Ben_Greenfield_VO2max_Test!L11</f>
        <v>1.15</v>
      </c>
      <c r="C11" s="0" t="n">
        <f aca="false">Ben_Greenfield_VO2max_Test!N11</f>
        <v>0.68</v>
      </c>
      <c r="D11" s="0" t="n">
        <f aca="false">B11*9</f>
        <v>10.35</v>
      </c>
      <c r="E11" s="0" t="n">
        <f aca="false">C11*4</f>
        <v>2.72</v>
      </c>
    </row>
    <row r="12" customFormat="false" ht="15" hidden="false" customHeight="false" outlineLevel="0" collapsed="false">
      <c r="A12" s="3" t="n">
        <f aca="false">Ben_Greenfield_VO2max_Test!P12</f>
        <v>0.621931260229133</v>
      </c>
      <c r="B12" s="0" t="n">
        <f aca="false">Ben_Greenfield_VO2max_Test!L12</f>
        <v>1.04</v>
      </c>
      <c r="C12" s="0" t="n">
        <f aca="false">Ben_Greenfield_VO2max_Test!N12</f>
        <v>1.1</v>
      </c>
      <c r="D12" s="0" t="n">
        <f aca="false">B12*9</f>
        <v>9.36</v>
      </c>
      <c r="E12" s="0" t="n">
        <f aca="false">C12*4</f>
        <v>4.4</v>
      </c>
    </row>
    <row r="13" customFormat="false" ht="15" hidden="false" customHeight="false" outlineLevel="0" collapsed="false">
      <c r="A13" s="3" t="n">
        <f aca="false">Ben_Greenfield_VO2max_Test!P13</f>
        <v>0.682487725040917</v>
      </c>
      <c r="B13" s="0" t="n">
        <f aca="false">Ben_Greenfield_VO2max_Test!L13</f>
        <v>1.08</v>
      </c>
      <c r="C13" s="0" t="n">
        <f aca="false">Ben_Greenfield_VO2max_Test!N13</f>
        <v>1.33</v>
      </c>
      <c r="D13" s="0" t="n">
        <f aca="false">B13*9</f>
        <v>9.72</v>
      </c>
      <c r="E13" s="0" t="n">
        <f aca="false">C13*4</f>
        <v>5.32</v>
      </c>
    </row>
    <row r="14" customFormat="false" ht="15" hidden="false" customHeight="false" outlineLevel="0" collapsed="false">
      <c r="A14" s="3" t="n">
        <f aca="false">Ben_Greenfield_VO2max_Test!P14</f>
        <v>0.692307692307692</v>
      </c>
      <c r="B14" s="0" t="n">
        <f aca="false">Ben_Greenfield_VO2max_Test!L14</f>
        <v>0.94</v>
      </c>
      <c r="C14" s="0" t="n">
        <f aca="false">Ben_Greenfield_VO2max_Test!N14</f>
        <v>1.74</v>
      </c>
      <c r="D14" s="0" t="n">
        <f aca="false">B14*9</f>
        <v>8.46</v>
      </c>
      <c r="E14" s="0" t="n">
        <f aca="false">C14*4</f>
        <v>6.96</v>
      </c>
    </row>
    <row r="15" customFormat="false" ht="15" hidden="false" customHeight="false" outlineLevel="0" collapsed="false">
      <c r="A15" s="3" t="n">
        <f aca="false">Ben_Greenfield_VO2max_Test!P15</f>
        <v>0.751227495908347</v>
      </c>
      <c r="B15" s="0" t="n">
        <f aca="false">Ben_Greenfield_VO2max_Test!L15</f>
        <v>1</v>
      </c>
      <c r="C15" s="0" t="n">
        <f aca="false">Ben_Greenfield_VO2max_Test!N15</f>
        <v>1.93</v>
      </c>
      <c r="D15" s="0" t="n">
        <f aca="false">B15*9</f>
        <v>9</v>
      </c>
      <c r="E15" s="0" t="n">
        <f aca="false">C15*4</f>
        <v>7.72</v>
      </c>
    </row>
    <row r="16" customFormat="false" ht="15" hidden="false" customHeight="false" outlineLevel="0" collapsed="false">
      <c r="A16" s="3" t="n">
        <f aca="false">Ben_Greenfield_VO2max_Test!P16</f>
        <v>0.769230769230769</v>
      </c>
      <c r="B16" s="0" t="n">
        <f aca="false">Ben_Greenfield_VO2max_Test!L16</f>
        <v>0.91</v>
      </c>
      <c r="C16" s="0" t="n">
        <f aca="false">Ben_Greenfield_VO2max_Test!N16</f>
        <v>2.26</v>
      </c>
      <c r="D16" s="0" t="n">
        <f aca="false">B16*9</f>
        <v>8.19</v>
      </c>
      <c r="E16" s="0" t="n">
        <f aca="false">C16*4</f>
        <v>9.04</v>
      </c>
    </row>
    <row r="17" customFormat="false" ht="15" hidden="false" customHeight="false" outlineLevel="0" collapsed="false">
      <c r="A17" s="3" t="n">
        <f aca="false">Ben_Greenfield_VO2max_Test!P17</f>
        <v>0.798690671031096</v>
      </c>
      <c r="B17" s="0" t="n">
        <f aca="false">Ben_Greenfield_VO2max_Test!L17</f>
        <v>0.75</v>
      </c>
      <c r="C17" s="0" t="n">
        <f aca="false">Ben_Greenfield_VO2max_Test!N17</f>
        <v>2.82</v>
      </c>
      <c r="D17" s="0" t="n">
        <f aca="false">B17*9</f>
        <v>6.75</v>
      </c>
      <c r="E17" s="0" t="n">
        <f aca="false">C17*4</f>
        <v>11.28</v>
      </c>
    </row>
    <row r="18" customFormat="false" ht="15" hidden="false" customHeight="false" outlineLevel="0" collapsed="false">
      <c r="A18" s="3" t="n">
        <f aca="false">Ben_Greenfield_VO2max_Test!P18</f>
        <v>0.788870703764321</v>
      </c>
      <c r="B18" s="0" t="n">
        <f aca="false">Ben_Greenfield_VO2max_Test!L18</f>
        <v>0.7</v>
      </c>
      <c r="C18" s="0" t="n">
        <f aca="false">Ben_Greenfield_VO2max_Test!N18</f>
        <v>2.89</v>
      </c>
      <c r="D18" s="0" t="n">
        <f aca="false">B18*9</f>
        <v>6.3</v>
      </c>
      <c r="E18" s="0" t="n">
        <f aca="false">C18*4</f>
        <v>11.56</v>
      </c>
    </row>
    <row r="19" customFormat="false" ht="15" hidden="false" customHeight="false" outlineLevel="0" collapsed="false">
      <c r="A19" s="3" t="n">
        <f aca="false">Ben_Greenfield_VO2max_Test!P19</f>
        <v>0.844517184942717</v>
      </c>
      <c r="B19" s="0" t="n">
        <f aca="false">Ben_Greenfield_VO2max_Test!L19</f>
        <v>0.63</v>
      </c>
      <c r="C19" s="0" t="n">
        <f aca="false">Ben_Greenfield_VO2max_Test!N19</f>
        <v>3.39</v>
      </c>
      <c r="D19" s="0" t="n">
        <f aca="false">B19*9</f>
        <v>5.67</v>
      </c>
      <c r="E19" s="0" t="n">
        <f aca="false">C19*4</f>
        <v>13.56</v>
      </c>
    </row>
    <row r="20" customFormat="false" ht="15" hidden="false" customHeight="false" outlineLevel="0" collapsed="false">
      <c r="A20" s="3" t="n">
        <f aca="false">Ben_Greenfield_VO2max_Test!P20</f>
        <v>0.88379705400982</v>
      </c>
      <c r="B20" s="0" t="n">
        <f aca="false">Ben_Greenfield_VO2max_Test!L20</f>
        <v>0.33</v>
      </c>
      <c r="C20" s="0" t="n">
        <f aca="false">Ben_Greenfield_VO2max_Test!N20</f>
        <v>4.34</v>
      </c>
      <c r="D20" s="0" t="n">
        <f aca="false">B20*9</f>
        <v>2.97</v>
      </c>
      <c r="E20" s="0" t="n">
        <f aca="false">C20*4</f>
        <v>17.36</v>
      </c>
    </row>
    <row r="21" customFormat="false" ht="15" hidden="false" customHeight="false" outlineLevel="0" collapsed="false">
      <c r="A21" s="3" t="n">
        <f aca="false">Ben_Greenfield_VO2max_Test!P21</f>
        <v>0.898527004909984</v>
      </c>
      <c r="B21" s="0" t="n">
        <f aca="false">Ben_Greenfield_VO2max_Test!L21</f>
        <v>0.17</v>
      </c>
      <c r="C21" s="0" t="n">
        <f aca="false">Ben_Greenfield_VO2max_Test!N21</f>
        <v>4.82</v>
      </c>
      <c r="D21" s="0" t="n">
        <f aca="false">B21*9</f>
        <v>1.53</v>
      </c>
      <c r="E21" s="0" t="n">
        <f aca="false">C21*4</f>
        <v>19.28</v>
      </c>
    </row>
    <row r="22" customFormat="false" ht="15" hidden="false" customHeight="false" outlineLevel="0" collapsed="false">
      <c r="A22" s="3" t="n">
        <f aca="false">Ben_Greenfield_VO2max_Test!P22</f>
        <v>0.909983633387889</v>
      </c>
      <c r="B22" s="0" t="n">
        <f aca="false">Ben_Greenfield_VO2max_Test!L22</f>
        <v>-0.01</v>
      </c>
      <c r="C22" s="0" t="n">
        <f aca="false">Ben_Greenfield_VO2max_Test!N22</f>
        <v>5.32</v>
      </c>
      <c r="D22" s="0" t="n">
        <f aca="false">B22*9</f>
        <v>-0.09</v>
      </c>
      <c r="E22" s="0" t="n">
        <f aca="false">C22*4</f>
        <v>21.28</v>
      </c>
    </row>
    <row r="23" customFormat="false" ht="15" hidden="false" customHeight="false" outlineLevel="0" collapsed="false">
      <c r="A23" s="3" t="n">
        <f aca="false">Ben_Greenfield_VO2max_Test!P23</f>
        <v>0.941080196399345</v>
      </c>
      <c r="B23" s="0" t="n">
        <f aca="false">Ben_Greenfield_VO2max_Test!L23</f>
        <v>-0.18</v>
      </c>
      <c r="C23" s="0" t="n">
        <f aca="false">Ben_Greenfield_VO2max_Test!N23</f>
        <v>5.91</v>
      </c>
      <c r="D23" s="0" t="n">
        <f aca="false">B23*9</f>
        <v>-1.62</v>
      </c>
      <c r="E23" s="0" t="n">
        <f aca="false">C23*4</f>
        <v>23.64</v>
      </c>
    </row>
    <row r="24" customFormat="false" ht="15" hidden="false" customHeight="false" outlineLevel="0" collapsed="false">
      <c r="A24" s="3" t="n">
        <f aca="false">Ben_Greenfield_VO2max_Test!P24</f>
        <v>0.950900163666121</v>
      </c>
      <c r="B24" s="0" t="n">
        <f aca="false">Ben_Greenfield_VO2max_Test!L24</f>
        <v>-0.26</v>
      </c>
      <c r="C24" s="0" t="n">
        <f aca="false">Ben_Greenfield_VO2max_Test!N24</f>
        <v>6.17</v>
      </c>
      <c r="D24" s="0" t="n">
        <f aca="false">B24*9</f>
        <v>-2.34</v>
      </c>
      <c r="E24" s="0" t="n">
        <f aca="false">C24*4</f>
        <v>24.68</v>
      </c>
    </row>
    <row r="25" customFormat="false" ht="15" hidden="false" customHeight="false" outlineLevel="0" collapsed="false">
      <c r="A25" s="3" t="n">
        <f aca="false">Ben_Greenfield_VO2max_Test!P25</f>
        <v>1</v>
      </c>
      <c r="B25" s="0" t="n">
        <f aca="false">Ben_Greenfield_VO2max_Test!L25</f>
        <v>-0.45</v>
      </c>
      <c r="C25" s="0" t="n">
        <f aca="false">Ben_Greenfield_VO2max_Test!N25</f>
        <v>6.94</v>
      </c>
      <c r="D25" s="0" t="n">
        <f aca="false">B25*9</f>
        <v>-4.05</v>
      </c>
      <c r="E25" s="0" t="n">
        <f aca="false">C25*4</f>
        <v>27.76</v>
      </c>
    </row>
    <row r="26" customFormat="false" ht="15" hidden="false" customHeight="false" outlineLevel="0" collapsed="false">
      <c r="A26" s="3" t="n">
        <f aca="false">Ben_Greenfield_VO2max_Test!P26</f>
        <v>0.824877250409165</v>
      </c>
      <c r="B26" s="0" t="n">
        <f aca="false">Ben_Greenfield_VO2max_Test!L26</f>
        <v>-0.5</v>
      </c>
      <c r="C26" s="0" t="n">
        <f aca="false">Ben_Greenfield_VO2max_Test!N26</f>
        <v>6.59</v>
      </c>
      <c r="D26" s="0" t="n">
        <f aca="false">B26*9</f>
        <v>-4.5</v>
      </c>
      <c r="E26" s="0" t="n">
        <f aca="false">C26*4</f>
        <v>26.36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2" activeCellId="0" sqref="V1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4" t="str">
        <f aca="false">Ben_Greenfield_VO2max_Test!P1</f>
        <v>%VO2max</v>
      </c>
      <c r="B1" s="0" t="str">
        <f aca="false">Ben_Greenfield_VO2max_Test!L1</f>
        <v>FATmin</v>
      </c>
    </row>
    <row r="2" customFormat="false" ht="13.8" hidden="false" customHeight="false" outlineLevel="0" collapsed="false">
      <c r="A2" s="4" t="n">
        <f aca="false">Ben_Greenfield_VO2max_Test!P3</f>
        <v>0.263502454991817</v>
      </c>
      <c r="B2" s="0" t="n">
        <f aca="false">Ben_Greenfield_VO2max_Test!L3</f>
        <v>0.55</v>
      </c>
    </row>
    <row r="3" customFormat="false" ht="13.8" hidden="false" customHeight="false" outlineLevel="0" collapsed="false">
      <c r="A3" s="4" t="n">
        <f aca="false">Ben_Greenfield_VO2max_Test!P4</f>
        <v>0.265139116202946</v>
      </c>
      <c r="B3" s="0" t="n">
        <f aca="false">Ben_Greenfield_VO2max_Test!L4</f>
        <v>0.57</v>
      </c>
    </row>
    <row r="4" customFormat="false" ht="13.8" hidden="false" customHeight="false" outlineLevel="0" collapsed="false">
      <c r="A4" s="4" t="n">
        <f aca="false">Ben_Greenfield_VO2max_Test!P5</f>
        <v>0.193126022913257</v>
      </c>
      <c r="B4" s="0" t="n">
        <f aca="false">Ben_Greenfield_VO2max_Test!L5</f>
        <v>0.62</v>
      </c>
    </row>
    <row r="5" customFormat="false" ht="13.8" hidden="false" customHeight="false" outlineLevel="0" collapsed="false">
      <c r="A5" s="4" t="n">
        <f aca="false">Ben_Greenfield_VO2max_Test!P6</f>
        <v>0.356792144026187</v>
      </c>
      <c r="B5" s="0" t="n">
        <f aca="false">Ben_Greenfield_VO2max_Test!L6</f>
        <v>0.67</v>
      </c>
    </row>
    <row r="6" customFormat="false" ht="13.8" hidden="false" customHeight="false" outlineLevel="0" collapsed="false">
      <c r="A6" s="4" t="n">
        <f aca="false">Ben_Greenfield_VO2max_Test!P7</f>
        <v>0.445171849427169</v>
      </c>
      <c r="B6" s="0" t="n">
        <f aca="false">Ben_Greenfield_VO2max_Test!L7</f>
        <v>1.04</v>
      </c>
    </row>
    <row r="7" customFormat="false" ht="13.8" hidden="false" customHeight="false" outlineLevel="0" collapsed="false">
      <c r="A7" s="4" t="n">
        <f aca="false">Ben_Greenfield_VO2max_Test!P8</f>
        <v>0.500818330605565</v>
      </c>
      <c r="B7" s="0" t="n">
        <f aca="false">Ben_Greenfield_VO2max_Test!L8</f>
        <v>1.1</v>
      </c>
    </row>
    <row r="8" customFormat="false" ht="13.8" hidden="false" customHeight="false" outlineLevel="0" collapsed="false">
      <c r="A8" s="4" t="n">
        <f aca="false">Ben_Greenfield_VO2max_Test!P9</f>
        <v>0.502454991816694</v>
      </c>
      <c r="B8" s="0" t="n">
        <f aca="false">Ben_Greenfield_VO2max_Test!L9</f>
        <v>0.95</v>
      </c>
    </row>
    <row r="9" customFormat="false" ht="13.8" hidden="false" customHeight="false" outlineLevel="0" collapsed="false">
      <c r="A9" s="4" t="n">
        <f aca="false">Ben_Greenfield_VO2max_Test!P10</f>
        <v>0.569558101472995</v>
      </c>
      <c r="B9" s="0" t="n">
        <f aca="false">Ben_Greenfield_VO2max_Test!L10</f>
        <v>0.96</v>
      </c>
    </row>
    <row r="10" customFormat="false" ht="13.8" hidden="false" customHeight="false" outlineLevel="0" collapsed="false">
      <c r="A10" s="4" t="n">
        <f aca="false">Ben_Greenfield_VO2max_Test!P11</f>
        <v>0.595744680851064</v>
      </c>
      <c r="B10" s="0" t="n">
        <f aca="false">Ben_Greenfield_VO2max_Test!L11</f>
        <v>1.15</v>
      </c>
    </row>
    <row r="11" customFormat="false" ht="13.8" hidden="false" customHeight="false" outlineLevel="0" collapsed="false">
      <c r="A11" s="4" t="n">
        <f aca="false">Ben_Greenfield_VO2max_Test!P12</f>
        <v>0.621931260229133</v>
      </c>
      <c r="B11" s="0" t="n">
        <f aca="false">Ben_Greenfield_VO2max_Test!L12</f>
        <v>1.04</v>
      </c>
    </row>
    <row r="12" customFormat="false" ht="13.8" hidden="false" customHeight="false" outlineLevel="0" collapsed="false">
      <c r="A12" s="4" t="n">
        <f aca="false">Ben_Greenfield_VO2max_Test!P13</f>
        <v>0.682487725040917</v>
      </c>
      <c r="B12" s="0" t="n">
        <f aca="false">Ben_Greenfield_VO2max_Test!L13</f>
        <v>1.08</v>
      </c>
    </row>
    <row r="13" customFormat="false" ht="13.8" hidden="false" customHeight="false" outlineLevel="0" collapsed="false">
      <c r="A13" s="4" t="n">
        <f aca="false">Ben_Greenfield_VO2max_Test!P14</f>
        <v>0.692307692307692</v>
      </c>
      <c r="B13" s="0" t="n">
        <f aca="false">Ben_Greenfield_VO2max_Test!L14</f>
        <v>0.94</v>
      </c>
    </row>
    <row r="14" customFormat="false" ht="13.8" hidden="false" customHeight="false" outlineLevel="0" collapsed="false">
      <c r="A14" s="4" t="n">
        <f aca="false">Ben_Greenfield_VO2max_Test!P15</f>
        <v>0.751227495908347</v>
      </c>
      <c r="B14" s="0" t="n">
        <f aca="false">Ben_Greenfield_VO2max_Test!L15</f>
        <v>1</v>
      </c>
    </row>
    <row r="15" customFormat="false" ht="13.8" hidden="false" customHeight="false" outlineLevel="0" collapsed="false">
      <c r="A15" s="4" t="n">
        <f aca="false">Ben_Greenfield_VO2max_Test!P16</f>
        <v>0.769230769230769</v>
      </c>
      <c r="B15" s="0" t="n">
        <f aca="false">Ben_Greenfield_VO2max_Test!L16</f>
        <v>0.91</v>
      </c>
    </row>
    <row r="16" customFormat="false" ht="13.8" hidden="false" customHeight="false" outlineLevel="0" collapsed="false">
      <c r="A16" s="4" t="n">
        <f aca="false">Ben_Greenfield_VO2max_Test!P17</f>
        <v>0.798690671031096</v>
      </c>
      <c r="B16" s="0" t="n">
        <f aca="false">Ben_Greenfield_VO2max_Test!L17</f>
        <v>0.75</v>
      </c>
    </row>
    <row r="17" customFormat="false" ht="13.8" hidden="false" customHeight="false" outlineLevel="0" collapsed="false">
      <c r="A17" s="4" t="n">
        <f aca="false">Ben_Greenfield_VO2max_Test!P18</f>
        <v>0.788870703764321</v>
      </c>
      <c r="B17" s="0" t="n">
        <f aca="false">Ben_Greenfield_VO2max_Test!L18</f>
        <v>0.7</v>
      </c>
    </row>
    <row r="18" customFormat="false" ht="13.8" hidden="false" customHeight="false" outlineLevel="0" collapsed="false">
      <c r="A18" s="4" t="n">
        <f aca="false">Ben_Greenfield_VO2max_Test!P19</f>
        <v>0.844517184942717</v>
      </c>
      <c r="B18" s="0" t="n">
        <f aca="false">Ben_Greenfield_VO2max_Test!L19</f>
        <v>0.63</v>
      </c>
    </row>
    <row r="19" customFormat="false" ht="13.8" hidden="false" customHeight="false" outlineLevel="0" collapsed="false">
      <c r="A19" s="4" t="n">
        <f aca="false">Ben_Greenfield_VO2max_Test!P20</f>
        <v>0.88379705400982</v>
      </c>
      <c r="B19" s="0" t="n">
        <f aca="false">Ben_Greenfield_VO2max_Test!L20</f>
        <v>0.33</v>
      </c>
    </row>
    <row r="20" customFormat="false" ht="13.8" hidden="false" customHeight="false" outlineLevel="0" collapsed="false">
      <c r="A20" s="4" t="n">
        <f aca="false">Ben_Greenfield_VO2max_Test!P21</f>
        <v>0.898527004909984</v>
      </c>
      <c r="B20" s="0" t="n">
        <f aca="false">Ben_Greenfield_VO2max_Test!L21</f>
        <v>0.17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2018-07-03T18:56:13Z</dcterms:created>
  <dc:creator>Gilliland, Doug</dc:creator>
  <dc:description/>
  <dc:language>en-US</dc:language>
  <cp:lastModifiedBy/>
  <dcterms:modified xsi:type="dcterms:W3CDTF">2018-07-14T15:29:07Z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