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2995" windowHeight="12075" activeTab="1"/>
  </bookViews>
  <sheets>
    <sheet name="Hrs_3" sheetId="1" r:id="rId1"/>
    <sheet name="Sheet1" sheetId="4" r:id="rId2"/>
  </sheets>
  <calcPr calcId="145621"/>
</workbook>
</file>

<file path=xl/calcChain.xml><?xml version="1.0" encoding="utf-8"?>
<calcChain xmlns="http://schemas.openxmlformats.org/spreadsheetml/2006/main">
  <c r="A1" i="4" l="1"/>
  <c r="N10" i="1"/>
  <c r="M10" i="1"/>
  <c r="L10" i="1"/>
  <c r="K10" i="1"/>
  <c r="J10" i="1"/>
  <c r="R10" i="1"/>
  <c r="Q10" i="1"/>
  <c r="P10" i="1"/>
  <c r="B6" i="4" l="1"/>
  <c r="C6" i="4"/>
  <c r="B7" i="4"/>
  <c r="C7" i="4"/>
  <c r="B8" i="4"/>
  <c r="C8" i="4"/>
  <c r="C5" i="4"/>
  <c r="B5" i="4"/>
  <c r="A8" i="4"/>
  <c r="A6" i="4"/>
  <c r="A7" i="4"/>
  <c r="A5" i="4"/>
  <c r="A4" i="4"/>
  <c r="A2" i="4"/>
  <c r="R9" i="1" l="1"/>
  <c r="R8" i="1"/>
  <c r="R7" i="1"/>
  <c r="R6" i="1"/>
  <c r="R5" i="1"/>
  <c r="Q6" i="1"/>
  <c r="Q7" i="1"/>
  <c r="Q8" i="1"/>
  <c r="Q9" i="1"/>
  <c r="Q5" i="1"/>
  <c r="G10" i="1"/>
  <c r="F10" i="1"/>
  <c r="B10" i="1"/>
  <c r="P6" i="1"/>
  <c r="P7" i="1"/>
  <c r="P8" i="1"/>
  <c r="P9" i="1"/>
  <c r="P5" i="1"/>
  <c r="N6" i="1"/>
  <c r="N7" i="1"/>
  <c r="N8" i="1"/>
  <c r="N9" i="1"/>
  <c r="N5" i="1"/>
  <c r="M6" i="1"/>
  <c r="M7" i="1"/>
  <c r="M8" i="1"/>
  <c r="M9" i="1"/>
  <c r="M5" i="1"/>
  <c r="L6" i="1"/>
  <c r="L7" i="1"/>
  <c r="L8" i="1"/>
  <c r="L9" i="1"/>
  <c r="L5" i="1"/>
</calcChain>
</file>

<file path=xl/sharedStrings.xml><?xml version="1.0" encoding="utf-8"?>
<sst xmlns="http://schemas.openxmlformats.org/spreadsheetml/2006/main" count="22" uniqueCount="22">
  <si>
    <t>Ben Greenfield</t>
  </si>
  <si>
    <t>VO2/kg</t>
  </si>
  <si>
    <t>METS</t>
  </si>
  <si>
    <t>VCO2</t>
  </si>
  <si>
    <t>VE</t>
  </si>
  <si>
    <t>RER</t>
  </si>
  <si>
    <t>RR</t>
  </si>
  <si>
    <t>FEO2</t>
  </si>
  <si>
    <t>FECO2</t>
  </si>
  <si>
    <t>REE</t>
  </si>
  <si>
    <t>%FAT</t>
  </si>
  <si>
    <t>FATmin</t>
  </si>
  <si>
    <t>%CHO</t>
  </si>
  <si>
    <t>CHOmin</t>
  </si>
  <si>
    <t>%VO2max</t>
  </si>
  <si>
    <t>Average</t>
  </si>
  <si>
    <t>FATcal</t>
  </si>
  <si>
    <t>CHOcal</t>
  </si>
  <si>
    <t>Time</t>
  </si>
  <si>
    <t>Fat 
(kCal/min)</t>
  </si>
  <si>
    <t>CHO 
(kCal/min)</t>
  </si>
  <si>
    <t>3 hour treadmill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</si>
</sst>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1" applyNumberFormat="1" applyFont="1"/>
    <xf numFmtId="2" fontId="0" fillId="0" borderId="0" xfId="1" applyNumberFormat="1" applyFont="1"/>
    <xf numFmtId="0" fontId="0" fillId="0" borderId="1" xfId="0" applyBorder="1"/>
    <xf numFmtId="2" fontId="0" fillId="0" borderId="1" xfId="0" applyNumberFormat="1" applyBorder="1"/>
    <xf numFmtId="164" fontId="0" fillId="0" borderId="1" xfId="1" applyNumberFormat="1" applyFont="1" applyBorder="1"/>
    <xf numFmtId="0" fontId="2" fillId="0" borderId="1" xfId="0" applyFont="1" applyBorder="1"/>
    <xf numFmtId="0" fontId="2" fillId="2" borderId="1" xfId="0" applyFont="1" applyFill="1" applyBorder="1"/>
    <xf numFmtId="0" fontId="0" fillId="2" borderId="1" xfId="0" applyFill="1" applyBorder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(FASTER) Ben Greenfield - 3 Hr Treadmill Test
Time vs Fat/CHO Oxidation Rate (kCal/min)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95677240962316"/>
          <c:y val="0.15830092913863286"/>
          <c:w val="0.80803465099734084"/>
          <c:h val="0.72737917364146609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Sheet1!$B$4</c:f>
              <c:strCache>
                <c:ptCount val="1"/>
                <c:pt idx="0">
                  <c:v>Fat 
(kCal/min)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58234160439538141"/>
                  <c:y val="-0.10594838654938236"/>
                </c:manualLayout>
              </c:layout>
              <c:numFmt formatCode="General" sourceLinked="0"/>
              <c:spPr>
                <a:solidFill>
                  <a:schemeClr val="bg1"/>
                </a:solidFill>
              </c:spPr>
            </c:trendlineLbl>
          </c:trendline>
          <c:xVal>
            <c:numRef>
              <c:f>Sheet1!$A$5:$A$8</c:f>
              <c:numCache>
                <c:formatCode>General</c:formatCode>
                <c:ptCount val="4"/>
                <c:pt idx="0">
                  <c:v>60</c:v>
                </c:pt>
                <c:pt idx="1">
                  <c:v>120</c:v>
                </c:pt>
                <c:pt idx="2">
                  <c:v>150</c:v>
                </c:pt>
                <c:pt idx="3">
                  <c:v>180</c:v>
                </c:pt>
              </c:numCache>
            </c:numRef>
          </c:xVal>
          <c:yVal>
            <c:numRef>
              <c:f>Sheet1!$B$5:$B$8</c:f>
              <c:numCache>
                <c:formatCode>0.00</c:formatCode>
                <c:ptCount val="4"/>
                <c:pt idx="0">
                  <c:v>12.393977867915</c:v>
                </c:pt>
                <c:pt idx="1">
                  <c:v>11.721629198916</c:v>
                </c:pt>
                <c:pt idx="2">
                  <c:v>11.6453067276</c:v>
                </c:pt>
                <c:pt idx="3">
                  <c:v>11.154310678561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CHO 
(kCal/min)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2"/>
            <c:dispRSqr val="1"/>
            <c:dispEq val="1"/>
            <c:trendlineLbl>
              <c:layout>
                <c:manualLayout>
                  <c:x val="-0.50364117844620471"/>
                  <c:y val="-1.1820995738642445E-2"/>
                </c:manualLayout>
              </c:layout>
              <c:numFmt formatCode="General" sourceLinked="0"/>
              <c:spPr>
                <a:solidFill>
                  <a:schemeClr val="bg1"/>
                </a:solidFill>
              </c:spPr>
            </c:trendlineLbl>
          </c:trendline>
          <c:xVal>
            <c:numRef>
              <c:f>Sheet1!$A$5:$A$8</c:f>
              <c:numCache>
                <c:formatCode>General</c:formatCode>
                <c:ptCount val="4"/>
                <c:pt idx="0">
                  <c:v>60</c:v>
                </c:pt>
                <c:pt idx="1">
                  <c:v>120</c:v>
                </c:pt>
                <c:pt idx="2">
                  <c:v>150</c:v>
                </c:pt>
                <c:pt idx="3">
                  <c:v>180</c:v>
                </c:pt>
              </c:numCache>
            </c:numRef>
          </c:xVal>
          <c:yVal>
            <c:numRef>
              <c:f>Sheet1!$C$5:$C$8</c:f>
              <c:numCache>
                <c:formatCode>0.00</c:formatCode>
                <c:ptCount val="4"/>
                <c:pt idx="0">
                  <c:v>1.2341121320849999</c:v>
                </c:pt>
                <c:pt idx="1">
                  <c:v>1.498510801084</c:v>
                </c:pt>
                <c:pt idx="2">
                  <c:v>1.8408932723999998</c:v>
                </c:pt>
                <c:pt idx="3">
                  <c:v>2.5325193214390009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12480"/>
        <c:axId val="123414016"/>
      </c:scatterChart>
      <c:valAx>
        <c:axId val="123412480"/>
        <c:scaling>
          <c:orientation val="minMax"/>
          <c:max val="180"/>
          <c:min val="60"/>
        </c:scaling>
        <c:delete val="0"/>
        <c:axPos val="b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48434663860596699"/>
              <c:y val="0.9283128547781912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23414016"/>
        <c:crosses val="autoZero"/>
        <c:crossBetween val="midCat"/>
      </c:valAx>
      <c:valAx>
        <c:axId val="123414016"/>
        <c:scaling>
          <c:orientation val="minMax"/>
        </c:scaling>
        <c:delete val="0"/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 sz="1200"/>
                </a:pPr>
                <a:r>
                  <a:rPr lang="en-US" sz="1200"/>
                  <a:t>Oxidation Rate
(kcal/min)</a:t>
                </a:r>
              </a:p>
            </c:rich>
          </c:tx>
          <c:layout/>
          <c:overlay val="0"/>
        </c:title>
        <c:numFmt formatCode="0.00" sourceLinked="1"/>
        <c:majorTickMark val="out"/>
        <c:minorTickMark val="none"/>
        <c:tickLblPos val="nextTo"/>
        <c:crossAx val="123412480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5.0000060189031394E-2"/>
          <c:y val="0.95889079450445214"/>
          <c:w val="0.71217845944626423"/>
          <c:h val="4.1109152933409242E-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4761</xdr:colOff>
      <xdr:row>0</xdr:row>
      <xdr:rowOff>166686</xdr:rowOff>
    </xdr:from>
    <xdr:to>
      <xdr:col>13</xdr:col>
      <xdr:colOff>333374</xdr:colOff>
      <xdr:row>30</xdr:row>
      <xdr:rowOff>38099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A3" sqref="A3"/>
    </sheetView>
  </sheetViews>
  <sheetFormatPr defaultRowHeight="15" x14ac:dyDescent="0.25"/>
  <cols>
    <col min="1" max="1" width="14.5703125" bestFit="1" customWidth="1"/>
    <col min="2" max="2" width="10" bestFit="1" customWidth="1"/>
    <col min="3" max="3" width="5.7109375" bestFit="1" customWidth="1"/>
    <col min="4" max="4" width="5.85546875" bestFit="1" customWidth="1"/>
    <col min="5" max="5" width="3.28515625" bestFit="1" customWidth="1"/>
    <col min="6" max="6" width="10" bestFit="1" customWidth="1"/>
    <col min="7" max="7" width="9" bestFit="1" customWidth="1"/>
    <col min="8" max="8" width="5.42578125" bestFit="1" customWidth="1"/>
    <col min="9" max="9" width="6.5703125" bestFit="1" customWidth="1"/>
    <col min="10" max="10" width="5.5703125" bestFit="1" customWidth="1"/>
    <col min="11" max="11" width="5.85546875" bestFit="1" customWidth="1"/>
    <col min="12" max="12" width="7.7109375" bestFit="1" customWidth="1"/>
    <col min="13" max="13" width="6.42578125" bestFit="1" customWidth="1"/>
    <col min="14" max="14" width="8.28515625" bestFit="1" customWidth="1"/>
    <col min="15" max="15" width="2" customWidth="1"/>
    <col min="16" max="16" width="10" bestFit="1" customWidth="1"/>
    <col min="17" max="17" width="6.7109375" bestFit="1" customWidth="1"/>
    <col min="18" max="18" width="7.28515625" bestFit="1" customWidth="1"/>
  </cols>
  <sheetData>
    <row r="1" spans="1:18" x14ac:dyDescent="0.25">
      <c r="A1" t="s">
        <v>0</v>
      </c>
    </row>
    <row r="2" spans="1:18" x14ac:dyDescent="0.25">
      <c r="A2" t="s">
        <v>21</v>
      </c>
    </row>
    <row r="4" spans="1:18" x14ac:dyDescent="0.25">
      <c r="A4" s="6" t="s">
        <v>18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7"/>
      <c r="P4" s="6" t="s">
        <v>14</v>
      </c>
      <c r="Q4" s="6" t="s">
        <v>16</v>
      </c>
      <c r="R4" s="6" t="s">
        <v>17</v>
      </c>
    </row>
    <row r="5" spans="1:18" x14ac:dyDescent="0.25">
      <c r="A5" s="3">
        <v>0</v>
      </c>
      <c r="B5" s="3">
        <v>35.301250000000003</v>
      </c>
      <c r="C5" s="3"/>
      <c r="D5" s="3"/>
      <c r="E5" s="3"/>
      <c r="F5" s="3">
        <v>0.77302800000000005</v>
      </c>
      <c r="G5" s="3">
        <v>34.327570000000001</v>
      </c>
      <c r="H5" s="3"/>
      <c r="I5" s="3"/>
      <c r="J5" s="4">
        <v>13.11355</v>
      </c>
      <c r="K5" s="4">
        <v>76.354650000000007</v>
      </c>
      <c r="L5" s="4">
        <f>J5*K5/900</f>
        <v>1.1125339116750002</v>
      </c>
      <c r="M5" s="4">
        <f>100-K5</f>
        <v>23.645349999999993</v>
      </c>
      <c r="N5" s="4">
        <f>M5*J5/400</f>
        <v>0.77518619873124972</v>
      </c>
      <c r="O5" s="8"/>
      <c r="P5" s="5">
        <f>B5/61.1</f>
        <v>0.57776186579378075</v>
      </c>
      <c r="Q5" s="4">
        <f>K5*J5/100</f>
        <v>10.012805205075001</v>
      </c>
      <c r="R5" s="4">
        <f>M5*J5/100</f>
        <v>3.1007447949249989</v>
      </c>
    </row>
    <row r="6" spans="1:18" x14ac:dyDescent="0.25">
      <c r="A6" s="3">
        <v>60</v>
      </c>
      <c r="B6" s="3">
        <v>37.036830000000002</v>
      </c>
      <c r="C6" s="3"/>
      <c r="D6" s="3"/>
      <c r="E6" s="3"/>
      <c r="F6" s="3">
        <v>0.73217200000000005</v>
      </c>
      <c r="G6" s="3">
        <v>28.676880000000001</v>
      </c>
      <c r="H6" s="3"/>
      <c r="I6" s="3"/>
      <c r="J6" s="4">
        <v>13.62809</v>
      </c>
      <c r="K6" s="4">
        <v>90.94435</v>
      </c>
      <c r="L6" s="4">
        <f t="shared" ref="L6:L9" si="0">J6*K6/900</f>
        <v>1.3771086519905555</v>
      </c>
      <c r="M6" s="4">
        <f t="shared" ref="M6:M9" si="1">100-K6</f>
        <v>9.05565</v>
      </c>
      <c r="N6" s="4">
        <f t="shared" ref="N6:N9" si="2">M6*J6/400</f>
        <v>0.30852803302124998</v>
      </c>
      <c r="O6" s="8"/>
      <c r="P6" s="5">
        <f t="shared" ref="P6:P9" si="3">B6/61.1</f>
        <v>0.60616743044189858</v>
      </c>
      <c r="Q6" s="4">
        <f t="shared" ref="Q6:Q9" si="4">K6*J6/100</f>
        <v>12.393977867915</v>
      </c>
      <c r="R6" s="4">
        <f t="shared" ref="R6:R10" si="5">M6*J6/100</f>
        <v>1.2341121320849999</v>
      </c>
    </row>
    <row r="7" spans="1:18" x14ac:dyDescent="0.25">
      <c r="A7" s="3">
        <v>120</v>
      </c>
      <c r="B7" s="3">
        <v>35.874070000000003</v>
      </c>
      <c r="C7" s="3"/>
      <c r="D7" s="3"/>
      <c r="E7" s="3"/>
      <c r="F7" s="3">
        <v>0.73850000000000005</v>
      </c>
      <c r="G7" s="3">
        <v>39.903739999999999</v>
      </c>
      <c r="H7" s="3"/>
      <c r="I7" s="3"/>
      <c r="J7" s="4">
        <v>13.220140000000001</v>
      </c>
      <c r="K7" s="4">
        <v>88.664940000000001</v>
      </c>
      <c r="L7" s="4">
        <f t="shared" si="0"/>
        <v>1.3024032443240001</v>
      </c>
      <c r="M7" s="4">
        <f t="shared" si="1"/>
        <v>11.335059999999999</v>
      </c>
      <c r="N7" s="4">
        <f t="shared" si="2"/>
        <v>0.37462770027100001</v>
      </c>
      <c r="O7" s="8"/>
      <c r="P7" s="5">
        <f t="shared" si="3"/>
        <v>0.5871369885433716</v>
      </c>
      <c r="Q7" s="4">
        <f t="shared" si="4"/>
        <v>11.721629198916</v>
      </c>
      <c r="R7" s="4">
        <f t="shared" si="5"/>
        <v>1.498510801084</v>
      </c>
    </row>
    <row r="8" spans="1:18" x14ac:dyDescent="0.25">
      <c r="A8" s="3">
        <v>150</v>
      </c>
      <c r="B8" s="3">
        <v>36.642749999999999</v>
      </c>
      <c r="C8" s="3"/>
      <c r="D8" s="3"/>
      <c r="E8" s="3"/>
      <c r="F8" s="3">
        <v>0.74495</v>
      </c>
      <c r="G8" s="3">
        <v>44.368729999999999</v>
      </c>
      <c r="H8" s="3"/>
      <c r="I8" s="3"/>
      <c r="J8" s="4">
        <v>13.4862</v>
      </c>
      <c r="K8" s="4">
        <v>86.349800000000002</v>
      </c>
      <c r="L8" s="4">
        <f t="shared" si="0"/>
        <v>1.2939229697333334</v>
      </c>
      <c r="M8" s="4">
        <f t="shared" si="1"/>
        <v>13.650199999999998</v>
      </c>
      <c r="N8" s="4">
        <f t="shared" si="2"/>
        <v>0.46022331809999995</v>
      </c>
      <c r="O8" s="8"/>
      <c r="P8" s="5">
        <f t="shared" si="3"/>
        <v>0.59971767594108016</v>
      </c>
      <c r="Q8" s="4">
        <f t="shared" si="4"/>
        <v>11.6453067276</v>
      </c>
      <c r="R8" s="4">
        <f t="shared" si="5"/>
        <v>1.8408932723999998</v>
      </c>
    </row>
    <row r="9" spans="1:18" x14ac:dyDescent="0.25">
      <c r="A9" s="3">
        <v>180</v>
      </c>
      <c r="B9" s="3">
        <v>36.968829999999997</v>
      </c>
      <c r="C9" s="3"/>
      <c r="D9" s="3"/>
      <c r="E9" s="3"/>
      <c r="F9" s="3">
        <v>0.758521</v>
      </c>
      <c r="G9" s="3">
        <v>48.755479999999999</v>
      </c>
      <c r="H9" s="3"/>
      <c r="I9" s="3"/>
      <c r="J9" s="4">
        <v>13.68683</v>
      </c>
      <c r="K9" s="4">
        <v>81.496669999999995</v>
      </c>
      <c r="L9" s="4">
        <f t="shared" si="0"/>
        <v>1.2393678531734444</v>
      </c>
      <c r="M9" s="4">
        <f t="shared" si="1"/>
        <v>18.503330000000005</v>
      </c>
      <c r="N9" s="4">
        <f t="shared" si="2"/>
        <v>0.63312983035975023</v>
      </c>
      <c r="O9" s="8"/>
      <c r="P9" s="5">
        <f t="shared" si="3"/>
        <v>0.60505450081833057</v>
      </c>
      <c r="Q9" s="4">
        <f t="shared" si="4"/>
        <v>11.154310678561</v>
      </c>
      <c r="R9" s="4">
        <f t="shared" si="5"/>
        <v>2.5325193214390009</v>
      </c>
    </row>
    <row r="10" spans="1:18" x14ac:dyDescent="0.25">
      <c r="A10" t="s">
        <v>15</v>
      </c>
      <c r="B10">
        <f>AVERAGE(B5:B9)</f>
        <v>36.364746000000004</v>
      </c>
      <c r="F10">
        <f t="shared" ref="F10" si="6">AVERAGE(F5:F9)</f>
        <v>0.74943419999999994</v>
      </c>
      <c r="G10">
        <f>AVERAGE(G5:G9)</f>
        <v>39.206480000000006</v>
      </c>
      <c r="J10" s="2">
        <f t="shared" ref="J10:N10" si="7">AVERAGE(J6:J9)</f>
        <v>13.505315</v>
      </c>
      <c r="K10" s="2">
        <f t="shared" si="7"/>
        <v>86.863939999999999</v>
      </c>
      <c r="L10" s="2">
        <f t="shared" si="7"/>
        <v>1.3032006798053333</v>
      </c>
      <c r="M10" s="2">
        <f t="shared" si="7"/>
        <v>13.136060000000001</v>
      </c>
      <c r="N10" s="2">
        <f t="shared" si="7"/>
        <v>0.44412722043800001</v>
      </c>
      <c r="P10" s="1">
        <f>AVERAGE(P6:P9)</f>
        <v>0.5995191489361702</v>
      </c>
      <c r="Q10" s="2">
        <f t="shared" ref="Q10:R10" si="8">AVERAGE(Q6:Q9)</f>
        <v>11.728806118247999</v>
      </c>
      <c r="R10" s="2">
        <f t="shared" si="8"/>
        <v>1.7765088817520001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P7" sqref="P7"/>
    </sheetView>
  </sheetViews>
  <sheetFormatPr defaultRowHeight="15" x14ac:dyDescent="0.25"/>
  <cols>
    <col min="1" max="1" width="7.85546875" customWidth="1"/>
    <col min="2" max="3" width="10.42578125" bestFit="1" customWidth="1"/>
  </cols>
  <sheetData>
    <row r="1" spans="1:3" x14ac:dyDescent="0.25">
      <c r="A1" s="9" t="str">
        <f>Hrs_3!A1</f>
        <v>Ben Greenfield</v>
      </c>
    </row>
    <row r="2" spans="1:3" x14ac:dyDescent="0.25">
      <c r="A2" s="9" t="str">
        <f>Hrs_3!A2</f>
        <v>3 hour treadmill test</v>
      </c>
    </row>
    <row r="4" spans="1:3" ht="30" x14ac:dyDescent="0.25">
      <c r="A4" s="10" t="str">
        <f>Hrs_3!A4</f>
        <v>Time</v>
      </c>
      <c r="B4" s="11" t="s">
        <v>19</v>
      </c>
      <c r="C4" s="11" t="s">
        <v>20</v>
      </c>
    </row>
    <row r="5" spans="1:3" x14ac:dyDescent="0.25">
      <c r="A5" s="3">
        <f>Hrs_3!A6</f>
        <v>60</v>
      </c>
      <c r="B5" s="4">
        <f>Hrs_3!Q6</f>
        <v>12.393977867915</v>
      </c>
      <c r="C5" s="4">
        <f>Hrs_3!R6</f>
        <v>1.2341121320849999</v>
      </c>
    </row>
    <row r="6" spans="1:3" x14ac:dyDescent="0.25">
      <c r="A6" s="3">
        <f>Hrs_3!A7</f>
        <v>120</v>
      </c>
      <c r="B6" s="4">
        <f>Hrs_3!Q7</f>
        <v>11.721629198916</v>
      </c>
      <c r="C6" s="4">
        <f>Hrs_3!R7</f>
        <v>1.498510801084</v>
      </c>
    </row>
    <row r="7" spans="1:3" x14ac:dyDescent="0.25">
      <c r="A7" s="3">
        <f>Hrs_3!A8</f>
        <v>150</v>
      </c>
      <c r="B7" s="4">
        <f>Hrs_3!Q8</f>
        <v>11.6453067276</v>
      </c>
      <c r="C7" s="4">
        <f>Hrs_3!R8</f>
        <v>1.8408932723999998</v>
      </c>
    </row>
    <row r="8" spans="1:3" x14ac:dyDescent="0.25">
      <c r="A8" s="3">
        <f>Hrs_3!A9</f>
        <v>180</v>
      </c>
      <c r="B8" s="4">
        <f>Hrs_3!Q9</f>
        <v>11.154310678561</v>
      </c>
      <c r="C8" s="4">
        <f>Hrs_3!R9</f>
        <v>2.5325193214390009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Hrs_3</vt:lpstr>
      <vt:lpstr>Sheet1</vt:lpstr>
    </vt:vector>
  </TitlesOfParts>
  <Company>Advanced Acoustic Concepts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Gilliland, Doug</dc:creator>
  <cp:lastModifiedBy>Gilliland, Doug</cp:lastModifiedBy>
  <dcterms:created xsi:type="dcterms:W3CDTF">2018-07-06T19:12:43Z</dcterms:created>
  <dcterms:modified xsi:type="dcterms:W3CDTF">2018-07-18T15:15:32Z</dcterms:modified>
</cp:coreProperties>
</file>