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3125" sheetId="2" r:id="rId1"/>
  </sheets>
  <calcPr calcId="124519"/>
</workbook>
</file>

<file path=xl/calcChain.xml><?xml version="1.0" encoding="utf-8"?>
<calcChain xmlns="http://schemas.openxmlformats.org/spreadsheetml/2006/main">
  <c r="E1" i="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527"/>
  <c r="A678"/>
  <c r="A689"/>
  <c r="A692"/>
  <c r="A695"/>
  <c r="A697"/>
  <c r="A699"/>
  <c r="A701"/>
  <c r="A703"/>
  <c r="A705"/>
  <c r="A708"/>
  <c r="A710"/>
  <c r="A712"/>
  <c r="A714"/>
  <c r="A716"/>
  <c r="A719"/>
  <c r="A721"/>
  <c r="A723"/>
  <c r="A725"/>
  <c r="A727"/>
  <c r="A729"/>
  <c r="A731"/>
  <c r="A733"/>
  <c r="A735"/>
  <c r="A737"/>
  <c r="A739"/>
  <c r="A741"/>
  <c r="A743"/>
  <c r="A745"/>
  <c r="A747"/>
  <c r="A749"/>
  <c r="A751"/>
  <c r="A753"/>
  <c r="A755"/>
  <c r="A757"/>
  <c r="A759"/>
  <c r="A761"/>
  <c r="A763"/>
  <c r="A765"/>
  <c r="A767"/>
  <c r="A769"/>
  <c r="A772"/>
  <c r="A774"/>
  <c r="A776"/>
  <c r="A779"/>
  <c r="A781"/>
  <c r="A783"/>
  <c r="A785"/>
  <c r="A787"/>
  <c r="A789"/>
  <c r="A791"/>
  <c r="A793"/>
  <c r="A795"/>
  <c r="A797"/>
  <c r="A799"/>
  <c r="A801"/>
  <c r="A803"/>
  <c r="A805"/>
  <c r="A807"/>
  <c r="A809"/>
  <c r="A811"/>
  <c r="A813"/>
  <c r="A815"/>
  <c r="A817"/>
  <c r="A819"/>
  <c r="A821"/>
  <c r="A823"/>
  <c r="A825"/>
  <c r="A827"/>
  <c r="A829"/>
  <c r="A831"/>
  <c r="A834"/>
  <c r="A836"/>
  <c r="A838"/>
  <c r="A840"/>
  <c r="A842"/>
  <c r="A844"/>
  <c r="A84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9"/>
  <c r="A680"/>
  <c r="A681"/>
  <c r="A682"/>
  <c r="A683"/>
  <c r="A684"/>
  <c r="A685"/>
  <c r="A686"/>
  <c r="A687"/>
  <c r="A688"/>
  <c r="A690"/>
  <c r="A691"/>
  <c r="A693"/>
  <c r="A694"/>
  <c r="A696"/>
  <c r="A698"/>
  <c r="A700"/>
  <c r="A702"/>
  <c r="A704"/>
  <c r="A706"/>
  <c r="A707"/>
  <c r="A709"/>
  <c r="A711"/>
  <c r="A713"/>
  <c r="A715"/>
  <c r="A717"/>
  <c r="A718"/>
  <c r="A720"/>
  <c r="A722"/>
  <c r="A724"/>
  <c r="A726"/>
  <c r="A728"/>
  <c r="A730"/>
  <c r="A732"/>
  <c r="A734"/>
  <c r="A736"/>
  <c r="A738"/>
  <c r="A740"/>
  <c r="A742"/>
  <c r="A744"/>
  <c r="A746"/>
  <c r="A748"/>
  <c r="A750"/>
  <c r="A752"/>
  <c r="A754"/>
  <c r="A756"/>
  <c r="A758"/>
  <c r="A760"/>
  <c r="A762"/>
  <c r="A764"/>
  <c r="A766"/>
  <c r="A768"/>
  <c r="A770"/>
  <c r="A771"/>
  <c r="A773"/>
  <c r="A775"/>
  <c r="A777"/>
  <c r="A778"/>
  <c r="A780"/>
  <c r="A782"/>
  <c r="A784"/>
  <c r="A786"/>
  <c r="A788"/>
  <c r="A790"/>
  <c r="A792"/>
  <c r="A794"/>
  <c r="A796"/>
  <c r="A798"/>
  <c r="A800"/>
  <c r="A802"/>
  <c r="A804"/>
  <c r="A806"/>
  <c r="A808"/>
  <c r="A810"/>
  <c r="A812"/>
  <c r="A814"/>
  <c r="A816"/>
  <c r="A818"/>
  <c r="A820"/>
  <c r="A822"/>
  <c r="A824"/>
  <c r="A826"/>
  <c r="A828"/>
  <c r="A830"/>
  <c r="A832"/>
  <c r="A833"/>
  <c r="A835"/>
  <c r="A837"/>
  <c r="A839"/>
  <c r="A841"/>
  <c r="A843"/>
  <c r="A845"/>
  <c r="A1061"/>
  <c r="A1128"/>
  <c r="A1134"/>
  <c r="A1137"/>
  <c r="A1140"/>
  <c r="A1142"/>
  <c r="A1144"/>
  <c r="A1146"/>
  <c r="A1148"/>
  <c r="A1150"/>
  <c r="A1152"/>
  <c r="A1154"/>
  <c r="A1156"/>
  <c r="A1158"/>
  <c r="A1160"/>
  <c r="A1162"/>
  <c r="A1164"/>
  <c r="A1166"/>
  <c r="A1168"/>
  <c r="A1170"/>
  <c r="A1172"/>
  <c r="A1174"/>
  <c r="A1176"/>
  <c r="A1178"/>
  <c r="A1180"/>
  <c r="A1182"/>
  <c r="A1184"/>
  <c r="A1186"/>
  <c r="A1188"/>
  <c r="A1190"/>
  <c r="A1192"/>
  <c r="A1194"/>
  <c r="A1196"/>
  <c r="A1198"/>
  <c r="A1200"/>
  <c r="A1202"/>
  <c r="A1204"/>
  <c r="A1206"/>
  <c r="A1208"/>
  <c r="A1210"/>
  <c r="A1212"/>
  <c r="A1214"/>
  <c r="A1216"/>
  <c r="A1218"/>
  <c r="A1220"/>
  <c r="A1222"/>
  <c r="A1224"/>
  <c r="A1226"/>
  <c r="A1228"/>
  <c r="A1230"/>
  <c r="A1233"/>
  <c r="A1235"/>
  <c r="A1237"/>
  <c r="A1239"/>
  <c r="A1241"/>
  <c r="A1243"/>
  <c r="A1245"/>
  <c r="A1247"/>
  <c r="A1249"/>
  <c r="A1252"/>
  <c r="A1254"/>
  <c r="A1256"/>
  <c r="A1258"/>
  <c r="A1260"/>
  <c r="A1263"/>
  <c r="A1265"/>
  <c r="A1267"/>
  <c r="A1269"/>
  <c r="A1272"/>
  <c r="A1274"/>
  <c r="A1276"/>
  <c r="A1278"/>
  <c r="A1280"/>
  <c r="A1282"/>
  <c r="A1284"/>
  <c r="A1285"/>
  <c r="A1287"/>
  <c r="A1289"/>
  <c r="A1291"/>
  <c r="A1293"/>
  <c r="A1296"/>
  <c r="A1298"/>
  <c r="A1300"/>
  <c r="A1302"/>
  <c r="A1304"/>
  <c r="A1306"/>
  <c r="A1308"/>
  <c r="A1310"/>
  <c r="A1312"/>
  <c r="A1314"/>
  <c r="A1316"/>
  <c r="A1318"/>
  <c r="A1320"/>
  <c r="A1322"/>
  <c r="A1324"/>
  <c r="A1326"/>
  <c r="A1328"/>
  <c r="A1330"/>
  <c r="A1333"/>
  <c r="A1335"/>
  <c r="A1337"/>
  <c r="A1339"/>
  <c r="A1341"/>
  <c r="A1343"/>
  <c r="A1345"/>
  <c r="A1347"/>
  <c r="A1349"/>
  <c r="A1351"/>
  <c r="A1354"/>
  <c r="A1356"/>
  <c r="A1358"/>
  <c r="A1360"/>
  <c r="A1362"/>
  <c r="A1364"/>
  <c r="A1366"/>
  <c r="A1368"/>
  <c r="A1370"/>
  <c r="A1372"/>
  <c r="A1374"/>
  <c r="A1376"/>
  <c r="A1378"/>
  <c r="A1381"/>
  <c r="A1383"/>
  <c r="A1386"/>
  <c r="A1387"/>
  <c r="A1390"/>
  <c r="A1392"/>
  <c r="A1395"/>
  <c r="A1397"/>
  <c r="A1399"/>
  <c r="A1401"/>
  <c r="A1403"/>
  <c r="A1405"/>
  <c r="A1407"/>
  <c r="A1409"/>
  <c r="A1411"/>
  <c r="A1413"/>
  <c r="A1415"/>
  <c r="A1416"/>
  <c r="A1418"/>
  <c r="A1420"/>
  <c r="A1422"/>
  <c r="A1424"/>
  <c r="A1426"/>
  <c r="A1428"/>
  <c r="A1430"/>
  <c r="A1432"/>
  <c r="A1434"/>
  <c r="A1437"/>
  <c r="A1439"/>
  <c r="A1441"/>
  <c r="A1444"/>
  <c r="A1446"/>
  <c r="A1448"/>
  <c r="A1450"/>
  <c r="A1452"/>
  <c r="A1454"/>
  <c r="A1456"/>
  <c r="A1458"/>
  <c r="A1460"/>
  <c r="A1462"/>
  <c r="A1464"/>
  <c r="A1466"/>
  <c r="A1468"/>
  <c r="A1470"/>
  <c r="A1472"/>
  <c r="A1474"/>
  <c r="A1476"/>
  <c r="A1478"/>
  <c r="A1480"/>
  <c r="A1482"/>
  <c r="A1484"/>
  <c r="A1487"/>
  <c r="A1489"/>
  <c r="A1491"/>
  <c r="A1493"/>
  <c r="A1495"/>
  <c r="A1497"/>
  <c r="A1499"/>
  <c r="A1501"/>
  <c r="A1503"/>
  <c r="A1505"/>
  <c r="A1507"/>
  <c r="A1509"/>
  <c r="A1511"/>
  <c r="A1513"/>
  <c r="A1515"/>
  <c r="A1517"/>
  <c r="A1520"/>
  <c r="A1522"/>
  <c r="A1524"/>
  <c r="A1526"/>
  <c r="A1528"/>
  <c r="A1530"/>
  <c r="A1533"/>
  <c r="A1535"/>
  <c r="A1537"/>
  <c r="A1539"/>
  <c r="A1541"/>
  <c r="A1544"/>
  <c r="A1546"/>
  <c r="A1548"/>
  <c r="A1550"/>
  <c r="A1552"/>
  <c r="A1554"/>
  <c r="A1556"/>
  <c r="A1558"/>
  <c r="A1560"/>
  <c r="A1562"/>
  <c r="A1564"/>
  <c r="A1566"/>
  <c r="A1569"/>
  <c r="A1571"/>
  <c r="A1573"/>
  <c r="A1575"/>
  <c r="A1577"/>
  <c r="A1579"/>
  <c r="A1581"/>
  <c r="A1583"/>
  <c r="A1585"/>
  <c r="A1587"/>
  <c r="A1589"/>
  <c r="A1591"/>
  <c r="A1593"/>
  <c r="A1595"/>
  <c r="A1597"/>
  <c r="A1599"/>
  <c r="A1601"/>
  <c r="A1602"/>
  <c r="A1604"/>
  <c r="A1606"/>
  <c r="A1608"/>
  <c r="A1610"/>
  <c r="A1612"/>
  <c r="A1614"/>
  <c r="A1616"/>
  <c r="A1618"/>
  <c r="A1620"/>
  <c r="A1622"/>
  <c r="A1624"/>
  <c r="A1626"/>
  <c r="A1628"/>
  <c r="A1630"/>
  <c r="A1632"/>
  <c r="A1634"/>
  <c r="A1636"/>
  <c r="A1638"/>
  <c r="A1640"/>
  <c r="A1642"/>
  <c r="A1645"/>
  <c r="A1647"/>
  <c r="A1649"/>
  <c r="A1651"/>
  <c r="A1653"/>
  <c r="A1655"/>
  <c r="A1658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9"/>
  <c r="A1130"/>
  <c r="A1131"/>
  <c r="A1132"/>
  <c r="A1133"/>
  <c r="A1135"/>
  <c r="A1136"/>
  <c r="A1138"/>
  <c r="A1139"/>
  <c r="A1141"/>
  <c r="A1143"/>
  <c r="A1145"/>
  <c r="A1147"/>
  <c r="A1149"/>
  <c r="A1151"/>
  <c r="A1153"/>
  <c r="A1155"/>
  <c r="A1157"/>
  <c r="A1159"/>
  <c r="A1161"/>
  <c r="A1163"/>
  <c r="A1165"/>
  <c r="A1167"/>
  <c r="A1169"/>
  <c r="A1171"/>
  <c r="A1173"/>
  <c r="A1175"/>
  <c r="A1177"/>
  <c r="A1179"/>
  <c r="A1181"/>
  <c r="A1183"/>
  <c r="A1185"/>
  <c r="A1187"/>
  <c r="A1189"/>
  <c r="A1191"/>
  <c r="A1193"/>
  <c r="A1195"/>
  <c r="A1197"/>
  <c r="A1199"/>
  <c r="A1201"/>
  <c r="A1203"/>
  <c r="A1205"/>
  <c r="A1207"/>
  <c r="A1209"/>
  <c r="A1211"/>
  <c r="A1213"/>
  <c r="A1215"/>
  <c r="A1217"/>
  <c r="A1219"/>
  <c r="A1221"/>
  <c r="A1223"/>
  <c r="A1225"/>
  <c r="A1227"/>
  <c r="A1229"/>
  <c r="A1231"/>
  <c r="A1232"/>
  <c r="A1234"/>
  <c r="A1236"/>
  <c r="A1238"/>
  <c r="A1240"/>
  <c r="A1242"/>
  <c r="A1244"/>
  <c r="A1246"/>
  <c r="A1248"/>
  <c r="A1250"/>
  <c r="A1251"/>
  <c r="A1253"/>
  <c r="A1255"/>
  <c r="A1257"/>
  <c r="A1259"/>
  <c r="A1261"/>
  <c r="A1262"/>
  <c r="A1264"/>
  <c r="A1266"/>
  <c r="A1268"/>
  <c r="A1270"/>
  <c r="A1271"/>
  <c r="A1273"/>
  <c r="A1275"/>
  <c r="A1277"/>
  <c r="A1279"/>
  <c r="A1281"/>
  <c r="A1283"/>
  <c r="A1286"/>
  <c r="A1288"/>
  <c r="A1290"/>
  <c r="A1292"/>
  <c r="A1294"/>
  <c r="A1295"/>
  <c r="A1297"/>
  <c r="A1299"/>
  <c r="A1301"/>
  <c r="A1303"/>
  <c r="A1305"/>
  <c r="A1307"/>
  <c r="A1309"/>
  <c r="A1311"/>
  <c r="A1313"/>
  <c r="A1315"/>
  <c r="A1317"/>
  <c r="A1319"/>
  <c r="A1321"/>
  <c r="A1323"/>
  <c r="A1325"/>
  <c r="A1327"/>
  <c r="A1329"/>
  <c r="A1331"/>
  <c r="A1332"/>
  <c r="A1334"/>
  <c r="A1336"/>
  <c r="A1338"/>
  <c r="A1340"/>
  <c r="A1342"/>
  <c r="A1344"/>
  <c r="A1346"/>
  <c r="A1348"/>
  <c r="A1350"/>
  <c r="A1352"/>
  <c r="A1353"/>
  <c r="A1355"/>
  <c r="A1357"/>
  <c r="A1359"/>
  <c r="A1361"/>
  <c r="A1363"/>
  <c r="A1365"/>
  <c r="A1367"/>
  <c r="A1369"/>
  <c r="A1371"/>
  <c r="A1373"/>
  <c r="A1375"/>
  <c r="A1377"/>
  <c r="A1379"/>
  <c r="A1380"/>
  <c r="A1382"/>
  <c r="A1384"/>
  <c r="A1385"/>
  <c r="A1388"/>
  <c r="A1389"/>
  <c r="A1391"/>
  <c r="A1393"/>
  <c r="A1394"/>
  <c r="A1396"/>
  <c r="A1398"/>
  <c r="A1400"/>
  <c r="A1402"/>
  <c r="A1404"/>
  <c r="A1406"/>
  <c r="A1408"/>
  <c r="A1410"/>
  <c r="A1412"/>
  <c r="A1414"/>
  <c r="A1417"/>
  <c r="A1419"/>
  <c r="A1421"/>
  <c r="A1423"/>
  <c r="A1425"/>
  <c r="A1427"/>
  <c r="A1429"/>
  <c r="A1431"/>
  <c r="A1433"/>
  <c r="A1435"/>
  <c r="A1436"/>
  <c r="A1438"/>
  <c r="A1440"/>
  <c r="A1442"/>
  <c r="A1443"/>
  <c r="A1445"/>
  <c r="A1447"/>
  <c r="A1449"/>
  <c r="A1451"/>
  <c r="A1453"/>
  <c r="A1455"/>
  <c r="A1457"/>
  <c r="A1459"/>
  <c r="A1461"/>
  <c r="A1463"/>
  <c r="A1465"/>
  <c r="A1467"/>
  <c r="A1469"/>
  <c r="A1471"/>
  <c r="A1473"/>
  <c r="A1475"/>
  <c r="A1477"/>
  <c r="A1479"/>
  <c r="A1481"/>
  <c r="A1483"/>
  <c r="A1485"/>
  <c r="A1486"/>
  <c r="A1488"/>
  <c r="A1490"/>
  <c r="A1492"/>
  <c r="A1494"/>
  <c r="A1496"/>
  <c r="A1498"/>
  <c r="A1500"/>
  <c r="A1502"/>
  <c r="A1504"/>
  <c r="A1506"/>
  <c r="A1508"/>
  <c r="A1510"/>
  <c r="A1512"/>
  <c r="A1514"/>
  <c r="A1516"/>
  <c r="A1518"/>
  <c r="A1519"/>
  <c r="A1521"/>
  <c r="A1523"/>
  <c r="A1525"/>
  <c r="A1527"/>
  <c r="A1529"/>
  <c r="A1531"/>
  <c r="A1532"/>
  <c r="A1534"/>
  <c r="A1536"/>
  <c r="A1538"/>
  <c r="A1540"/>
  <c r="A1542"/>
  <c r="A1543"/>
  <c r="A1545"/>
  <c r="A1547"/>
  <c r="A1549"/>
  <c r="A1551"/>
  <c r="A1553"/>
  <c r="A1555"/>
  <c r="A1557"/>
  <c r="A1559"/>
  <c r="A1561"/>
  <c r="A1563"/>
  <c r="A1565"/>
  <c r="A1567"/>
  <c r="A1568"/>
  <c r="A1570"/>
  <c r="A1572"/>
  <c r="A1574"/>
  <c r="A1576"/>
  <c r="A1578"/>
  <c r="A1580"/>
  <c r="A1582"/>
  <c r="A1584"/>
  <c r="A1586"/>
  <c r="A1588"/>
  <c r="A1590"/>
  <c r="A1592"/>
  <c r="A1594"/>
  <c r="A1596"/>
  <c r="A1598"/>
  <c r="A1600"/>
  <c r="A1603"/>
  <c r="A1605"/>
  <c r="A1607"/>
  <c r="A1609"/>
  <c r="A1611"/>
  <c r="A1613"/>
  <c r="A1615"/>
  <c r="A1617"/>
  <c r="A1619"/>
  <c r="A1621"/>
  <c r="A1623"/>
  <c r="A1625"/>
  <c r="A1627"/>
  <c r="A1629"/>
  <c r="A1631"/>
  <c r="A1633"/>
  <c r="A1635"/>
  <c r="A1637"/>
  <c r="A1639"/>
  <c r="A1641"/>
  <c r="A1643"/>
  <c r="A1644"/>
  <c r="A1646"/>
  <c r="A1648"/>
  <c r="A1650"/>
  <c r="A1652"/>
  <c r="A1654"/>
  <c r="A1656"/>
  <c r="A1657"/>
  <c r="A1659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7"/>
  <c r="A1848"/>
  <c r="A1849"/>
  <c r="A1850"/>
  <c r="A1852"/>
  <c r="A1853"/>
  <c r="A1855"/>
  <c r="A1857"/>
  <c r="A1859"/>
  <c r="A1861"/>
  <c r="A1863"/>
  <c r="A1865"/>
  <c r="A1867"/>
  <c r="A1869"/>
  <c r="A1871"/>
  <c r="A1873"/>
  <c r="A1875"/>
  <c r="A1877"/>
  <c r="A1879"/>
  <c r="A1881"/>
  <c r="A1883"/>
  <c r="A1885"/>
  <c r="A1887"/>
  <c r="A1889"/>
  <c r="A1891"/>
  <c r="A1893"/>
  <c r="A1895"/>
  <c r="A1897"/>
  <c r="A1898"/>
  <c r="A1900"/>
  <c r="A1902"/>
  <c r="A1904"/>
  <c r="A1906"/>
  <c r="A1908"/>
  <c r="A1910"/>
  <c r="A1912"/>
  <c r="A1913"/>
  <c r="A1915"/>
  <c r="A1917"/>
  <c r="A1919"/>
  <c r="A1921"/>
  <c r="A1923"/>
  <c r="A1925"/>
  <c r="A1927"/>
  <c r="A1929"/>
  <c r="A1930"/>
  <c r="A1933"/>
  <c r="A1935"/>
  <c r="A1936"/>
  <c r="A1938"/>
  <c r="A1940"/>
  <c r="A1942"/>
  <c r="A1944"/>
  <c r="A1946"/>
  <c r="A1948"/>
  <c r="A1950"/>
  <c r="A1952"/>
  <c r="A1954"/>
  <c r="A1956"/>
  <c r="A1958"/>
  <c r="A1960"/>
  <c r="A1962"/>
  <c r="A1964"/>
  <c r="A1966"/>
  <c r="A1968"/>
  <c r="A1970"/>
  <c r="A1972"/>
  <c r="A1974"/>
  <c r="A1976"/>
  <c r="A1978"/>
  <c r="A1979"/>
  <c r="A1981"/>
  <c r="A1983"/>
  <c r="A1985"/>
  <c r="A1987"/>
  <c r="A1989"/>
  <c r="A1991"/>
  <c r="A1993"/>
  <c r="A1994"/>
  <c r="A1996"/>
  <c r="A1998"/>
  <c r="A2000"/>
  <c r="A2002"/>
  <c r="A2004"/>
  <c r="A2006"/>
  <c r="A2008"/>
  <c r="A2010"/>
  <c r="A2012"/>
  <c r="A2014"/>
  <c r="A2017"/>
  <c r="A2019"/>
  <c r="A2021"/>
  <c r="A2022"/>
  <c r="A2024"/>
  <c r="A2026"/>
  <c r="A2028"/>
  <c r="A2030"/>
  <c r="A2032"/>
  <c r="A2034"/>
  <c r="A2036"/>
  <c r="A2038"/>
  <c r="A2040"/>
  <c r="A2041"/>
  <c r="A2043"/>
  <c r="A2045"/>
  <c r="A2047"/>
  <c r="A2049"/>
  <c r="A2051"/>
  <c r="A2053"/>
  <c r="A2055"/>
  <c r="A2058"/>
  <c r="A2060"/>
  <c r="A2061"/>
  <c r="A2063"/>
  <c r="A2066"/>
  <c r="A2068"/>
  <c r="A2070"/>
  <c r="A2072"/>
  <c r="A2074"/>
  <c r="A2076"/>
  <c r="A2077"/>
  <c r="A2079"/>
  <c r="A2081"/>
  <c r="A2083"/>
  <c r="A2085"/>
  <c r="A2087"/>
  <c r="A2089"/>
  <c r="A2091"/>
  <c r="A2093"/>
  <c r="A2095"/>
  <c r="A2097"/>
  <c r="A2099"/>
  <c r="A2101"/>
  <c r="A2102"/>
  <c r="A2104"/>
  <c r="A2106"/>
  <c r="A2108"/>
  <c r="A2110"/>
  <c r="A2112"/>
  <c r="A2114"/>
  <c r="A2116"/>
  <c r="A2118"/>
  <c r="A2120"/>
  <c r="A2122"/>
  <c r="A2124"/>
  <c r="A2126"/>
  <c r="A2128"/>
  <c r="A2130"/>
  <c r="A2132"/>
  <c r="A2134"/>
  <c r="A2136"/>
  <c r="A2138"/>
  <c r="A2140"/>
  <c r="A2142"/>
  <c r="A2144"/>
  <c r="A2146"/>
  <c r="A2148"/>
  <c r="A2150"/>
  <c r="A2152"/>
  <c r="A2154"/>
  <c r="A2156"/>
  <c r="A2158"/>
  <c r="A2160"/>
  <c r="A2162"/>
  <c r="A2163"/>
  <c r="A2165"/>
  <c r="A2167"/>
  <c r="A2169"/>
  <c r="A2171"/>
  <c r="A2173"/>
  <c r="A2175"/>
  <c r="A2177"/>
  <c r="A2179"/>
  <c r="A2181"/>
  <c r="A2183"/>
  <c r="A2185"/>
  <c r="A2187"/>
  <c r="A2189"/>
  <c r="A2191"/>
  <c r="A2192"/>
  <c r="A2194"/>
  <c r="A2196"/>
  <c r="A2198"/>
  <c r="A2200"/>
  <c r="A2202"/>
  <c r="A2203"/>
  <c r="A2205"/>
  <c r="A2207"/>
  <c r="A2209"/>
  <c r="A2211"/>
  <c r="A2213"/>
  <c r="A2215"/>
  <c r="A2217"/>
  <c r="A2219"/>
  <c r="A2221"/>
  <c r="A2223"/>
  <c r="A2225"/>
  <c r="A2227"/>
  <c r="A2229"/>
  <c r="A2231"/>
  <c r="A2232"/>
  <c r="A2234"/>
  <c r="A2236"/>
  <c r="A2238"/>
  <c r="A2240"/>
  <c r="A2242"/>
  <c r="A2245"/>
  <c r="A2247"/>
  <c r="A2249"/>
  <c r="A2251"/>
  <c r="A2253"/>
  <c r="A2255"/>
  <c r="A2257"/>
  <c r="A2259"/>
  <c r="A2261"/>
  <c r="A2262"/>
  <c r="A2264"/>
  <c r="A2266"/>
  <c r="A2268"/>
  <c r="A2269"/>
  <c r="A2271"/>
  <c r="A2273"/>
  <c r="A2275"/>
  <c r="A2277"/>
  <c r="A2279"/>
  <c r="A2281"/>
  <c r="A2283"/>
  <c r="A2285"/>
  <c r="A2287"/>
  <c r="A2289"/>
  <c r="A2291"/>
  <c r="A2293"/>
  <c r="A2295"/>
  <c r="A2297"/>
  <c r="A2299"/>
  <c r="A2301"/>
  <c r="A2303"/>
  <c r="A2305"/>
  <c r="A2307"/>
  <c r="A2309"/>
  <c r="A2311"/>
  <c r="A2313"/>
  <c r="A2315"/>
  <c r="A2317"/>
  <c r="A2319"/>
  <c r="A2321"/>
  <c r="A2323"/>
  <c r="A2325"/>
  <c r="A2327"/>
  <c r="A2329"/>
  <c r="A2331"/>
  <c r="A2332"/>
  <c r="A2334"/>
  <c r="A2336"/>
  <c r="A2338"/>
  <c r="A2340"/>
  <c r="A2342"/>
  <c r="A2344"/>
  <c r="A2346"/>
  <c r="A2348"/>
  <c r="A2350"/>
  <c r="A2352"/>
  <c r="A2354"/>
  <c r="A2356"/>
  <c r="A2357"/>
  <c r="A2359"/>
  <c r="A2361"/>
  <c r="A2363"/>
  <c r="A2365"/>
  <c r="A2367"/>
  <c r="A2369"/>
  <c r="A2371"/>
  <c r="A2373"/>
  <c r="A2375"/>
  <c r="A2377"/>
  <c r="A2379"/>
  <c r="A2381"/>
  <c r="A2382"/>
  <c r="A2384"/>
  <c r="A2386"/>
  <c r="A2388"/>
  <c r="A2390"/>
  <c r="A2392"/>
  <c r="A2394"/>
  <c r="A2395"/>
  <c r="A2397"/>
  <c r="A2399"/>
  <c r="A2401"/>
  <c r="A2403"/>
  <c r="A2405"/>
  <c r="A2407"/>
  <c r="A2409"/>
  <c r="A2411"/>
  <c r="A2413"/>
  <c r="A2415"/>
  <c r="A2417"/>
  <c r="A2419"/>
  <c r="A2421"/>
  <c r="A2423"/>
  <c r="A2425"/>
  <c r="A2427"/>
  <c r="A2429"/>
  <c r="A2431"/>
  <c r="A2433"/>
  <c r="A2435"/>
  <c r="A2436"/>
  <c r="A2438"/>
  <c r="A2440"/>
  <c r="A2442"/>
  <c r="A2444"/>
  <c r="A2446"/>
  <c r="A2448"/>
  <c r="A2450"/>
  <c r="A2452"/>
  <c r="A2454"/>
  <c r="A2455"/>
  <c r="A2458"/>
  <c r="A2460"/>
  <c r="A2461"/>
  <c r="A2463"/>
  <c r="A2465"/>
  <c r="A2467"/>
  <c r="A2469"/>
  <c r="A2471"/>
  <c r="A2473"/>
  <c r="A2475"/>
  <c r="A2477"/>
  <c r="A2479"/>
  <c r="A2481"/>
  <c r="A1660"/>
  <c r="A1802"/>
  <c r="A1846"/>
  <c r="A1851"/>
  <c r="A1854"/>
  <c r="A1856"/>
  <c r="A1858"/>
  <c r="A1860"/>
  <c r="A1862"/>
  <c r="A1864"/>
  <c r="A1866"/>
  <c r="A1868"/>
  <c r="A1870"/>
  <c r="A1872"/>
  <c r="A1874"/>
  <c r="A1876"/>
  <c r="A1878"/>
  <c r="A1880"/>
  <c r="A1882"/>
  <c r="A1884"/>
  <c r="A1886"/>
  <c r="A1888"/>
  <c r="A1890"/>
  <c r="A1892"/>
  <c r="A1894"/>
  <c r="A1896"/>
  <c r="A1899"/>
  <c r="A1901"/>
  <c r="A1903"/>
  <c r="A1905"/>
  <c r="A1907"/>
  <c r="A1909"/>
  <c r="A1911"/>
  <c r="A1914"/>
  <c r="A1916"/>
  <c r="A1918"/>
  <c r="A1920"/>
  <c r="A1922"/>
  <c r="A1924"/>
  <c r="A1926"/>
  <c r="A1928"/>
  <c r="A1931"/>
  <c r="A1932"/>
  <c r="A1934"/>
  <c r="A1937"/>
  <c r="A1939"/>
  <c r="A1941"/>
  <c r="A1943"/>
  <c r="A1945"/>
  <c r="A1947"/>
  <c r="A1949"/>
  <c r="A1951"/>
  <c r="A1953"/>
  <c r="A1955"/>
  <c r="A1957"/>
  <c r="A1959"/>
  <c r="A1961"/>
  <c r="A1963"/>
  <c r="A1965"/>
  <c r="A1967"/>
  <c r="A1969"/>
  <c r="A1971"/>
  <c r="A1973"/>
  <c r="A1975"/>
  <c r="A1977"/>
  <c r="A1980"/>
  <c r="A1982"/>
  <c r="A1984"/>
  <c r="A1986"/>
  <c r="A1988"/>
  <c r="A1990"/>
  <c r="A1992"/>
  <c r="A1995"/>
  <c r="A1997"/>
  <c r="A1999"/>
  <c r="A2001"/>
  <c r="A2003"/>
  <c r="A2005"/>
  <c r="A2007"/>
  <c r="A2009"/>
  <c r="A2011"/>
  <c r="A2013"/>
  <c r="A2015"/>
  <c r="A2016"/>
  <c r="A2018"/>
  <c r="A2020"/>
  <c r="A2023"/>
  <c r="A2025"/>
  <c r="A2027"/>
  <c r="A2029"/>
  <c r="A2031"/>
  <c r="A2033"/>
  <c r="A2035"/>
  <c r="A2037"/>
  <c r="A2039"/>
  <c r="A2042"/>
  <c r="A2044"/>
  <c r="A2046"/>
  <c r="A2048"/>
  <c r="A2050"/>
  <c r="A2052"/>
  <c r="A2054"/>
  <c r="A2056"/>
  <c r="A2057"/>
  <c r="A2059"/>
  <c r="A2062"/>
  <c r="A2064"/>
  <c r="A2065"/>
  <c r="A2067"/>
  <c r="A2069"/>
  <c r="A2071"/>
  <c r="A2073"/>
  <c r="A2075"/>
  <c r="A2078"/>
  <c r="A2080"/>
  <c r="A2082"/>
  <c r="A2084"/>
  <c r="A2086"/>
  <c r="A2088"/>
  <c r="A2090"/>
  <c r="A2092"/>
  <c r="A2094"/>
  <c r="A2096"/>
  <c r="A2098"/>
  <c r="A2100"/>
  <c r="A2103"/>
  <c r="A2105"/>
  <c r="A2107"/>
  <c r="A2109"/>
  <c r="A2111"/>
  <c r="A2113"/>
  <c r="A2115"/>
  <c r="A2117"/>
  <c r="A2119"/>
  <c r="A2121"/>
  <c r="A2123"/>
  <c r="A2125"/>
  <c r="A2127"/>
  <c r="A2129"/>
  <c r="A2131"/>
  <c r="A2133"/>
  <c r="A2135"/>
  <c r="A2137"/>
  <c r="A2139"/>
  <c r="A2141"/>
  <c r="A2143"/>
  <c r="A2145"/>
  <c r="A2147"/>
  <c r="A2149"/>
  <c r="A2151"/>
  <c r="A2153"/>
  <c r="A2155"/>
  <c r="A2157"/>
  <c r="A2159"/>
  <c r="A2161"/>
  <c r="A2164"/>
  <c r="A2166"/>
  <c r="A2168"/>
  <c r="A2170"/>
  <c r="A2172"/>
  <c r="A2174"/>
  <c r="A2176"/>
  <c r="A2178"/>
  <c r="A2180"/>
  <c r="A2182"/>
  <c r="A2184"/>
  <c r="A2186"/>
  <c r="A2188"/>
  <c r="A2190"/>
  <c r="A2193"/>
  <c r="A2195"/>
  <c r="A2197"/>
  <c r="A2199"/>
  <c r="A2201"/>
  <c r="A2204"/>
  <c r="A2206"/>
  <c r="A2208"/>
  <c r="A2210"/>
  <c r="A2212"/>
  <c r="A2214"/>
  <c r="A2216"/>
  <c r="A2218"/>
  <c r="A2220"/>
  <c r="A2222"/>
  <c r="A2224"/>
  <c r="A2226"/>
  <c r="A2228"/>
  <c r="A2230"/>
  <c r="A2233"/>
  <c r="A2235"/>
  <c r="A2237"/>
  <c r="A2239"/>
  <c r="A2241"/>
  <c r="A2243"/>
  <c r="A2244"/>
  <c r="A2246"/>
  <c r="A2248"/>
  <c r="A2250"/>
  <c r="A2252"/>
  <c r="A2254"/>
  <c r="A2256"/>
  <c r="A2258"/>
  <c r="A2260"/>
  <c r="A2263"/>
  <c r="A2265"/>
  <c r="A2267"/>
  <c r="A2270"/>
  <c r="A2272"/>
  <c r="A2274"/>
  <c r="A2276"/>
  <c r="A2278"/>
  <c r="A2280"/>
  <c r="A2282"/>
  <c r="A2284"/>
  <c r="A2286"/>
  <c r="A2288"/>
  <c r="A2290"/>
  <c r="A2292"/>
  <c r="A2294"/>
  <c r="A2296"/>
  <c r="A2298"/>
  <c r="A2300"/>
  <c r="A2302"/>
  <c r="A2304"/>
  <c r="A2306"/>
  <c r="A2308"/>
  <c r="A2310"/>
  <c r="A2312"/>
  <c r="A2314"/>
  <c r="A2316"/>
  <c r="A2318"/>
  <c r="A2320"/>
  <c r="A2322"/>
  <c r="A2324"/>
  <c r="A2326"/>
  <c r="A2328"/>
  <c r="A2330"/>
  <c r="A2333"/>
  <c r="A2335"/>
  <c r="A2337"/>
  <c r="A2339"/>
  <c r="A2341"/>
  <c r="A2343"/>
  <c r="A2345"/>
  <c r="A2347"/>
  <c r="A2349"/>
  <c r="A2351"/>
  <c r="A2353"/>
  <c r="A2355"/>
  <c r="A2358"/>
  <c r="A2360"/>
  <c r="A2362"/>
  <c r="A2364"/>
  <c r="A2366"/>
  <c r="A2368"/>
  <c r="A2370"/>
  <c r="A2372"/>
  <c r="A2374"/>
  <c r="A2376"/>
  <c r="A2378"/>
  <c r="A2380"/>
  <c r="A2383"/>
  <c r="A2385"/>
  <c r="A2387"/>
  <c r="A2389"/>
  <c r="A2391"/>
  <c r="A2393"/>
  <c r="A2396"/>
  <c r="A2398"/>
  <c r="A2400"/>
  <c r="A2402"/>
  <c r="A2404"/>
  <c r="A2406"/>
  <c r="A2408"/>
  <c r="A2410"/>
  <c r="A2412"/>
  <c r="A2414"/>
  <c r="A2416"/>
  <c r="A2418"/>
  <c r="A2420"/>
  <c r="A2422"/>
  <c r="A2424"/>
  <c r="A2426"/>
  <c r="A2428"/>
  <c r="A2430"/>
  <c r="A2432"/>
  <c r="A2434"/>
  <c r="A2437"/>
  <c r="A2439"/>
  <c r="A2441"/>
  <c r="A2443"/>
  <c r="A2445"/>
  <c r="A2447"/>
  <c r="A2449"/>
  <c r="A2451"/>
  <c r="A2453"/>
  <c r="A2456"/>
  <c r="A2457"/>
  <c r="A2459"/>
  <c r="A2462"/>
  <c r="A2464"/>
  <c r="A2466"/>
  <c r="A2468"/>
  <c r="A2470"/>
  <c r="A2472"/>
  <c r="A2474"/>
  <c r="A2476"/>
  <c r="A2478"/>
  <c r="A2480"/>
  <c r="A2539"/>
  <c r="A2568"/>
  <c r="A2573"/>
  <c r="A2576"/>
  <c r="A2578"/>
  <c r="A2580"/>
  <c r="A2583"/>
  <c r="A2585"/>
  <c r="A2587"/>
  <c r="A2589"/>
  <c r="A2592"/>
  <c r="A2594"/>
  <c r="A2596"/>
  <c r="A2598"/>
  <c r="A2600"/>
  <c r="A2602"/>
  <c r="A2604"/>
  <c r="A2606"/>
  <c r="A2608"/>
  <c r="A2610"/>
  <c r="A2612"/>
  <c r="A2614"/>
  <c r="A2616"/>
  <c r="A2618"/>
  <c r="A2620"/>
  <c r="A2622"/>
  <c r="A2624"/>
  <c r="A2626"/>
  <c r="A2628"/>
  <c r="A2630"/>
  <c r="A2632"/>
  <c r="A2634"/>
  <c r="A2637"/>
  <c r="A2639"/>
  <c r="A2641"/>
  <c r="A2643"/>
  <c r="A2645"/>
  <c r="A2647"/>
  <c r="A2649"/>
  <c r="A2651"/>
  <c r="A2653"/>
  <c r="A2655"/>
  <c r="A2657"/>
  <c r="A2659"/>
  <c r="A2661"/>
  <c r="A2663"/>
  <c r="A2666"/>
  <c r="A2668"/>
  <c r="A2670"/>
  <c r="A2672"/>
  <c r="A2674"/>
  <c r="A2677"/>
  <c r="A2679"/>
  <c r="A2681"/>
  <c r="A2682"/>
  <c r="A2684"/>
  <c r="A2686"/>
  <c r="A2688"/>
  <c r="A2690"/>
  <c r="A2692"/>
  <c r="A2694"/>
  <c r="A2696"/>
  <c r="A2698"/>
  <c r="A2700"/>
  <c r="A2702"/>
  <c r="A2704"/>
  <c r="A2706"/>
  <c r="A2708"/>
  <c r="A2710"/>
  <c r="A2713"/>
  <c r="A2715"/>
  <c r="A2717"/>
  <c r="A2719"/>
  <c r="A2721"/>
  <c r="A2723"/>
  <c r="A2725"/>
  <c r="A2728"/>
  <c r="A2730"/>
  <c r="A2732"/>
  <c r="A2734"/>
  <c r="A2736"/>
  <c r="A2738"/>
  <c r="A2740"/>
  <c r="A2743"/>
  <c r="A2745"/>
  <c r="A2747"/>
  <c r="A2750"/>
  <c r="A2752"/>
  <c r="A2754"/>
  <c r="A2756"/>
  <c r="A2757"/>
  <c r="A2759"/>
  <c r="A2761"/>
  <c r="A2763"/>
  <c r="A2765"/>
  <c r="A2767"/>
  <c r="A2769"/>
  <c r="A2771"/>
  <c r="A2773"/>
  <c r="A2775"/>
  <c r="A2777"/>
  <c r="A2779"/>
  <c r="A2781"/>
  <c r="A2783"/>
  <c r="A2785"/>
  <c r="A2787"/>
  <c r="A2789"/>
  <c r="A2791"/>
  <c r="A2793"/>
  <c r="A2795"/>
  <c r="A2797"/>
  <c r="A2799"/>
  <c r="A2801"/>
  <c r="A2803"/>
  <c r="A2805"/>
  <c r="A2807"/>
  <c r="A2809"/>
  <c r="A2811"/>
  <c r="A2813"/>
  <c r="A2816"/>
  <c r="A2818"/>
  <c r="A2820"/>
  <c r="A2822"/>
  <c r="A2824"/>
  <c r="A2826"/>
  <c r="A2828"/>
  <c r="A2830"/>
  <c r="A2833"/>
  <c r="A2835"/>
  <c r="A2837"/>
  <c r="A2839"/>
  <c r="A2841"/>
  <c r="A2843"/>
  <c r="A2846"/>
  <c r="A2848"/>
  <c r="A2850"/>
  <c r="A2852"/>
  <c r="A2855"/>
  <c r="A2857"/>
  <c r="A2859"/>
  <c r="A2861"/>
  <c r="A2863"/>
  <c r="A2865"/>
  <c r="A2867"/>
  <c r="A2869"/>
  <c r="A2871"/>
  <c r="A2873"/>
  <c r="A2875"/>
  <c r="A2877"/>
  <c r="A2879"/>
  <c r="A2881"/>
  <c r="A2883"/>
  <c r="A2885"/>
  <c r="A2887"/>
  <c r="A2889"/>
  <c r="A2891"/>
  <c r="A2893"/>
  <c r="A2895"/>
  <c r="A2897"/>
  <c r="A2899"/>
  <c r="A2901"/>
  <c r="A2903"/>
  <c r="A2905"/>
  <c r="A2907"/>
  <c r="A2909"/>
  <c r="A2911"/>
  <c r="A2913"/>
  <c r="A2915"/>
  <c r="A2917"/>
  <c r="A2919"/>
  <c r="A2921"/>
  <c r="A2924"/>
  <c r="A2926"/>
  <c r="A2928"/>
  <c r="A2930"/>
  <c r="A2932"/>
  <c r="A2934"/>
  <c r="A2936"/>
  <c r="A2938"/>
  <c r="A2940"/>
  <c r="A2942"/>
  <c r="A2944"/>
  <c r="A2946"/>
  <c r="A2948"/>
  <c r="A2950"/>
  <c r="A2952"/>
  <c r="A2954"/>
  <c r="A2956"/>
  <c r="A2958"/>
  <c r="A2960"/>
  <c r="A2962"/>
  <c r="A2964"/>
  <c r="A2966"/>
  <c r="A2968"/>
  <c r="A2971"/>
  <c r="A2973"/>
  <c r="A2975"/>
  <c r="A2977"/>
  <c r="A2979"/>
  <c r="A2981"/>
  <c r="A2983"/>
  <c r="A2985"/>
  <c r="A2987"/>
  <c r="A2989"/>
  <c r="A2991"/>
  <c r="A2993"/>
  <c r="A2995"/>
  <c r="A2997"/>
  <c r="A2999"/>
  <c r="A3001"/>
  <c r="A3003"/>
  <c r="A3005"/>
  <c r="A3007"/>
  <c r="A3009"/>
  <c r="A3011"/>
  <c r="A3013"/>
  <c r="A3015"/>
  <c r="A3017"/>
  <c r="A3019"/>
  <c r="A3021"/>
  <c r="A3023"/>
  <c r="A3025"/>
  <c r="A3027"/>
  <c r="A3029"/>
  <c r="A3031"/>
  <c r="A3033"/>
  <c r="A3035"/>
  <c r="A3037"/>
  <c r="A3039"/>
  <c r="A3041"/>
  <c r="A3043"/>
  <c r="A3045"/>
  <c r="A3048"/>
  <c r="A3050"/>
  <c r="A3052"/>
  <c r="A3054"/>
  <c r="A3056"/>
  <c r="A3059"/>
  <c r="A3061"/>
  <c r="A3063"/>
  <c r="A3064"/>
  <c r="A3066"/>
  <c r="A3068"/>
  <c r="A3070"/>
  <c r="A3072"/>
  <c r="A3074"/>
  <c r="A3076"/>
  <c r="A3078"/>
  <c r="A3080"/>
  <c r="A3082"/>
  <c r="A3085"/>
  <c r="A3087"/>
  <c r="A3089"/>
  <c r="A3092"/>
  <c r="A3094"/>
  <c r="A3096"/>
  <c r="A3098"/>
  <c r="A3100"/>
  <c r="A3102"/>
  <c r="A3104"/>
  <c r="A3106"/>
  <c r="A3108"/>
  <c r="A3110"/>
  <c r="A3112"/>
  <c r="A3114"/>
  <c r="A3116"/>
  <c r="A3118"/>
  <c r="A3120"/>
  <c r="A3122"/>
  <c r="A3125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9"/>
  <c r="A2570"/>
  <c r="A2571"/>
  <c r="A2572"/>
  <c r="A2574"/>
  <c r="A2575"/>
  <c r="A2577"/>
  <c r="A2579"/>
  <c r="A2581"/>
  <c r="A2582"/>
  <c r="A2584"/>
  <c r="A2586"/>
  <c r="A2588"/>
  <c r="A2590"/>
  <c r="A2591"/>
  <c r="A2593"/>
  <c r="A2595"/>
  <c r="A2597"/>
  <c r="A2599"/>
  <c r="A2601"/>
  <c r="A2603"/>
  <c r="A2605"/>
  <c r="A2607"/>
  <c r="A2609"/>
  <c r="A2611"/>
  <c r="A2613"/>
  <c r="A2615"/>
  <c r="A2617"/>
  <c r="A2619"/>
  <c r="A2621"/>
  <c r="A2623"/>
  <c r="A2625"/>
  <c r="A2627"/>
  <c r="A2629"/>
  <c r="A2631"/>
  <c r="A2633"/>
  <c r="A2635"/>
  <c r="A2636"/>
  <c r="A2638"/>
  <c r="A2640"/>
  <c r="A2642"/>
  <c r="A2644"/>
  <c r="A2646"/>
  <c r="A2648"/>
  <c r="A2650"/>
  <c r="A2652"/>
  <c r="A2654"/>
  <c r="A2656"/>
  <c r="A2658"/>
  <c r="A2660"/>
  <c r="A2662"/>
  <c r="A2664"/>
  <c r="A2665"/>
  <c r="A2667"/>
  <c r="A2669"/>
  <c r="A2671"/>
  <c r="A2673"/>
  <c r="A2675"/>
  <c r="A2676"/>
  <c r="A2678"/>
  <c r="A2680"/>
  <c r="A2683"/>
  <c r="A2685"/>
  <c r="A2687"/>
  <c r="A2689"/>
  <c r="A2691"/>
  <c r="A2693"/>
  <c r="A2695"/>
  <c r="A2697"/>
  <c r="A2699"/>
  <c r="A2701"/>
  <c r="A2703"/>
  <c r="A2705"/>
  <c r="A2707"/>
  <c r="A2709"/>
  <c r="A2711"/>
  <c r="A2712"/>
  <c r="A2714"/>
  <c r="A2716"/>
  <c r="A2718"/>
  <c r="A2720"/>
  <c r="A2722"/>
  <c r="A2724"/>
  <c r="A2726"/>
  <c r="A2727"/>
  <c r="A2729"/>
  <c r="A2731"/>
  <c r="A2733"/>
  <c r="A2735"/>
  <c r="A2737"/>
  <c r="A2739"/>
  <c r="A2741"/>
  <c r="A2742"/>
  <c r="A2744"/>
  <c r="A2746"/>
  <c r="A2748"/>
  <c r="A2749"/>
  <c r="A2751"/>
  <c r="A2753"/>
  <c r="A2755"/>
  <c r="A2758"/>
  <c r="A2760"/>
  <c r="A2762"/>
  <c r="A2764"/>
  <c r="A2766"/>
  <c r="A2768"/>
  <c r="A2770"/>
  <c r="A2772"/>
  <c r="A2774"/>
  <c r="A2776"/>
  <c r="A2778"/>
  <c r="A2780"/>
  <c r="A2782"/>
  <c r="A2784"/>
  <c r="A2786"/>
  <c r="A2788"/>
  <c r="A2790"/>
  <c r="A2792"/>
  <c r="A2794"/>
  <c r="A2796"/>
  <c r="A2798"/>
  <c r="A2800"/>
  <c r="A2802"/>
  <c r="A2804"/>
  <c r="A2806"/>
  <c r="A2808"/>
  <c r="A2810"/>
  <c r="A2812"/>
  <c r="A2814"/>
  <c r="A2815"/>
  <c r="A2817"/>
  <c r="A2819"/>
  <c r="A2821"/>
  <c r="A2823"/>
  <c r="A2825"/>
  <c r="A2827"/>
  <c r="A2829"/>
  <c r="A2831"/>
  <c r="A2832"/>
  <c r="A2834"/>
  <c r="A2836"/>
  <c r="A2838"/>
  <c r="A2840"/>
  <c r="A2842"/>
  <c r="A2844"/>
  <c r="A2845"/>
  <c r="A2847"/>
  <c r="A2849"/>
  <c r="A2851"/>
  <c r="A2853"/>
  <c r="A2854"/>
  <c r="A2856"/>
  <c r="A2858"/>
  <c r="A2860"/>
  <c r="A2862"/>
  <c r="A2864"/>
  <c r="A2866"/>
  <c r="A2868"/>
  <c r="A2870"/>
  <c r="A2872"/>
  <c r="A2874"/>
  <c r="A2876"/>
  <c r="A2878"/>
  <c r="A2880"/>
  <c r="A2882"/>
  <c r="A2884"/>
  <c r="A2886"/>
  <c r="A2888"/>
  <c r="A2890"/>
  <c r="A2892"/>
  <c r="A2894"/>
  <c r="A2896"/>
  <c r="A2898"/>
  <c r="A2900"/>
  <c r="A2902"/>
  <c r="A2904"/>
  <c r="A2906"/>
  <c r="A2908"/>
  <c r="A2910"/>
  <c r="A2912"/>
  <c r="A2914"/>
  <c r="A2916"/>
  <c r="A2918"/>
  <c r="A2920"/>
  <c r="A2922"/>
  <c r="A2923"/>
  <c r="A2925"/>
  <c r="A2927"/>
  <c r="A2929"/>
  <c r="A2931"/>
  <c r="A2933"/>
  <c r="A2935"/>
  <c r="A2937"/>
  <c r="A2939"/>
  <c r="A2941"/>
  <c r="A2943"/>
  <c r="A2945"/>
  <c r="A2947"/>
  <c r="A2949"/>
  <c r="A2951"/>
  <c r="A2953"/>
  <c r="A2955"/>
  <c r="A2957"/>
  <c r="A2959"/>
  <c r="A2961"/>
  <c r="A2963"/>
  <c r="A2965"/>
  <c r="A2967"/>
  <c r="A2969"/>
  <c r="A2970"/>
  <c r="A2972"/>
  <c r="A2974"/>
  <c r="A2976"/>
  <c r="A2978"/>
  <c r="A2980"/>
  <c r="A2982"/>
  <c r="A2984"/>
  <c r="A2986"/>
  <c r="A2988"/>
  <c r="A2990"/>
  <c r="A2992"/>
  <c r="A2994"/>
  <c r="A2996"/>
  <c r="A2998"/>
  <c r="A3000"/>
  <c r="A3002"/>
  <c r="A3004"/>
  <c r="A3006"/>
  <c r="A3008"/>
  <c r="A3010"/>
  <c r="A3012"/>
  <c r="A3014"/>
  <c r="A3016"/>
  <c r="A3018"/>
  <c r="A3020"/>
  <c r="A3022"/>
  <c r="A3024"/>
  <c r="A3026"/>
  <c r="A3028"/>
  <c r="A3030"/>
  <c r="A3032"/>
  <c r="A3034"/>
  <c r="A3036"/>
  <c r="A3038"/>
  <c r="A3040"/>
  <c r="A3042"/>
  <c r="A3044"/>
  <c r="A3046"/>
  <c r="A3047"/>
  <c r="A3049"/>
  <c r="A3051"/>
  <c r="A3053"/>
  <c r="A3055"/>
  <c r="A3057"/>
  <c r="A3058"/>
  <c r="A3060"/>
  <c r="A3062"/>
  <c r="A3065"/>
  <c r="A3067"/>
  <c r="A3069"/>
  <c r="A3071"/>
  <c r="A3073"/>
  <c r="A3075"/>
  <c r="A3077"/>
  <c r="A3079"/>
  <c r="A3081"/>
  <c r="A3083"/>
  <c r="A3084"/>
  <c r="A3086"/>
  <c r="A3088"/>
  <c r="A3090"/>
  <c r="A3091"/>
  <c r="A3093"/>
  <c r="A3095"/>
  <c r="A3097"/>
  <c r="A3099"/>
  <c r="A3101"/>
  <c r="A3103"/>
  <c r="A3105"/>
  <c r="A3107"/>
  <c r="A3109"/>
  <c r="A3111"/>
  <c r="A3113"/>
  <c r="A3115"/>
  <c r="A3117"/>
  <c r="A3119"/>
  <c r="A3121"/>
  <c r="A3123"/>
  <c r="A312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25"/>
  <sheetViews>
    <sheetView tabSelected="1" workbookViewId="0">
      <selection activeCell="A25" sqref="A25"/>
    </sheetView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5">
      <c r="A1" t="e">
        <f ca="1">ol_declare_function("func0","result",E1,"input1",B1,"input2",C1)</f>
        <v>#NAME?</v>
      </c>
      <c r="B1">
        <v>1</v>
      </c>
      <c r="C1">
        <v>2</v>
      </c>
      <c r="D1">
        <v>1</v>
      </c>
      <c r="E1">
        <f>D1+C1+B1</f>
        <v>4</v>
      </c>
    </row>
    <row r="2" spans="1:5">
      <c r="A2" t="e">
        <f ca="1">ol_declare_function("func1","result",E2,"input1",B2,"input2",C2)</f>
        <v>#NAME?</v>
      </c>
      <c r="B2">
        <v>1</v>
      </c>
      <c r="C2">
        <v>2</v>
      </c>
      <c r="D2">
        <v>2</v>
      </c>
      <c r="E2">
        <f t="shared" ref="E2:E25" si="0">D2+C2+B2</f>
        <v>5</v>
      </c>
    </row>
    <row r="3" spans="1:5">
      <c r="A3" t="e">
        <f ca="1">ol_declare_function("func2","result",E3,"input1",B3,"input2",C3)</f>
        <v>#NAME?</v>
      </c>
      <c r="B3">
        <v>1</v>
      </c>
      <c r="C3">
        <v>2</v>
      </c>
      <c r="D3">
        <v>3</v>
      </c>
      <c r="E3">
        <f t="shared" si="0"/>
        <v>6</v>
      </c>
    </row>
    <row r="4" spans="1:5">
      <c r="A4" t="e">
        <f ca="1">ol_declare_function("func3","result",E4,"input1",B4,"input2",C4)</f>
        <v>#NAME?</v>
      </c>
      <c r="B4">
        <v>1</v>
      </c>
      <c r="C4">
        <v>2</v>
      </c>
      <c r="D4">
        <v>4</v>
      </c>
      <c r="E4">
        <f t="shared" si="0"/>
        <v>7</v>
      </c>
    </row>
    <row r="5" spans="1:5">
      <c r="A5" t="e">
        <f ca="1">ol_declare_function("func4","result",E5,"input1",B5,"input2",C5)</f>
        <v>#NAME?</v>
      </c>
      <c r="B5">
        <v>1</v>
      </c>
      <c r="C5">
        <v>2</v>
      </c>
      <c r="D5">
        <v>5</v>
      </c>
      <c r="E5">
        <f t="shared" si="0"/>
        <v>8</v>
      </c>
    </row>
    <row r="6" spans="1:5">
      <c r="A6" t="e">
        <f ca="1">ol_declare_function("func5","result",E6,"input1",B6,"input2",C6)</f>
        <v>#NAME?</v>
      </c>
      <c r="B6">
        <v>1</v>
      </c>
      <c r="C6">
        <v>2</v>
      </c>
      <c r="D6">
        <v>6</v>
      </c>
      <c r="E6">
        <f t="shared" si="0"/>
        <v>9</v>
      </c>
    </row>
    <row r="7" spans="1:5">
      <c r="A7" t="e">
        <f ca="1">ol_declare_function("func6","result",E7,"input1",B7,"input2",C7)</f>
        <v>#NAME?</v>
      </c>
      <c r="B7">
        <v>1</v>
      </c>
      <c r="C7">
        <v>2</v>
      </c>
      <c r="D7">
        <v>7</v>
      </c>
      <c r="E7">
        <f t="shared" si="0"/>
        <v>10</v>
      </c>
    </row>
    <row r="8" spans="1:5">
      <c r="A8" t="e">
        <f ca="1">ol_declare_function("func7","result",E8,"input1",B8,"input2",C8)</f>
        <v>#NAME?</v>
      </c>
      <c r="B8">
        <v>1</v>
      </c>
      <c r="C8">
        <v>2</v>
      </c>
      <c r="D8">
        <v>8</v>
      </c>
      <c r="E8">
        <f t="shared" si="0"/>
        <v>11</v>
      </c>
    </row>
    <row r="9" spans="1:5">
      <c r="A9" t="e">
        <f ca="1">ol_declare_function("func8","result",E9,"input1",B9,"input2",C9)</f>
        <v>#NAME?</v>
      </c>
      <c r="B9">
        <v>1</v>
      </c>
      <c r="C9">
        <v>2</v>
      </c>
      <c r="D9">
        <v>9</v>
      </c>
      <c r="E9">
        <f t="shared" si="0"/>
        <v>12</v>
      </c>
    </row>
    <row r="10" spans="1:5">
      <c r="A10" t="e">
        <f ca="1">ol_declare_function("func9","result",E10,"input1",B10,"input2",C10)</f>
        <v>#NAME?</v>
      </c>
      <c r="B10">
        <v>1</v>
      </c>
      <c r="C10">
        <v>2</v>
      </c>
      <c r="D10">
        <v>10</v>
      </c>
      <c r="E10">
        <f t="shared" si="0"/>
        <v>13</v>
      </c>
    </row>
    <row r="11" spans="1:5">
      <c r="A11" t="e">
        <f ca="1">ol_declare_function("func10","result",E11,"input1",B11,"input2",C11)</f>
        <v>#NAME?</v>
      </c>
      <c r="B11">
        <v>1</v>
      </c>
      <c r="C11">
        <v>2</v>
      </c>
      <c r="D11">
        <v>11</v>
      </c>
      <c r="E11">
        <f t="shared" si="0"/>
        <v>14</v>
      </c>
    </row>
    <row r="12" spans="1:5">
      <c r="A12" t="e">
        <f ca="1">ol_declare_function("func11","result",E12,"input1",B12,"input2",C12)</f>
        <v>#NAME?</v>
      </c>
      <c r="B12">
        <v>1</v>
      </c>
      <c r="C12">
        <v>2</v>
      </c>
      <c r="D12">
        <v>12</v>
      </c>
      <c r="E12">
        <f t="shared" si="0"/>
        <v>15</v>
      </c>
    </row>
    <row r="13" spans="1:5">
      <c r="A13" t="e">
        <f ca="1">ol_declare_function("func12","result",E13,"input1",B13,"input2",C13)</f>
        <v>#NAME?</v>
      </c>
      <c r="B13">
        <v>1</v>
      </c>
      <c r="C13">
        <v>2</v>
      </c>
      <c r="D13">
        <v>13</v>
      </c>
      <c r="E13">
        <f t="shared" si="0"/>
        <v>16</v>
      </c>
    </row>
    <row r="14" spans="1:5">
      <c r="A14" t="e">
        <f ca="1">ol_declare_function("func13","result",E14,"input1",B14,"input2",C14)</f>
        <v>#NAME?</v>
      </c>
      <c r="B14">
        <v>1</v>
      </c>
      <c r="C14">
        <v>2</v>
      </c>
      <c r="D14">
        <v>14</v>
      </c>
      <c r="E14">
        <f t="shared" si="0"/>
        <v>17</v>
      </c>
    </row>
    <row r="15" spans="1:5">
      <c r="A15" t="e">
        <f ca="1">ol_declare_function("func14","result",E15,"input1",B15,"input2",C15)</f>
        <v>#NAME?</v>
      </c>
      <c r="B15">
        <v>1</v>
      </c>
      <c r="C15">
        <v>2</v>
      </c>
      <c r="D15">
        <v>15</v>
      </c>
      <c r="E15">
        <f t="shared" si="0"/>
        <v>18</v>
      </c>
    </row>
    <row r="16" spans="1:5">
      <c r="A16" t="e">
        <f ca="1">ol_declare_function("func15","result",E16,"input1",B16,"input2",C16)</f>
        <v>#NAME?</v>
      </c>
      <c r="B16">
        <v>1</v>
      </c>
      <c r="C16">
        <v>2</v>
      </c>
      <c r="D16">
        <v>16</v>
      </c>
      <c r="E16">
        <f t="shared" si="0"/>
        <v>19</v>
      </c>
    </row>
    <row r="17" spans="1:5">
      <c r="A17" t="e">
        <f ca="1">ol_declare_function("func16","result",E17,"input1",B17,"input2",C17)</f>
        <v>#NAME?</v>
      </c>
      <c r="B17">
        <v>1</v>
      </c>
      <c r="C17">
        <v>2</v>
      </c>
      <c r="D17">
        <v>17</v>
      </c>
      <c r="E17">
        <f t="shared" si="0"/>
        <v>20</v>
      </c>
    </row>
    <row r="18" spans="1:5">
      <c r="A18" t="e">
        <f ca="1">ol_declare_function("func17","result",E18,"input1",B18,"input2",C18)</f>
        <v>#NAME?</v>
      </c>
      <c r="B18">
        <v>1</v>
      </c>
      <c r="C18">
        <v>2</v>
      </c>
      <c r="D18">
        <v>18</v>
      </c>
      <c r="E18">
        <f t="shared" si="0"/>
        <v>21</v>
      </c>
    </row>
    <row r="19" spans="1:5">
      <c r="A19" t="e">
        <f ca="1">ol_declare_function("func18","result",E19,"input1",B19,"input2",C19)</f>
        <v>#NAME?</v>
      </c>
      <c r="B19">
        <v>1</v>
      </c>
      <c r="C19">
        <v>2</v>
      </c>
      <c r="D19">
        <v>19</v>
      </c>
      <c r="E19">
        <f t="shared" si="0"/>
        <v>22</v>
      </c>
    </row>
    <row r="20" spans="1:5">
      <c r="A20" t="e">
        <f ca="1">ol_declare_function("func19","result",E20,"input1",B20,"input2",C20)</f>
        <v>#NAME?</v>
      </c>
      <c r="B20">
        <v>1</v>
      </c>
      <c r="C20">
        <v>2</v>
      </c>
      <c r="D20">
        <v>20</v>
      </c>
      <c r="E20">
        <f t="shared" si="0"/>
        <v>23</v>
      </c>
    </row>
    <row r="21" spans="1:5">
      <c r="A21" t="e">
        <f ca="1">ol_declare_function("func20","result",E21,"input1",B21,"input2",C21)</f>
        <v>#NAME?</v>
      </c>
      <c r="B21">
        <v>1</v>
      </c>
      <c r="C21">
        <v>2</v>
      </c>
      <c r="D21">
        <v>21</v>
      </c>
      <c r="E21">
        <f t="shared" si="0"/>
        <v>24</v>
      </c>
    </row>
    <row r="22" spans="1:5">
      <c r="A22" t="e">
        <f ca="1">ol_declare_function("func21","result",E22,"input1",B22,"input2",C22)</f>
        <v>#NAME?</v>
      </c>
      <c r="B22">
        <v>1</v>
      </c>
      <c r="C22">
        <v>2</v>
      </c>
      <c r="D22">
        <v>22</v>
      </c>
      <c r="E22">
        <f t="shared" si="0"/>
        <v>25</v>
      </c>
    </row>
    <row r="23" spans="1:5">
      <c r="A23" t="e">
        <f ca="1">ol_declare_function("func22","result",E23,"input1",B23,"input2",C23)</f>
        <v>#NAME?</v>
      </c>
      <c r="B23">
        <v>1</v>
      </c>
      <c r="C23">
        <v>2</v>
      </c>
      <c r="D23">
        <v>23</v>
      </c>
      <c r="E23">
        <f t="shared" si="0"/>
        <v>26</v>
      </c>
    </row>
    <row r="24" spans="1:5">
      <c r="A24" t="e">
        <f ca="1">ol_declare_function("func23","result",E24,"input1",B24,"input2",C24)</f>
        <v>#NAME?</v>
      </c>
      <c r="B24">
        <v>1</v>
      </c>
      <c r="C24">
        <v>2</v>
      </c>
      <c r="D24">
        <v>24</v>
      </c>
      <c r="E24">
        <f t="shared" si="0"/>
        <v>27</v>
      </c>
    </row>
    <row r="25" spans="1:5">
      <c r="A25" t="e">
        <f ca="1">ol_declare_function("func24","result",E25,"input1",B25,"input2",C25)</f>
        <v>#NAME?</v>
      </c>
      <c r="B25">
        <v>1</v>
      </c>
      <c r="C25">
        <v>2</v>
      </c>
      <c r="D25">
        <v>25</v>
      </c>
      <c r="E25">
        <f t="shared" si="0"/>
        <v>28</v>
      </c>
    </row>
    <row r="26" spans="1:5">
      <c r="A26" t="e">
        <f ca="1">ol_declare_function("func25","result",E26,"input1",B26,"input2",C26)</f>
        <v>#NAME?</v>
      </c>
      <c r="B26">
        <v>1</v>
      </c>
      <c r="C26">
        <v>2</v>
      </c>
      <c r="D26">
        <v>26</v>
      </c>
      <c r="E26">
        <f>D26+C26+B26</f>
        <v>29</v>
      </c>
    </row>
    <row r="27" spans="1:5">
      <c r="A27" t="e">
        <f ca="1">ol_declare_function("func26","result",E27,"input1",B27,"input2",C27)</f>
        <v>#NAME?</v>
      </c>
      <c r="B27">
        <v>1</v>
      </c>
      <c r="C27">
        <v>2</v>
      </c>
      <c r="D27">
        <v>27</v>
      </c>
      <c r="E27">
        <f t="shared" ref="E27:E60" si="1">D27+C27+B27</f>
        <v>30</v>
      </c>
    </row>
    <row r="28" spans="1:5">
      <c r="A28" t="e">
        <f ca="1">ol_declare_function("func27","result",E28,"input1",B28,"input2",C28)</f>
        <v>#NAME?</v>
      </c>
      <c r="B28">
        <v>1</v>
      </c>
      <c r="C28">
        <v>2</v>
      </c>
      <c r="D28">
        <v>28</v>
      </c>
      <c r="E28">
        <f t="shared" si="1"/>
        <v>31</v>
      </c>
    </row>
    <row r="29" spans="1:5">
      <c r="A29" t="e">
        <f ca="1">ol_declare_function("func28","result",E29,"input1",B29,"input2",C29)</f>
        <v>#NAME?</v>
      </c>
      <c r="B29">
        <v>1</v>
      </c>
      <c r="C29">
        <v>2</v>
      </c>
      <c r="D29">
        <v>29</v>
      </c>
      <c r="E29">
        <f t="shared" si="1"/>
        <v>32</v>
      </c>
    </row>
    <row r="30" spans="1:5">
      <c r="A30" t="e">
        <f ca="1">ol_declare_function("func29","result",E30,"input1",B30,"input2",C30)</f>
        <v>#NAME?</v>
      </c>
      <c r="B30">
        <v>1</v>
      </c>
      <c r="C30">
        <v>2</v>
      </c>
      <c r="D30">
        <v>30</v>
      </c>
      <c r="E30">
        <f t="shared" si="1"/>
        <v>33</v>
      </c>
    </row>
    <row r="31" spans="1:5">
      <c r="A31" t="e">
        <f ca="1">ol_declare_function("func30","result",E31,"input1",B31,"input2",C31)</f>
        <v>#NAME?</v>
      </c>
      <c r="B31">
        <v>1</v>
      </c>
      <c r="C31">
        <v>2</v>
      </c>
      <c r="D31">
        <v>31</v>
      </c>
      <c r="E31">
        <f t="shared" si="1"/>
        <v>34</v>
      </c>
    </row>
    <row r="32" spans="1:5">
      <c r="A32" t="e">
        <f ca="1">ol_declare_function("func31","result",E32,"input1",B32,"input2",C32)</f>
        <v>#NAME?</v>
      </c>
      <c r="B32">
        <v>1</v>
      </c>
      <c r="C32">
        <v>2</v>
      </c>
      <c r="D32">
        <v>32</v>
      </c>
      <c r="E32">
        <f t="shared" si="1"/>
        <v>35</v>
      </c>
    </row>
    <row r="33" spans="1:5">
      <c r="A33" t="e">
        <f ca="1">ol_declare_function("func32","result",E33,"input1",B33,"input2",C33)</f>
        <v>#NAME?</v>
      </c>
      <c r="B33">
        <v>1</v>
      </c>
      <c r="C33">
        <v>2</v>
      </c>
      <c r="D33">
        <v>33</v>
      </c>
      <c r="E33">
        <f t="shared" si="1"/>
        <v>36</v>
      </c>
    </row>
    <row r="34" spans="1:5">
      <c r="A34" t="e">
        <f ca="1">ol_declare_function("func33","result",E34,"input1",B34,"input2",C34)</f>
        <v>#NAME?</v>
      </c>
      <c r="B34">
        <v>1</v>
      </c>
      <c r="C34">
        <v>2</v>
      </c>
      <c r="D34">
        <v>34</v>
      </c>
      <c r="E34">
        <f t="shared" si="1"/>
        <v>37</v>
      </c>
    </row>
    <row r="35" spans="1:5">
      <c r="A35" t="e">
        <f ca="1">ol_declare_function("func34","result",E35,"input1",B35,"input2",C35)</f>
        <v>#NAME?</v>
      </c>
      <c r="B35">
        <v>1</v>
      </c>
      <c r="C35">
        <v>2</v>
      </c>
      <c r="D35">
        <v>35</v>
      </c>
      <c r="E35">
        <f t="shared" si="1"/>
        <v>38</v>
      </c>
    </row>
    <row r="36" spans="1:5">
      <c r="A36" t="e">
        <f ca="1">ol_declare_function("func35","result",E36,"input1",B36,"input2",C36)</f>
        <v>#NAME?</v>
      </c>
      <c r="B36">
        <v>1</v>
      </c>
      <c r="C36">
        <v>2</v>
      </c>
      <c r="D36">
        <v>36</v>
      </c>
      <c r="E36">
        <f t="shared" si="1"/>
        <v>39</v>
      </c>
    </row>
    <row r="37" spans="1:5">
      <c r="A37" t="e">
        <f ca="1">ol_declare_function("func36","result",E37,"input1",B37,"input2",C37)</f>
        <v>#NAME?</v>
      </c>
      <c r="B37">
        <v>1</v>
      </c>
      <c r="C37">
        <v>2</v>
      </c>
      <c r="D37">
        <v>37</v>
      </c>
      <c r="E37">
        <f t="shared" si="1"/>
        <v>40</v>
      </c>
    </row>
    <row r="38" spans="1:5">
      <c r="A38" t="e">
        <f ca="1">ol_declare_function("func37","result",E38,"input1",B38,"input2",C38)</f>
        <v>#NAME?</v>
      </c>
      <c r="B38">
        <v>1</v>
      </c>
      <c r="C38">
        <v>2</v>
      </c>
      <c r="D38">
        <v>38</v>
      </c>
      <c r="E38">
        <f t="shared" si="1"/>
        <v>41</v>
      </c>
    </row>
    <row r="39" spans="1:5">
      <c r="A39" t="e">
        <f ca="1">ol_declare_function("func38","result",E39,"input1",B39,"input2",C39)</f>
        <v>#NAME?</v>
      </c>
      <c r="B39">
        <v>1</v>
      </c>
      <c r="C39">
        <v>2</v>
      </c>
      <c r="D39">
        <v>39</v>
      </c>
      <c r="E39">
        <f t="shared" si="1"/>
        <v>42</v>
      </c>
    </row>
    <row r="40" spans="1:5">
      <c r="A40" t="e">
        <f ca="1">ol_declare_function("func39","result",E40,"input1",B40,"input2",C40)</f>
        <v>#NAME?</v>
      </c>
      <c r="B40">
        <v>1</v>
      </c>
      <c r="C40">
        <v>2</v>
      </c>
      <c r="D40">
        <v>40</v>
      </c>
      <c r="E40">
        <f t="shared" si="1"/>
        <v>43</v>
      </c>
    </row>
    <row r="41" spans="1:5">
      <c r="A41" t="e">
        <f ca="1">ol_declare_function("func40","result",E41,"input1",B41,"input2",C41)</f>
        <v>#NAME?</v>
      </c>
      <c r="B41">
        <v>1</v>
      </c>
      <c r="C41">
        <v>2</v>
      </c>
      <c r="D41">
        <v>41</v>
      </c>
      <c r="E41">
        <f t="shared" si="1"/>
        <v>44</v>
      </c>
    </row>
    <row r="42" spans="1:5">
      <c r="A42" t="e">
        <f ca="1">ol_declare_function("func41","result",E42,"input1",B42,"input2",C42)</f>
        <v>#NAME?</v>
      </c>
      <c r="B42">
        <v>1</v>
      </c>
      <c r="C42">
        <v>2</v>
      </c>
      <c r="D42">
        <v>42</v>
      </c>
      <c r="E42">
        <f t="shared" si="1"/>
        <v>45</v>
      </c>
    </row>
    <row r="43" spans="1:5">
      <c r="A43" t="e">
        <f ca="1">ol_declare_function("func42","result",E43,"input1",B43,"input2",C43)</f>
        <v>#NAME?</v>
      </c>
      <c r="B43">
        <v>1</v>
      </c>
      <c r="C43">
        <v>2</v>
      </c>
      <c r="D43">
        <v>43</v>
      </c>
      <c r="E43">
        <f t="shared" si="1"/>
        <v>46</v>
      </c>
    </row>
    <row r="44" spans="1:5">
      <c r="A44" t="e">
        <f ca="1">ol_declare_function("func43","result",E44,"input1",B44,"input2",C44)</f>
        <v>#NAME?</v>
      </c>
      <c r="B44">
        <v>1</v>
      </c>
      <c r="C44">
        <v>2</v>
      </c>
      <c r="D44">
        <v>44</v>
      </c>
      <c r="E44">
        <f t="shared" si="1"/>
        <v>47</v>
      </c>
    </row>
    <row r="45" spans="1:5">
      <c r="A45" t="e">
        <f ca="1">ol_declare_function("func44","result",E45,"input1",B45,"input2",C45)</f>
        <v>#NAME?</v>
      </c>
      <c r="B45">
        <v>1</v>
      </c>
      <c r="C45">
        <v>2</v>
      </c>
      <c r="D45">
        <v>45</v>
      </c>
      <c r="E45">
        <f t="shared" si="1"/>
        <v>48</v>
      </c>
    </row>
    <row r="46" spans="1:5">
      <c r="A46" t="e">
        <f ca="1">ol_declare_function("func45","result",E46,"input1",B46,"input2",C46)</f>
        <v>#NAME?</v>
      </c>
      <c r="B46">
        <v>1</v>
      </c>
      <c r="C46">
        <v>2</v>
      </c>
      <c r="D46">
        <v>46</v>
      </c>
      <c r="E46">
        <f t="shared" si="1"/>
        <v>49</v>
      </c>
    </row>
    <row r="47" spans="1:5">
      <c r="A47" t="e">
        <f ca="1">ol_declare_function("func46","result",E47,"input1",B47,"input2",C47)</f>
        <v>#NAME?</v>
      </c>
      <c r="B47">
        <v>1</v>
      </c>
      <c r="C47">
        <v>2</v>
      </c>
      <c r="D47">
        <v>47</v>
      </c>
      <c r="E47">
        <f t="shared" si="1"/>
        <v>50</v>
      </c>
    </row>
    <row r="48" spans="1:5">
      <c r="A48" t="e">
        <f ca="1">ol_declare_function("func47","result",E48,"input1",B48,"input2",C48)</f>
        <v>#NAME?</v>
      </c>
      <c r="B48">
        <v>1</v>
      </c>
      <c r="C48">
        <v>2</v>
      </c>
      <c r="D48">
        <v>48</v>
      </c>
      <c r="E48">
        <f t="shared" si="1"/>
        <v>51</v>
      </c>
    </row>
    <row r="49" spans="1:5">
      <c r="A49" t="e">
        <f ca="1">ol_declare_function("func48","result",E49,"input1",B49,"input2",C49)</f>
        <v>#NAME?</v>
      </c>
      <c r="B49">
        <v>1</v>
      </c>
      <c r="C49">
        <v>2</v>
      </c>
      <c r="D49">
        <v>49</v>
      </c>
      <c r="E49">
        <f t="shared" si="1"/>
        <v>52</v>
      </c>
    </row>
    <row r="50" spans="1:5">
      <c r="A50" t="e">
        <f ca="1">ol_declare_function("func49","result",E50,"input1",B50,"input2",C50)</f>
        <v>#NAME?</v>
      </c>
      <c r="B50">
        <v>1</v>
      </c>
      <c r="C50">
        <v>2</v>
      </c>
      <c r="D50">
        <v>50</v>
      </c>
      <c r="E50">
        <f t="shared" si="1"/>
        <v>53</v>
      </c>
    </row>
    <row r="51" spans="1:5">
      <c r="A51" t="e">
        <f ca="1">ol_declare_function("func50","result",E51,"input1",B51,"input2",C51)</f>
        <v>#NAME?</v>
      </c>
      <c r="B51">
        <v>1</v>
      </c>
      <c r="C51">
        <v>2</v>
      </c>
      <c r="D51">
        <v>51</v>
      </c>
      <c r="E51">
        <f t="shared" si="1"/>
        <v>54</v>
      </c>
    </row>
    <row r="52" spans="1:5">
      <c r="A52" t="e">
        <f ca="1">ol_declare_function("func51","result",E52,"input1",B52,"input2",C52)</f>
        <v>#NAME?</v>
      </c>
      <c r="B52">
        <v>1</v>
      </c>
      <c r="C52">
        <v>2</v>
      </c>
      <c r="D52">
        <v>52</v>
      </c>
      <c r="E52">
        <f t="shared" si="1"/>
        <v>55</v>
      </c>
    </row>
    <row r="53" spans="1:5">
      <c r="A53" t="e">
        <f ca="1">ol_declare_function("func52","result",E53,"input1",B53,"input2",C53)</f>
        <v>#NAME?</v>
      </c>
      <c r="B53">
        <v>1</v>
      </c>
      <c r="C53">
        <v>2</v>
      </c>
      <c r="D53">
        <v>53</v>
      </c>
      <c r="E53">
        <f t="shared" si="1"/>
        <v>56</v>
      </c>
    </row>
    <row r="54" spans="1:5">
      <c r="A54" t="e">
        <f ca="1">ol_declare_function("func53","result",E54,"input1",B54,"input2",C54)</f>
        <v>#NAME?</v>
      </c>
      <c r="B54">
        <v>1</v>
      </c>
      <c r="C54">
        <v>2</v>
      </c>
      <c r="D54">
        <v>54</v>
      </c>
      <c r="E54">
        <f t="shared" si="1"/>
        <v>57</v>
      </c>
    </row>
    <row r="55" spans="1:5">
      <c r="A55" t="e">
        <f ca="1">ol_declare_function("func54","result",E55,"input1",B55,"input2",C55)</f>
        <v>#NAME?</v>
      </c>
      <c r="B55">
        <v>1</v>
      </c>
      <c r="C55">
        <v>2</v>
      </c>
      <c r="D55">
        <v>55</v>
      </c>
      <c r="E55">
        <f t="shared" si="1"/>
        <v>58</v>
      </c>
    </row>
    <row r="56" spans="1:5">
      <c r="A56" t="e">
        <f ca="1">ol_declare_function("func55","result",E56,"input1",B56,"input2",C56)</f>
        <v>#NAME?</v>
      </c>
      <c r="B56">
        <v>1</v>
      </c>
      <c r="C56">
        <v>2</v>
      </c>
      <c r="D56">
        <v>56</v>
      </c>
      <c r="E56">
        <f t="shared" si="1"/>
        <v>59</v>
      </c>
    </row>
    <row r="57" spans="1:5">
      <c r="A57" t="e">
        <f ca="1">ol_declare_function("func56","result",E57,"input1",B57,"input2",C57)</f>
        <v>#NAME?</v>
      </c>
      <c r="B57">
        <v>1</v>
      </c>
      <c r="C57">
        <v>2</v>
      </c>
      <c r="D57">
        <v>57</v>
      </c>
      <c r="E57">
        <f t="shared" si="1"/>
        <v>60</v>
      </c>
    </row>
    <row r="58" spans="1:5">
      <c r="A58" t="e">
        <f ca="1">ol_declare_function("func57","result",E58,"input1",B58,"input2",C58)</f>
        <v>#NAME?</v>
      </c>
      <c r="B58">
        <v>1</v>
      </c>
      <c r="C58">
        <v>2</v>
      </c>
      <c r="D58">
        <v>58</v>
      </c>
      <c r="E58">
        <f t="shared" si="1"/>
        <v>61</v>
      </c>
    </row>
    <row r="59" spans="1:5">
      <c r="A59" t="e">
        <f ca="1">ol_declare_function("func58","result",E59,"input1",B59,"input2",C59)</f>
        <v>#NAME?</v>
      </c>
      <c r="B59">
        <v>1</v>
      </c>
      <c r="C59">
        <v>2</v>
      </c>
      <c r="D59">
        <v>59</v>
      </c>
      <c r="E59">
        <f t="shared" si="1"/>
        <v>62</v>
      </c>
    </row>
    <row r="60" spans="1:5">
      <c r="A60" t="e">
        <f ca="1">ol_declare_function("func59","result",E60,"input1",B60,"input2",C60)</f>
        <v>#NAME?</v>
      </c>
      <c r="B60">
        <v>1</v>
      </c>
      <c r="C60">
        <v>2</v>
      </c>
      <c r="D60">
        <v>60</v>
      </c>
      <c r="E60">
        <f t="shared" si="1"/>
        <v>63</v>
      </c>
    </row>
    <row r="61" spans="1:5">
      <c r="A61" t="e">
        <f ca="1">ol_declare_function("func60","result",E61,"input1",B61,"input2",C61)</f>
        <v>#NAME?</v>
      </c>
      <c r="B61">
        <v>1</v>
      </c>
      <c r="C61">
        <v>2</v>
      </c>
      <c r="D61">
        <v>61</v>
      </c>
      <c r="E61">
        <f t="shared" ref="E61:E124" si="2">D61+C61+B61</f>
        <v>64</v>
      </c>
    </row>
    <row r="62" spans="1:5">
      <c r="A62" t="e">
        <f ca="1">ol_declare_function("func61","result",E62,"input1",B62,"input2",C62)</f>
        <v>#NAME?</v>
      </c>
      <c r="B62">
        <v>1</v>
      </c>
      <c r="C62">
        <v>2</v>
      </c>
      <c r="D62">
        <v>62</v>
      </c>
      <c r="E62">
        <f t="shared" si="2"/>
        <v>65</v>
      </c>
    </row>
    <row r="63" spans="1:5">
      <c r="A63" t="e">
        <f ca="1">ol_declare_function("func62","result",E63,"input1",B63,"input2",C63)</f>
        <v>#NAME?</v>
      </c>
      <c r="B63">
        <v>1</v>
      </c>
      <c r="C63">
        <v>2</v>
      </c>
      <c r="D63">
        <v>63</v>
      </c>
      <c r="E63">
        <f t="shared" si="2"/>
        <v>66</v>
      </c>
    </row>
    <row r="64" spans="1:5">
      <c r="A64" t="e">
        <f ca="1">ol_declare_function("func63","result",E64,"input1",B64,"input2",C64)</f>
        <v>#NAME?</v>
      </c>
      <c r="B64">
        <v>1</v>
      </c>
      <c r="C64">
        <v>2</v>
      </c>
      <c r="D64">
        <v>64</v>
      </c>
      <c r="E64">
        <f t="shared" si="2"/>
        <v>67</v>
      </c>
    </row>
    <row r="65" spans="1:5">
      <c r="A65" t="e">
        <f ca="1">ol_declare_function("func64","result",E65,"input1",B65,"input2",C65)</f>
        <v>#NAME?</v>
      </c>
      <c r="B65">
        <v>1</v>
      </c>
      <c r="C65">
        <v>2</v>
      </c>
      <c r="D65">
        <v>65</v>
      </c>
      <c r="E65">
        <f t="shared" si="2"/>
        <v>68</v>
      </c>
    </row>
    <row r="66" spans="1:5">
      <c r="A66" t="e">
        <f ca="1">ol_declare_function("func65","result",E66,"input1",B66,"input2",C66)</f>
        <v>#NAME?</v>
      </c>
      <c r="B66">
        <v>1</v>
      </c>
      <c r="C66">
        <v>2</v>
      </c>
      <c r="D66">
        <v>66</v>
      </c>
      <c r="E66">
        <f t="shared" si="2"/>
        <v>69</v>
      </c>
    </row>
    <row r="67" spans="1:5">
      <c r="A67" t="e">
        <f ca="1">ol_declare_function("func66","result",E67,"input1",B67,"input2",C67)</f>
        <v>#NAME?</v>
      </c>
      <c r="B67">
        <v>1</v>
      </c>
      <c r="C67">
        <v>2</v>
      </c>
      <c r="D67">
        <v>67</v>
      </c>
      <c r="E67">
        <f t="shared" si="2"/>
        <v>70</v>
      </c>
    </row>
    <row r="68" spans="1:5">
      <c r="A68" t="e">
        <f ca="1">ol_declare_function("func67","result",E68,"input1",B68,"input2",C68)</f>
        <v>#NAME?</v>
      </c>
      <c r="B68">
        <v>1</v>
      </c>
      <c r="C68">
        <v>2</v>
      </c>
      <c r="D68">
        <v>68</v>
      </c>
      <c r="E68">
        <f t="shared" si="2"/>
        <v>71</v>
      </c>
    </row>
    <row r="69" spans="1:5">
      <c r="A69" t="e">
        <f ca="1">ol_declare_function("func68","result",E69,"input1",B69,"input2",C69)</f>
        <v>#NAME?</v>
      </c>
      <c r="B69">
        <v>1</v>
      </c>
      <c r="C69">
        <v>2</v>
      </c>
      <c r="D69">
        <v>69</v>
      </c>
      <c r="E69">
        <f t="shared" si="2"/>
        <v>72</v>
      </c>
    </row>
    <row r="70" spans="1:5">
      <c r="A70" t="e">
        <f ca="1">ol_declare_function("func69","result",E70,"input1",B70,"input2",C70)</f>
        <v>#NAME?</v>
      </c>
      <c r="B70">
        <v>1</v>
      </c>
      <c r="C70">
        <v>2</v>
      </c>
      <c r="D70">
        <v>70</v>
      </c>
      <c r="E70">
        <f t="shared" si="2"/>
        <v>73</v>
      </c>
    </row>
    <row r="71" spans="1:5">
      <c r="A71" t="e">
        <f ca="1">ol_declare_function("func70","result",E71,"input1",B71,"input2",C71)</f>
        <v>#NAME?</v>
      </c>
      <c r="B71">
        <v>1</v>
      </c>
      <c r="C71">
        <v>2</v>
      </c>
      <c r="D71">
        <v>71</v>
      </c>
      <c r="E71">
        <f t="shared" si="2"/>
        <v>74</v>
      </c>
    </row>
    <row r="72" spans="1:5">
      <c r="A72" t="e">
        <f ca="1">ol_declare_function("func71","result",E72,"input1",B72,"input2",C72)</f>
        <v>#NAME?</v>
      </c>
      <c r="B72">
        <v>1</v>
      </c>
      <c r="C72">
        <v>2</v>
      </c>
      <c r="D72">
        <v>72</v>
      </c>
      <c r="E72">
        <f t="shared" si="2"/>
        <v>75</v>
      </c>
    </row>
    <row r="73" spans="1:5">
      <c r="A73" t="e">
        <f ca="1">ol_declare_function("func72","result",E73,"input1",B73,"input2",C73)</f>
        <v>#NAME?</v>
      </c>
      <c r="B73">
        <v>1</v>
      </c>
      <c r="C73">
        <v>2</v>
      </c>
      <c r="D73">
        <v>73</v>
      </c>
      <c r="E73">
        <f t="shared" si="2"/>
        <v>76</v>
      </c>
    </row>
    <row r="74" spans="1:5">
      <c r="A74" t="e">
        <f ca="1">ol_declare_function("func73","result",E74,"input1",B74,"input2",C74)</f>
        <v>#NAME?</v>
      </c>
      <c r="B74">
        <v>1</v>
      </c>
      <c r="C74">
        <v>2</v>
      </c>
      <c r="D74">
        <v>74</v>
      </c>
      <c r="E74">
        <f t="shared" si="2"/>
        <v>77</v>
      </c>
    </row>
    <row r="75" spans="1:5">
      <c r="A75" t="e">
        <f ca="1">ol_declare_function("func74","result",E75,"input1",B75,"input2",C75)</f>
        <v>#NAME?</v>
      </c>
      <c r="B75">
        <v>1</v>
      </c>
      <c r="C75">
        <v>2</v>
      </c>
      <c r="D75">
        <v>75</v>
      </c>
      <c r="E75">
        <f t="shared" si="2"/>
        <v>78</v>
      </c>
    </row>
    <row r="76" spans="1:5">
      <c r="A76" t="e">
        <f ca="1">ol_declare_function("func75","result",E76,"input1",B76,"input2",C76)</f>
        <v>#NAME?</v>
      </c>
      <c r="B76">
        <v>1</v>
      </c>
      <c r="C76">
        <v>2</v>
      </c>
      <c r="D76">
        <v>76</v>
      </c>
      <c r="E76">
        <f t="shared" si="2"/>
        <v>79</v>
      </c>
    </row>
    <row r="77" spans="1:5">
      <c r="A77" t="e">
        <f ca="1">ol_declare_function("func76","result",E77,"input1",B77,"input2",C77)</f>
        <v>#NAME?</v>
      </c>
      <c r="B77">
        <v>1</v>
      </c>
      <c r="C77">
        <v>2</v>
      </c>
      <c r="D77">
        <v>77</v>
      </c>
      <c r="E77">
        <f t="shared" si="2"/>
        <v>80</v>
      </c>
    </row>
    <row r="78" spans="1:5">
      <c r="A78" t="e">
        <f ca="1">ol_declare_function("func77","result",E78,"input1",B78,"input2",C78)</f>
        <v>#NAME?</v>
      </c>
      <c r="B78">
        <v>1</v>
      </c>
      <c r="C78">
        <v>2</v>
      </c>
      <c r="D78">
        <v>78</v>
      </c>
      <c r="E78">
        <f t="shared" si="2"/>
        <v>81</v>
      </c>
    </row>
    <row r="79" spans="1:5">
      <c r="A79" t="e">
        <f ca="1">ol_declare_function("func78","result",E79,"input1",B79,"input2",C79)</f>
        <v>#NAME?</v>
      </c>
      <c r="B79">
        <v>1</v>
      </c>
      <c r="C79">
        <v>2</v>
      </c>
      <c r="D79">
        <v>79</v>
      </c>
      <c r="E79">
        <f t="shared" si="2"/>
        <v>82</v>
      </c>
    </row>
    <row r="80" spans="1:5">
      <c r="A80" t="e">
        <f ca="1">ol_declare_function("func79","result",E80,"input1",B80,"input2",C80)</f>
        <v>#NAME?</v>
      </c>
      <c r="B80">
        <v>1</v>
      </c>
      <c r="C80">
        <v>2</v>
      </c>
      <c r="D80">
        <v>80</v>
      </c>
      <c r="E80">
        <f t="shared" si="2"/>
        <v>83</v>
      </c>
    </row>
    <row r="81" spans="1:5">
      <c r="A81" t="e">
        <f ca="1">ol_declare_function("func80","result",E81,"input1",B81,"input2",C81)</f>
        <v>#NAME?</v>
      </c>
      <c r="B81">
        <v>1</v>
      </c>
      <c r="C81">
        <v>2</v>
      </c>
      <c r="D81">
        <v>81</v>
      </c>
      <c r="E81">
        <f t="shared" si="2"/>
        <v>84</v>
      </c>
    </row>
    <row r="82" spans="1:5">
      <c r="A82" t="e">
        <f ca="1">ol_declare_function("func81","result",E82,"input1",B82,"input2",C82)</f>
        <v>#NAME?</v>
      </c>
      <c r="B82">
        <v>1</v>
      </c>
      <c r="C82">
        <v>2</v>
      </c>
      <c r="D82">
        <v>82</v>
      </c>
      <c r="E82">
        <f t="shared" si="2"/>
        <v>85</v>
      </c>
    </row>
    <row r="83" spans="1:5">
      <c r="A83" t="e">
        <f ca="1">ol_declare_function("func82","result",E83,"input1",B83,"input2",C83)</f>
        <v>#NAME?</v>
      </c>
      <c r="B83">
        <v>1</v>
      </c>
      <c r="C83">
        <v>2</v>
      </c>
      <c r="D83">
        <v>83</v>
      </c>
      <c r="E83">
        <f t="shared" si="2"/>
        <v>86</v>
      </c>
    </row>
    <row r="84" spans="1:5">
      <c r="A84" t="e">
        <f ca="1">ol_declare_function("func83","result",E84,"input1",B84,"input2",C84)</f>
        <v>#NAME?</v>
      </c>
      <c r="B84">
        <v>1</v>
      </c>
      <c r="C84">
        <v>2</v>
      </c>
      <c r="D84">
        <v>84</v>
      </c>
      <c r="E84">
        <f t="shared" si="2"/>
        <v>87</v>
      </c>
    </row>
    <row r="85" spans="1:5">
      <c r="A85" t="e">
        <f ca="1">ol_declare_function("func84","result",E85,"input1",B85,"input2",C85)</f>
        <v>#NAME?</v>
      </c>
      <c r="B85">
        <v>1</v>
      </c>
      <c r="C85">
        <v>2</v>
      </c>
      <c r="D85">
        <v>85</v>
      </c>
      <c r="E85">
        <f t="shared" si="2"/>
        <v>88</v>
      </c>
    </row>
    <row r="86" spans="1:5">
      <c r="A86" t="e">
        <f ca="1">ol_declare_function("func85","result",E86,"input1",B86,"input2",C86)</f>
        <v>#NAME?</v>
      </c>
      <c r="B86">
        <v>1</v>
      </c>
      <c r="C86">
        <v>2</v>
      </c>
      <c r="D86">
        <v>86</v>
      </c>
      <c r="E86">
        <f t="shared" si="2"/>
        <v>89</v>
      </c>
    </row>
    <row r="87" spans="1:5">
      <c r="A87" t="e">
        <f ca="1">ol_declare_function("func86","result",E87,"input1",B87,"input2",C87)</f>
        <v>#NAME?</v>
      </c>
      <c r="B87">
        <v>1</v>
      </c>
      <c r="C87">
        <v>2</v>
      </c>
      <c r="D87">
        <v>87</v>
      </c>
      <c r="E87">
        <f t="shared" si="2"/>
        <v>90</v>
      </c>
    </row>
    <row r="88" spans="1:5">
      <c r="A88" t="e">
        <f ca="1">ol_declare_function("func87","result",E88,"input1",B88,"input2",C88)</f>
        <v>#NAME?</v>
      </c>
      <c r="B88">
        <v>1</v>
      </c>
      <c r="C88">
        <v>2</v>
      </c>
      <c r="D88">
        <v>88</v>
      </c>
      <c r="E88">
        <f t="shared" si="2"/>
        <v>91</v>
      </c>
    </row>
    <row r="89" spans="1:5">
      <c r="A89" t="e">
        <f ca="1">ol_declare_function("func88","result",E89,"input1",B89,"input2",C89)</f>
        <v>#NAME?</v>
      </c>
      <c r="B89">
        <v>1</v>
      </c>
      <c r="C89">
        <v>2</v>
      </c>
      <c r="D89">
        <v>89</v>
      </c>
      <c r="E89">
        <f t="shared" si="2"/>
        <v>92</v>
      </c>
    </row>
    <row r="90" spans="1:5">
      <c r="A90" t="e">
        <f ca="1">ol_declare_function("func89","result",E90,"input1",B90,"input2",C90)</f>
        <v>#NAME?</v>
      </c>
      <c r="B90">
        <v>1</v>
      </c>
      <c r="C90">
        <v>2</v>
      </c>
      <c r="D90">
        <v>90</v>
      </c>
      <c r="E90">
        <f t="shared" si="2"/>
        <v>93</v>
      </c>
    </row>
    <row r="91" spans="1:5">
      <c r="A91" t="e">
        <f ca="1">ol_declare_function("func90","result",E91,"input1",B91,"input2",C91)</f>
        <v>#NAME?</v>
      </c>
      <c r="B91">
        <v>1</v>
      </c>
      <c r="C91">
        <v>2</v>
      </c>
      <c r="D91">
        <v>91</v>
      </c>
      <c r="E91">
        <f t="shared" si="2"/>
        <v>94</v>
      </c>
    </row>
    <row r="92" spans="1:5">
      <c r="A92" t="e">
        <f ca="1">ol_declare_function("func91","result",E92,"input1",B92,"input2",C92)</f>
        <v>#NAME?</v>
      </c>
      <c r="B92">
        <v>1</v>
      </c>
      <c r="C92">
        <v>2</v>
      </c>
      <c r="D92">
        <v>92</v>
      </c>
      <c r="E92">
        <f t="shared" si="2"/>
        <v>95</v>
      </c>
    </row>
    <row r="93" spans="1:5">
      <c r="A93" t="e">
        <f ca="1">ol_declare_function("func92","result",E93,"input1",B93,"input2",C93)</f>
        <v>#NAME?</v>
      </c>
      <c r="B93">
        <v>1</v>
      </c>
      <c r="C93">
        <v>2</v>
      </c>
      <c r="D93">
        <v>93</v>
      </c>
      <c r="E93">
        <f t="shared" si="2"/>
        <v>96</v>
      </c>
    </row>
    <row r="94" spans="1:5">
      <c r="A94" t="e">
        <f ca="1">ol_declare_function("func93","result",E94,"input1",B94,"input2",C94)</f>
        <v>#NAME?</v>
      </c>
      <c r="B94">
        <v>1</v>
      </c>
      <c r="C94">
        <v>2</v>
      </c>
      <c r="D94">
        <v>94</v>
      </c>
      <c r="E94">
        <f t="shared" si="2"/>
        <v>97</v>
      </c>
    </row>
    <row r="95" spans="1:5">
      <c r="A95" t="e">
        <f ca="1">ol_declare_function("func94","result",E95,"input1",B95,"input2",C95)</f>
        <v>#NAME?</v>
      </c>
      <c r="B95">
        <v>1</v>
      </c>
      <c r="C95">
        <v>2</v>
      </c>
      <c r="D95">
        <v>95</v>
      </c>
      <c r="E95">
        <f t="shared" si="2"/>
        <v>98</v>
      </c>
    </row>
    <row r="96" spans="1:5">
      <c r="A96" t="e">
        <f ca="1">ol_declare_function("func95","result",E96,"input1",B96,"input2",C96)</f>
        <v>#NAME?</v>
      </c>
      <c r="B96">
        <v>1</v>
      </c>
      <c r="C96">
        <v>2</v>
      </c>
      <c r="D96">
        <v>96</v>
      </c>
      <c r="E96">
        <f t="shared" si="2"/>
        <v>99</v>
      </c>
    </row>
    <row r="97" spans="1:5">
      <c r="A97" t="e">
        <f ca="1">ol_declare_function("func96","result",E97,"input1",B97,"input2",C97)</f>
        <v>#NAME?</v>
      </c>
      <c r="B97">
        <v>1</v>
      </c>
      <c r="C97">
        <v>2</v>
      </c>
      <c r="D97">
        <v>97</v>
      </c>
      <c r="E97">
        <f t="shared" si="2"/>
        <v>100</v>
      </c>
    </row>
    <row r="98" spans="1:5">
      <c r="A98" t="e">
        <f ca="1">ol_declare_function("func97","result",E98,"input1",B98,"input2",C98)</f>
        <v>#NAME?</v>
      </c>
      <c r="B98">
        <v>1</v>
      </c>
      <c r="C98">
        <v>2</v>
      </c>
      <c r="D98">
        <v>98</v>
      </c>
      <c r="E98">
        <f t="shared" si="2"/>
        <v>101</v>
      </c>
    </row>
    <row r="99" spans="1:5">
      <c r="A99" t="e">
        <f ca="1">ol_declare_function("func98","result",E99,"input1",B99,"input2",C99)</f>
        <v>#NAME?</v>
      </c>
      <c r="B99">
        <v>1</v>
      </c>
      <c r="C99">
        <v>2</v>
      </c>
      <c r="D99">
        <v>99</v>
      </c>
      <c r="E99">
        <f t="shared" si="2"/>
        <v>102</v>
      </c>
    </row>
    <row r="100" spans="1:5">
      <c r="A100" t="e">
        <f ca="1">ol_declare_function("func99","result",E100,"input1",B100,"input2",C100)</f>
        <v>#NAME?</v>
      </c>
      <c r="B100">
        <v>1</v>
      </c>
      <c r="C100">
        <v>2</v>
      </c>
      <c r="D100">
        <v>100</v>
      </c>
      <c r="E100">
        <f t="shared" si="2"/>
        <v>103</v>
      </c>
    </row>
    <row r="101" spans="1:5">
      <c r="A101" t="e">
        <f ca="1">ol_declare_function("func100","result",E101,"input1",B101,"input2",C101)</f>
        <v>#NAME?</v>
      </c>
      <c r="B101">
        <v>1</v>
      </c>
      <c r="C101">
        <v>2</v>
      </c>
      <c r="D101">
        <v>101</v>
      </c>
      <c r="E101">
        <f t="shared" si="2"/>
        <v>104</v>
      </c>
    </row>
    <row r="102" spans="1:5">
      <c r="A102" t="e">
        <f ca="1">ol_declare_function("func101","result",E102,"input1",B102,"input2",C102)</f>
        <v>#NAME?</v>
      </c>
      <c r="B102">
        <v>1</v>
      </c>
      <c r="C102">
        <v>2</v>
      </c>
      <c r="D102">
        <v>102</v>
      </c>
      <c r="E102">
        <f t="shared" si="2"/>
        <v>105</v>
      </c>
    </row>
    <row r="103" spans="1:5">
      <c r="A103" t="e">
        <f ca="1">ol_declare_function("func102","result",E103,"input1",B103,"input2",C103)</f>
        <v>#NAME?</v>
      </c>
      <c r="B103">
        <v>1</v>
      </c>
      <c r="C103">
        <v>2</v>
      </c>
      <c r="D103">
        <v>103</v>
      </c>
      <c r="E103">
        <f t="shared" si="2"/>
        <v>106</v>
      </c>
    </row>
    <row r="104" spans="1:5">
      <c r="A104" t="e">
        <f ca="1">ol_declare_function("func103","result",E104,"input1",B104,"input2",C104)</f>
        <v>#NAME?</v>
      </c>
      <c r="B104">
        <v>1</v>
      </c>
      <c r="C104">
        <v>2</v>
      </c>
      <c r="D104">
        <v>104</v>
      </c>
      <c r="E104">
        <f t="shared" si="2"/>
        <v>107</v>
      </c>
    </row>
    <row r="105" spans="1:5">
      <c r="A105" t="e">
        <f ca="1">ol_declare_function("func104","result",E105,"input1",B105,"input2",C105)</f>
        <v>#NAME?</v>
      </c>
      <c r="B105">
        <v>1</v>
      </c>
      <c r="C105">
        <v>2</v>
      </c>
      <c r="D105">
        <v>105</v>
      </c>
      <c r="E105">
        <f t="shared" si="2"/>
        <v>108</v>
      </c>
    </row>
    <row r="106" spans="1:5">
      <c r="A106" t="e">
        <f ca="1">ol_declare_function("func105","result",E106,"input1",B106,"input2",C106)</f>
        <v>#NAME?</v>
      </c>
      <c r="B106">
        <v>1</v>
      </c>
      <c r="C106">
        <v>2</v>
      </c>
      <c r="D106">
        <v>106</v>
      </c>
      <c r="E106">
        <f t="shared" si="2"/>
        <v>109</v>
      </c>
    </row>
    <row r="107" spans="1:5">
      <c r="A107" t="e">
        <f ca="1">ol_declare_function("func106","result",E107,"input1",B107,"input2",C107)</f>
        <v>#NAME?</v>
      </c>
      <c r="B107">
        <v>1</v>
      </c>
      <c r="C107">
        <v>2</v>
      </c>
      <c r="D107">
        <v>107</v>
      </c>
      <c r="E107">
        <f t="shared" si="2"/>
        <v>110</v>
      </c>
    </row>
    <row r="108" spans="1:5">
      <c r="A108" t="e">
        <f ca="1">ol_declare_function("func107","result",E108,"input1",B108,"input2",C108)</f>
        <v>#NAME?</v>
      </c>
      <c r="B108">
        <v>1</v>
      </c>
      <c r="C108">
        <v>2</v>
      </c>
      <c r="D108">
        <v>108</v>
      </c>
      <c r="E108">
        <f t="shared" si="2"/>
        <v>111</v>
      </c>
    </row>
    <row r="109" spans="1:5">
      <c r="A109" t="e">
        <f ca="1">ol_declare_function("func108","result",E109,"input1",B109,"input2",C109)</f>
        <v>#NAME?</v>
      </c>
      <c r="B109">
        <v>1</v>
      </c>
      <c r="C109">
        <v>2</v>
      </c>
      <c r="D109">
        <v>109</v>
      </c>
      <c r="E109">
        <f t="shared" si="2"/>
        <v>112</v>
      </c>
    </row>
    <row r="110" spans="1:5">
      <c r="A110" t="e">
        <f ca="1">ol_declare_function("func109","result",E110,"input1",B110,"input2",C110)</f>
        <v>#NAME?</v>
      </c>
      <c r="B110">
        <v>1</v>
      </c>
      <c r="C110">
        <v>2</v>
      </c>
      <c r="D110">
        <v>110</v>
      </c>
      <c r="E110">
        <f t="shared" si="2"/>
        <v>113</v>
      </c>
    </row>
    <row r="111" spans="1:5">
      <c r="A111" t="e">
        <f ca="1">ol_declare_function("func110","result",E111,"input1",B111,"input2",C111)</f>
        <v>#NAME?</v>
      </c>
      <c r="B111">
        <v>1</v>
      </c>
      <c r="C111">
        <v>2</v>
      </c>
      <c r="D111">
        <v>111</v>
      </c>
      <c r="E111">
        <f t="shared" si="2"/>
        <v>114</v>
      </c>
    </row>
    <row r="112" spans="1:5">
      <c r="A112" t="e">
        <f ca="1">ol_declare_function("func111","result",E112,"input1",B112,"input2",C112)</f>
        <v>#NAME?</v>
      </c>
      <c r="B112">
        <v>1</v>
      </c>
      <c r="C112">
        <v>2</v>
      </c>
      <c r="D112">
        <v>112</v>
      </c>
      <c r="E112">
        <f t="shared" si="2"/>
        <v>115</v>
      </c>
    </row>
    <row r="113" spans="1:5">
      <c r="A113" t="e">
        <f ca="1">ol_declare_function("func112","result",E113,"input1",B113,"input2",C113)</f>
        <v>#NAME?</v>
      </c>
      <c r="B113">
        <v>1</v>
      </c>
      <c r="C113">
        <v>2</v>
      </c>
      <c r="D113">
        <v>113</v>
      </c>
      <c r="E113">
        <f t="shared" si="2"/>
        <v>116</v>
      </c>
    </row>
    <row r="114" spans="1:5">
      <c r="A114" t="e">
        <f ca="1">ol_declare_function("func113","result",E114,"input1",B114,"input2",C114)</f>
        <v>#NAME?</v>
      </c>
      <c r="B114">
        <v>1</v>
      </c>
      <c r="C114">
        <v>2</v>
      </c>
      <c r="D114">
        <v>114</v>
      </c>
      <c r="E114">
        <f t="shared" si="2"/>
        <v>117</v>
      </c>
    </row>
    <row r="115" spans="1:5">
      <c r="A115" t="e">
        <f ca="1">ol_declare_function("func114","result",E115,"input1",B115,"input2",C115)</f>
        <v>#NAME?</v>
      </c>
      <c r="B115">
        <v>1</v>
      </c>
      <c r="C115">
        <v>2</v>
      </c>
      <c r="D115">
        <v>115</v>
      </c>
      <c r="E115">
        <f t="shared" si="2"/>
        <v>118</v>
      </c>
    </row>
    <row r="116" spans="1:5">
      <c r="A116" t="e">
        <f ca="1">ol_declare_function("func115","result",E116,"input1",B116,"input2",C116)</f>
        <v>#NAME?</v>
      </c>
      <c r="B116">
        <v>1</v>
      </c>
      <c r="C116">
        <v>2</v>
      </c>
      <c r="D116">
        <v>116</v>
      </c>
      <c r="E116">
        <f t="shared" si="2"/>
        <v>119</v>
      </c>
    </row>
    <row r="117" spans="1:5">
      <c r="A117" t="e">
        <f ca="1">ol_declare_function("func116","result",E117,"input1",B117,"input2",C117)</f>
        <v>#NAME?</v>
      </c>
      <c r="B117">
        <v>1</v>
      </c>
      <c r="C117">
        <v>2</v>
      </c>
      <c r="D117">
        <v>117</v>
      </c>
      <c r="E117">
        <f t="shared" si="2"/>
        <v>120</v>
      </c>
    </row>
    <row r="118" spans="1:5">
      <c r="A118" t="e">
        <f ca="1">ol_declare_function("func117","result",E118,"input1",B118,"input2",C118)</f>
        <v>#NAME?</v>
      </c>
      <c r="B118">
        <v>1</v>
      </c>
      <c r="C118">
        <v>2</v>
      </c>
      <c r="D118">
        <v>118</v>
      </c>
      <c r="E118">
        <f t="shared" si="2"/>
        <v>121</v>
      </c>
    </row>
    <row r="119" spans="1:5">
      <c r="A119" t="e">
        <f ca="1">ol_declare_function("func118","result",E119,"input1",B119,"input2",C119)</f>
        <v>#NAME?</v>
      </c>
      <c r="B119">
        <v>1</v>
      </c>
      <c r="C119">
        <v>2</v>
      </c>
      <c r="D119">
        <v>119</v>
      </c>
      <c r="E119">
        <f t="shared" si="2"/>
        <v>122</v>
      </c>
    </row>
    <row r="120" spans="1:5">
      <c r="A120" t="e">
        <f ca="1">ol_declare_function("func119","result",E120,"input1",B120,"input2",C120)</f>
        <v>#NAME?</v>
      </c>
      <c r="B120">
        <v>1</v>
      </c>
      <c r="C120">
        <v>2</v>
      </c>
      <c r="D120">
        <v>120</v>
      </c>
      <c r="E120">
        <f t="shared" si="2"/>
        <v>123</v>
      </c>
    </row>
    <row r="121" spans="1:5">
      <c r="A121" t="e">
        <f ca="1">ol_declare_function("func120","result",E121,"input1",B121,"input2",C121)</f>
        <v>#NAME?</v>
      </c>
      <c r="B121">
        <v>1</v>
      </c>
      <c r="C121">
        <v>2</v>
      </c>
      <c r="D121">
        <v>121</v>
      </c>
      <c r="E121">
        <f t="shared" si="2"/>
        <v>124</v>
      </c>
    </row>
    <row r="122" spans="1:5">
      <c r="A122" t="e">
        <f ca="1">ol_declare_function("func121","result",E122,"input1",B122,"input2",C122)</f>
        <v>#NAME?</v>
      </c>
      <c r="B122">
        <v>1</v>
      </c>
      <c r="C122">
        <v>2</v>
      </c>
      <c r="D122">
        <v>122</v>
      </c>
      <c r="E122">
        <f t="shared" si="2"/>
        <v>125</v>
      </c>
    </row>
    <row r="123" spans="1:5">
      <c r="A123" t="e">
        <f ca="1">ol_declare_function("func122","result",E123,"input1",B123,"input2",C123)</f>
        <v>#NAME?</v>
      </c>
      <c r="B123">
        <v>1</v>
      </c>
      <c r="C123">
        <v>2</v>
      </c>
      <c r="D123">
        <v>123</v>
      </c>
      <c r="E123">
        <f t="shared" si="2"/>
        <v>126</v>
      </c>
    </row>
    <row r="124" spans="1:5">
      <c r="A124" t="e">
        <f ca="1">ol_declare_function("func123","result",E124,"input1",B124,"input2",C124)</f>
        <v>#NAME?</v>
      </c>
      <c r="B124">
        <v>1</v>
      </c>
      <c r="C124">
        <v>2</v>
      </c>
      <c r="D124">
        <v>124</v>
      </c>
      <c r="E124">
        <f t="shared" si="2"/>
        <v>127</v>
      </c>
    </row>
    <row r="125" spans="1:5">
      <c r="A125" t="e">
        <f ca="1">ol_declare_function("func124","result",E125,"input1",B125,"input2",C125)</f>
        <v>#NAME?</v>
      </c>
      <c r="B125">
        <v>1</v>
      </c>
      <c r="C125">
        <v>2</v>
      </c>
      <c r="D125">
        <v>125</v>
      </c>
      <c r="E125">
        <f t="shared" ref="E125:E188" si="3">D125+C125+B125</f>
        <v>128</v>
      </c>
    </row>
    <row r="126" spans="1:5">
      <c r="A126" t="e">
        <f ca="1">ol_declare_function("func125","result",E126,"input1",B126,"input2",C126)</f>
        <v>#NAME?</v>
      </c>
      <c r="B126">
        <v>1</v>
      </c>
      <c r="C126">
        <v>2</v>
      </c>
      <c r="D126">
        <v>126</v>
      </c>
      <c r="E126">
        <f t="shared" si="3"/>
        <v>129</v>
      </c>
    </row>
    <row r="127" spans="1:5">
      <c r="A127" t="e">
        <f ca="1">ol_declare_function("func126","result",E127,"input1",B127,"input2",C127)</f>
        <v>#NAME?</v>
      </c>
      <c r="B127">
        <v>1</v>
      </c>
      <c r="C127">
        <v>2</v>
      </c>
      <c r="D127">
        <v>127</v>
      </c>
      <c r="E127">
        <f t="shared" si="3"/>
        <v>130</v>
      </c>
    </row>
    <row r="128" spans="1:5">
      <c r="A128" t="e">
        <f ca="1">ol_declare_function("func127","result",E128,"input1",B128,"input2",C128)</f>
        <v>#NAME?</v>
      </c>
      <c r="B128">
        <v>1</v>
      </c>
      <c r="C128">
        <v>2</v>
      </c>
      <c r="D128">
        <v>128</v>
      </c>
      <c r="E128">
        <f t="shared" si="3"/>
        <v>131</v>
      </c>
    </row>
    <row r="129" spans="1:5">
      <c r="A129" t="e">
        <f ca="1">ol_declare_function("func128","result",E129,"input1",B129,"input2",C129)</f>
        <v>#NAME?</v>
      </c>
      <c r="B129">
        <v>1</v>
      </c>
      <c r="C129">
        <v>2</v>
      </c>
      <c r="D129">
        <v>129</v>
      </c>
      <c r="E129">
        <f t="shared" si="3"/>
        <v>132</v>
      </c>
    </row>
    <row r="130" spans="1:5">
      <c r="A130" t="e">
        <f ca="1">ol_declare_function("func129","result",E130,"input1",B130,"input2",C130)</f>
        <v>#NAME?</v>
      </c>
      <c r="B130">
        <v>1</v>
      </c>
      <c r="C130">
        <v>2</v>
      </c>
      <c r="D130">
        <v>130</v>
      </c>
      <c r="E130">
        <f t="shared" si="3"/>
        <v>133</v>
      </c>
    </row>
    <row r="131" spans="1:5">
      <c r="A131" t="e">
        <f ca="1">ol_declare_function("func130","result",E131,"input1",B131,"input2",C131)</f>
        <v>#NAME?</v>
      </c>
      <c r="B131">
        <v>1</v>
      </c>
      <c r="C131">
        <v>2</v>
      </c>
      <c r="D131">
        <v>131</v>
      </c>
      <c r="E131">
        <f t="shared" si="3"/>
        <v>134</v>
      </c>
    </row>
    <row r="132" spans="1:5">
      <c r="A132" t="e">
        <f ca="1">ol_declare_function("func131","result",E132,"input1",B132,"input2",C132)</f>
        <v>#NAME?</v>
      </c>
      <c r="B132">
        <v>1</v>
      </c>
      <c r="C132">
        <v>2</v>
      </c>
      <c r="D132">
        <v>132</v>
      </c>
      <c r="E132">
        <f t="shared" si="3"/>
        <v>135</v>
      </c>
    </row>
    <row r="133" spans="1:5">
      <c r="A133" t="e">
        <f ca="1">ol_declare_function("func132","result",E133,"input1",B133,"input2",C133)</f>
        <v>#NAME?</v>
      </c>
      <c r="B133">
        <v>1</v>
      </c>
      <c r="C133">
        <v>2</v>
      </c>
      <c r="D133">
        <v>133</v>
      </c>
      <c r="E133">
        <f t="shared" si="3"/>
        <v>136</v>
      </c>
    </row>
    <row r="134" spans="1:5">
      <c r="A134" t="e">
        <f ca="1">ol_declare_function("func133","result",E134,"input1",B134,"input2",C134)</f>
        <v>#NAME?</v>
      </c>
      <c r="B134">
        <v>1</v>
      </c>
      <c r="C134">
        <v>2</v>
      </c>
      <c r="D134">
        <v>134</v>
      </c>
      <c r="E134">
        <f t="shared" si="3"/>
        <v>137</v>
      </c>
    </row>
    <row r="135" spans="1:5">
      <c r="A135" t="e">
        <f ca="1">ol_declare_function("func134","result",E135,"input1",B135,"input2",C135)</f>
        <v>#NAME?</v>
      </c>
      <c r="B135">
        <v>1</v>
      </c>
      <c r="C135">
        <v>2</v>
      </c>
      <c r="D135">
        <v>135</v>
      </c>
      <c r="E135">
        <f t="shared" si="3"/>
        <v>138</v>
      </c>
    </row>
    <row r="136" spans="1:5">
      <c r="A136" t="e">
        <f ca="1">ol_declare_function("func135","result",E136,"input1",B136,"input2",C136)</f>
        <v>#NAME?</v>
      </c>
      <c r="B136">
        <v>1</v>
      </c>
      <c r="C136">
        <v>2</v>
      </c>
      <c r="D136">
        <v>136</v>
      </c>
      <c r="E136">
        <f t="shared" si="3"/>
        <v>139</v>
      </c>
    </row>
    <row r="137" spans="1:5">
      <c r="A137" t="e">
        <f ca="1">ol_declare_function("func136","result",E137,"input1",B137,"input2",C137)</f>
        <v>#NAME?</v>
      </c>
      <c r="B137">
        <v>1</v>
      </c>
      <c r="C137">
        <v>2</v>
      </c>
      <c r="D137">
        <v>137</v>
      </c>
      <c r="E137">
        <f t="shared" si="3"/>
        <v>140</v>
      </c>
    </row>
    <row r="138" spans="1:5">
      <c r="A138" t="e">
        <f ca="1">ol_declare_function("func137","result",E138,"input1",B138,"input2",C138)</f>
        <v>#NAME?</v>
      </c>
      <c r="B138">
        <v>1</v>
      </c>
      <c r="C138">
        <v>2</v>
      </c>
      <c r="D138">
        <v>138</v>
      </c>
      <c r="E138">
        <f t="shared" si="3"/>
        <v>141</v>
      </c>
    </row>
    <row r="139" spans="1:5">
      <c r="A139" t="e">
        <f ca="1">ol_declare_function("func138","result",E139,"input1",B139,"input2",C139)</f>
        <v>#NAME?</v>
      </c>
      <c r="B139">
        <v>1</v>
      </c>
      <c r="C139">
        <v>2</v>
      </c>
      <c r="D139">
        <v>139</v>
      </c>
      <c r="E139">
        <f t="shared" si="3"/>
        <v>142</v>
      </c>
    </row>
    <row r="140" spans="1:5">
      <c r="A140" t="e">
        <f ca="1">ol_declare_function("func139","result",E140,"input1",B140,"input2",C140)</f>
        <v>#NAME?</v>
      </c>
      <c r="B140">
        <v>1</v>
      </c>
      <c r="C140">
        <v>2</v>
      </c>
      <c r="D140">
        <v>140</v>
      </c>
      <c r="E140">
        <f t="shared" si="3"/>
        <v>143</v>
      </c>
    </row>
    <row r="141" spans="1:5">
      <c r="A141" t="e">
        <f ca="1">ol_declare_function("func140","result",E141,"input1",B141,"input2",C141)</f>
        <v>#NAME?</v>
      </c>
      <c r="B141">
        <v>1</v>
      </c>
      <c r="C141">
        <v>2</v>
      </c>
      <c r="D141">
        <v>141</v>
      </c>
      <c r="E141">
        <f t="shared" si="3"/>
        <v>144</v>
      </c>
    </row>
    <row r="142" spans="1:5">
      <c r="A142" t="e">
        <f ca="1">ol_declare_function("func141","result",E142,"input1",B142,"input2",C142)</f>
        <v>#NAME?</v>
      </c>
      <c r="B142">
        <v>1</v>
      </c>
      <c r="C142">
        <v>2</v>
      </c>
      <c r="D142">
        <v>142</v>
      </c>
      <c r="E142">
        <f t="shared" si="3"/>
        <v>145</v>
      </c>
    </row>
    <row r="143" spans="1:5">
      <c r="A143" t="e">
        <f ca="1">ol_declare_function("func142","result",E143,"input1",B143,"input2",C143)</f>
        <v>#NAME?</v>
      </c>
      <c r="B143">
        <v>1</v>
      </c>
      <c r="C143">
        <v>2</v>
      </c>
      <c r="D143">
        <v>143</v>
      </c>
      <c r="E143">
        <f t="shared" si="3"/>
        <v>146</v>
      </c>
    </row>
    <row r="144" spans="1:5">
      <c r="A144" t="e">
        <f ca="1">ol_declare_function("func143","result",E144,"input1",B144,"input2",C144)</f>
        <v>#NAME?</v>
      </c>
      <c r="B144">
        <v>1</v>
      </c>
      <c r="C144">
        <v>2</v>
      </c>
      <c r="D144">
        <v>144</v>
      </c>
      <c r="E144">
        <f t="shared" si="3"/>
        <v>147</v>
      </c>
    </row>
    <row r="145" spans="1:5">
      <c r="A145" t="e">
        <f ca="1">ol_declare_function("func144","result",E145,"input1",B145,"input2",C145)</f>
        <v>#NAME?</v>
      </c>
      <c r="B145">
        <v>1</v>
      </c>
      <c r="C145">
        <v>2</v>
      </c>
      <c r="D145">
        <v>145</v>
      </c>
      <c r="E145">
        <f t="shared" si="3"/>
        <v>148</v>
      </c>
    </row>
    <row r="146" spans="1:5">
      <c r="A146" t="e">
        <f ca="1">ol_declare_function("func145","result",E146,"input1",B146,"input2",C146)</f>
        <v>#NAME?</v>
      </c>
      <c r="B146">
        <v>1</v>
      </c>
      <c r="C146">
        <v>2</v>
      </c>
      <c r="D146">
        <v>146</v>
      </c>
      <c r="E146">
        <f t="shared" si="3"/>
        <v>149</v>
      </c>
    </row>
    <row r="147" spans="1:5">
      <c r="A147" t="e">
        <f ca="1">ol_declare_function("func146","result",E147,"input1",B147,"input2",C147)</f>
        <v>#NAME?</v>
      </c>
      <c r="B147">
        <v>1</v>
      </c>
      <c r="C147">
        <v>2</v>
      </c>
      <c r="D147">
        <v>147</v>
      </c>
      <c r="E147">
        <f t="shared" si="3"/>
        <v>150</v>
      </c>
    </row>
    <row r="148" spans="1:5">
      <c r="A148" t="e">
        <f ca="1">ol_declare_function("func147","result",E148,"input1",B148,"input2",C148)</f>
        <v>#NAME?</v>
      </c>
      <c r="B148">
        <v>1</v>
      </c>
      <c r="C148">
        <v>2</v>
      </c>
      <c r="D148">
        <v>148</v>
      </c>
      <c r="E148">
        <f t="shared" si="3"/>
        <v>151</v>
      </c>
    </row>
    <row r="149" spans="1:5">
      <c r="A149" t="e">
        <f ca="1">ol_declare_function("func148","result",E149,"input1",B149,"input2",C149)</f>
        <v>#NAME?</v>
      </c>
      <c r="B149">
        <v>1</v>
      </c>
      <c r="C149">
        <v>2</v>
      </c>
      <c r="D149">
        <v>149</v>
      </c>
      <c r="E149">
        <f t="shared" si="3"/>
        <v>152</v>
      </c>
    </row>
    <row r="150" spans="1:5">
      <c r="A150" t="e">
        <f ca="1">ol_declare_function("func149","result",E150,"input1",B150,"input2",C150)</f>
        <v>#NAME?</v>
      </c>
      <c r="B150">
        <v>1</v>
      </c>
      <c r="C150">
        <v>2</v>
      </c>
      <c r="D150">
        <v>150</v>
      </c>
      <c r="E150">
        <f t="shared" si="3"/>
        <v>153</v>
      </c>
    </row>
    <row r="151" spans="1:5">
      <c r="A151" t="e">
        <f ca="1">ol_declare_function("func150","result",E151,"input1",B151,"input2",C151)</f>
        <v>#NAME?</v>
      </c>
      <c r="B151">
        <v>1</v>
      </c>
      <c r="C151">
        <v>2</v>
      </c>
      <c r="D151">
        <v>151</v>
      </c>
      <c r="E151">
        <f t="shared" si="3"/>
        <v>154</v>
      </c>
    </row>
    <row r="152" spans="1:5">
      <c r="A152" t="e">
        <f ca="1">ol_declare_function("func151","result",E152,"input1",B152,"input2",C152)</f>
        <v>#NAME?</v>
      </c>
      <c r="B152">
        <v>1</v>
      </c>
      <c r="C152">
        <v>2</v>
      </c>
      <c r="D152">
        <v>152</v>
      </c>
      <c r="E152">
        <f t="shared" si="3"/>
        <v>155</v>
      </c>
    </row>
    <row r="153" spans="1:5">
      <c r="A153" t="e">
        <f ca="1">ol_declare_function("func152","result",E153,"input1",B153,"input2",C153)</f>
        <v>#NAME?</v>
      </c>
      <c r="B153">
        <v>1</v>
      </c>
      <c r="C153">
        <v>2</v>
      </c>
      <c r="D153">
        <v>153</v>
      </c>
      <c r="E153">
        <f t="shared" si="3"/>
        <v>156</v>
      </c>
    </row>
    <row r="154" spans="1:5">
      <c r="A154" t="e">
        <f ca="1">ol_declare_function("func153","result",E154,"input1",B154,"input2",C154)</f>
        <v>#NAME?</v>
      </c>
      <c r="B154">
        <v>1</v>
      </c>
      <c r="C154">
        <v>2</v>
      </c>
      <c r="D154">
        <v>154</v>
      </c>
      <c r="E154">
        <f t="shared" si="3"/>
        <v>157</v>
      </c>
    </row>
    <row r="155" spans="1:5">
      <c r="A155" t="e">
        <f ca="1">ol_declare_function("func154","result",E155,"input1",B155,"input2",C155)</f>
        <v>#NAME?</v>
      </c>
      <c r="B155">
        <v>1</v>
      </c>
      <c r="C155">
        <v>2</v>
      </c>
      <c r="D155">
        <v>155</v>
      </c>
      <c r="E155">
        <f t="shared" si="3"/>
        <v>158</v>
      </c>
    </row>
    <row r="156" spans="1:5">
      <c r="A156" t="e">
        <f ca="1">ol_declare_function("func155","result",E156,"input1",B156,"input2",C156)</f>
        <v>#NAME?</v>
      </c>
      <c r="B156">
        <v>1</v>
      </c>
      <c r="C156">
        <v>2</v>
      </c>
      <c r="D156">
        <v>156</v>
      </c>
      <c r="E156">
        <f t="shared" si="3"/>
        <v>159</v>
      </c>
    </row>
    <row r="157" spans="1:5">
      <c r="A157" t="e">
        <f ca="1">ol_declare_function("func156","result",E157,"input1",B157,"input2",C157)</f>
        <v>#NAME?</v>
      </c>
      <c r="B157">
        <v>1</v>
      </c>
      <c r="C157">
        <v>2</v>
      </c>
      <c r="D157">
        <v>157</v>
      </c>
      <c r="E157">
        <f t="shared" si="3"/>
        <v>160</v>
      </c>
    </row>
    <row r="158" spans="1:5">
      <c r="A158" t="e">
        <f ca="1">ol_declare_function("func157","result",E158,"input1",B158,"input2",C158)</f>
        <v>#NAME?</v>
      </c>
      <c r="B158">
        <v>1</v>
      </c>
      <c r="C158">
        <v>2</v>
      </c>
      <c r="D158">
        <v>158</v>
      </c>
      <c r="E158">
        <f t="shared" si="3"/>
        <v>161</v>
      </c>
    </row>
    <row r="159" spans="1:5">
      <c r="A159" t="e">
        <f ca="1">ol_declare_function("func158","result",E159,"input1",B159,"input2",C159)</f>
        <v>#NAME?</v>
      </c>
      <c r="B159">
        <v>1</v>
      </c>
      <c r="C159">
        <v>2</v>
      </c>
      <c r="D159">
        <v>159</v>
      </c>
      <c r="E159">
        <f t="shared" si="3"/>
        <v>162</v>
      </c>
    </row>
    <row r="160" spans="1:5">
      <c r="A160" t="e">
        <f ca="1">ol_declare_function("func159","result",E160,"input1",B160,"input2",C160)</f>
        <v>#NAME?</v>
      </c>
      <c r="B160">
        <v>1</v>
      </c>
      <c r="C160">
        <v>2</v>
      </c>
      <c r="D160">
        <v>160</v>
      </c>
      <c r="E160">
        <f t="shared" si="3"/>
        <v>163</v>
      </c>
    </row>
    <row r="161" spans="1:5">
      <c r="A161" t="e">
        <f ca="1">ol_declare_function("func160","result",E161,"input1",B161,"input2",C161)</f>
        <v>#NAME?</v>
      </c>
      <c r="B161">
        <v>1</v>
      </c>
      <c r="C161">
        <v>2</v>
      </c>
      <c r="D161">
        <v>161</v>
      </c>
      <c r="E161">
        <f t="shared" si="3"/>
        <v>164</v>
      </c>
    </row>
    <row r="162" spans="1:5">
      <c r="A162" t="e">
        <f ca="1">ol_declare_function("func161","result",E162,"input1",B162,"input2",C162)</f>
        <v>#NAME?</v>
      </c>
      <c r="B162">
        <v>1</v>
      </c>
      <c r="C162">
        <v>2</v>
      </c>
      <c r="D162">
        <v>162</v>
      </c>
      <c r="E162">
        <f t="shared" si="3"/>
        <v>165</v>
      </c>
    </row>
    <row r="163" spans="1:5">
      <c r="A163" t="e">
        <f ca="1">ol_declare_function("func162","result",E163,"input1",B163,"input2",C163)</f>
        <v>#NAME?</v>
      </c>
      <c r="B163">
        <v>1</v>
      </c>
      <c r="C163">
        <v>2</v>
      </c>
      <c r="D163">
        <v>163</v>
      </c>
      <c r="E163">
        <f t="shared" si="3"/>
        <v>166</v>
      </c>
    </row>
    <row r="164" spans="1:5">
      <c r="A164" t="e">
        <f ca="1">ol_declare_function("func163","result",E164,"input1",B164,"input2",C164)</f>
        <v>#NAME?</v>
      </c>
      <c r="B164">
        <v>1</v>
      </c>
      <c r="C164">
        <v>2</v>
      </c>
      <c r="D164">
        <v>164</v>
      </c>
      <c r="E164">
        <f t="shared" si="3"/>
        <v>167</v>
      </c>
    </row>
    <row r="165" spans="1:5">
      <c r="A165" t="e">
        <f ca="1">ol_declare_function("func164","result",E165,"input1",B165,"input2",C165)</f>
        <v>#NAME?</v>
      </c>
      <c r="B165">
        <v>1</v>
      </c>
      <c r="C165">
        <v>2</v>
      </c>
      <c r="D165">
        <v>165</v>
      </c>
      <c r="E165">
        <f t="shared" si="3"/>
        <v>168</v>
      </c>
    </row>
    <row r="166" spans="1:5">
      <c r="A166" t="e">
        <f ca="1">ol_declare_function("func165","result",E166,"input1",B166,"input2",C166)</f>
        <v>#NAME?</v>
      </c>
      <c r="B166">
        <v>1</v>
      </c>
      <c r="C166">
        <v>2</v>
      </c>
      <c r="D166">
        <v>166</v>
      </c>
      <c r="E166">
        <f t="shared" si="3"/>
        <v>169</v>
      </c>
    </row>
    <row r="167" spans="1:5">
      <c r="A167" t="e">
        <f ca="1">ol_declare_function("func166","result",E167,"input1",B167,"input2",C167)</f>
        <v>#NAME?</v>
      </c>
      <c r="B167">
        <v>1</v>
      </c>
      <c r="C167">
        <v>2</v>
      </c>
      <c r="D167">
        <v>167</v>
      </c>
      <c r="E167">
        <f t="shared" si="3"/>
        <v>170</v>
      </c>
    </row>
    <row r="168" spans="1:5">
      <c r="A168" t="e">
        <f ca="1">ol_declare_function("func167","result",E168,"input1",B168,"input2",C168)</f>
        <v>#NAME?</v>
      </c>
      <c r="B168">
        <v>1</v>
      </c>
      <c r="C168">
        <v>2</v>
      </c>
      <c r="D168">
        <v>168</v>
      </c>
      <c r="E168">
        <f t="shared" si="3"/>
        <v>171</v>
      </c>
    </row>
    <row r="169" spans="1:5">
      <c r="A169" t="e">
        <f ca="1">ol_declare_function("func168","result",E169,"input1",B169,"input2",C169)</f>
        <v>#NAME?</v>
      </c>
      <c r="B169">
        <v>1</v>
      </c>
      <c r="C169">
        <v>2</v>
      </c>
      <c r="D169">
        <v>169</v>
      </c>
      <c r="E169">
        <f t="shared" si="3"/>
        <v>172</v>
      </c>
    </row>
    <row r="170" spans="1:5">
      <c r="A170" t="e">
        <f ca="1">ol_declare_function("func169","result",E170,"input1",B170,"input2",C170)</f>
        <v>#NAME?</v>
      </c>
      <c r="B170">
        <v>1</v>
      </c>
      <c r="C170">
        <v>2</v>
      </c>
      <c r="D170">
        <v>170</v>
      </c>
      <c r="E170">
        <f t="shared" si="3"/>
        <v>173</v>
      </c>
    </row>
    <row r="171" spans="1:5">
      <c r="A171" t="e">
        <f ca="1">ol_declare_function("func170","result",E171,"input1",B171,"input2",C171)</f>
        <v>#NAME?</v>
      </c>
      <c r="B171">
        <v>1</v>
      </c>
      <c r="C171">
        <v>2</v>
      </c>
      <c r="D171">
        <v>171</v>
      </c>
      <c r="E171">
        <f t="shared" si="3"/>
        <v>174</v>
      </c>
    </row>
    <row r="172" spans="1:5">
      <c r="A172" t="e">
        <f ca="1">ol_declare_function("func171","result",E172,"input1",B172,"input2",C172)</f>
        <v>#NAME?</v>
      </c>
      <c r="B172">
        <v>1</v>
      </c>
      <c r="C172">
        <v>2</v>
      </c>
      <c r="D172">
        <v>172</v>
      </c>
      <c r="E172">
        <f t="shared" si="3"/>
        <v>175</v>
      </c>
    </row>
    <row r="173" spans="1:5">
      <c r="A173" t="e">
        <f ca="1">ol_declare_function("func172","result",E173,"input1",B173,"input2",C173)</f>
        <v>#NAME?</v>
      </c>
      <c r="B173">
        <v>1</v>
      </c>
      <c r="C173">
        <v>2</v>
      </c>
      <c r="D173">
        <v>173</v>
      </c>
      <c r="E173">
        <f t="shared" si="3"/>
        <v>176</v>
      </c>
    </row>
    <row r="174" spans="1:5">
      <c r="A174" t="e">
        <f ca="1">ol_declare_function("func173","result",E174,"input1",B174,"input2",C174)</f>
        <v>#NAME?</v>
      </c>
      <c r="B174">
        <v>1</v>
      </c>
      <c r="C174">
        <v>2</v>
      </c>
      <c r="D174">
        <v>174</v>
      </c>
      <c r="E174">
        <f t="shared" si="3"/>
        <v>177</v>
      </c>
    </row>
    <row r="175" spans="1:5">
      <c r="A175" t="e">
        <f ca="1">ol_declare_function("func174","result",E175,"input1",B175,"input2",C175)</f>
        <v>#NAME?</v>
      </c>
      <c r="B175">
        <v>1</v>
      </c>
      <c r="C175">
        <v>2</v>
      </c>
      <c r="D175">
        <v>175</v>
      </c>
      <c r="E175">
        <f t="shared" si="3"/>
        <v>178</v>
      </c>
    </row>
    <row r="176" spans="1:5">
      <c r="A176" t="e">
        <f ca="1">ol_declare_function("func175","result",E176,"input1",B176,"input2",C176)</f>
        <v>#NAME?</v>
      </c>
      <c r="B176">
        <v>1</v>
      </c>
      <c r="C176">
        <v>2</v>
      </c>
      <c r="D176">
        <v>176</v>
      </c>
      <c r="E176">
        <f t="shared" si="3"/>
        <v>179</v>
      </c>
    </row>
    <row r="177" spans="1:5">
      <c r="A177" t="e">
        <f ca="1">ol_declare_function("func176","result",E177,"input1",B177,"input2",C177)</f>
        <v>#NAME?</v>
      </c>
      <c r="B177">
        <v>1</v>
      </c>
      <c r="C177">
        <v>2</v>
      </c>
      <c r="D177">
        <v>177</v>
      </c>
      <c r="E177">
        <f t="shared" si="3"/>
        <v>180</v>
      </c>
    </row>
    <row r="178" spans="1:5">
      <c r="A178" t="e">
        <f ca="1">ol_declare_function("func177","result",E178,"input1",B178,"input2",C178)</f>
        <v>#NAME?</v>
      </c>
      <c r="B178">
        <v>1</v>
      </c>
      <c r="C178">
        <v>2</v>
      </c>
      <c r="D178">
        <v>178</v>
      </c>
      <c r="E178">
        <f t="shared" si="3"/>
        <v>181</v>
      </c>
    </row>
    <row r="179" spans="1:5">
      <c r="A179" t="e">
        <f ca="1">ol_declare_function("func178","result",E179,"input1",B179,"input2",C179)</f>
        <v>#NAME?</v>
      </c>
      <c r="B179">
        <v>1</v>
      </c>
      <c r="C179">
        <v>2</v>
      </c>
      <c r="D179">
        <v>179</v>
      </c>
      <c r="E179">
        <f t="shared" si="3"/>
        <v>182</v>
      </c>
    </row>
    <row r="180" spans="1:5">
      <c r="A180" t="e">
        <f ca="1">ol_declare_function("func179","result",E180,"input1",B180,"input2",C180)</f>
        <v>#NAME?</v>
      </c>
      <c r="B180">
        <v>1</v>
      </c>
      <c r="C180">
        <v>2</v>
      </c>
      <c r="D180">
        <v>180</v>
      </c>
      <c r="E180">
        <f t="shared" si="3"/>
        <v>183</v>
      </c>
    </row>
    <row r="181" spans="1:5">
      <c r="A181" t="e">
        <f ca="1">ol_declare_function("func180","result",E181,"input1",B181,"input2",C181)</f>
        <v>#NAME?</v>
      </c>
      <c r="B181">
        <v>1</v>
      </c>
      <c r="C181">
        <v>2</v>
      </c>
      <c r="D181">
        <v>181</v>
      </c>
      <c r="E181">
        <f t="shared" si="3"/>
        <v>184</v>
      </c>
    </row>
    <row r="182" spans="1:5">
      <c r="A182" t="e">
        <f ca="1">ol_declare_function("func181","result",E182,"input1",B182,"input2",C182)</f>
        <v>#NAME?</v>
      </c>
      <c r="B182">
        <v>1</v>
      </c>
      <c r="C182">
        <v>2</v>
      </c>
      <c r="D182">
        <v>182</v>
      </c>
      <c r="E182">
        <f t="shared" si="3"/>
        <v>185</v>
      </c>
    </row>
    <row r="183" spans="1:5">
      <c r="A183" t="e">
        <f ca="1">ol_declare_function("func182","result",E183,"input1",B183,"input2",C183)</f>
        <v>#NAME?</v>
      </c>
      <c r="B183">
        <v>1</v>
      </c>
      <c r="C183">
        <v>2</v>
      </c>
      <c r="D183">
        <v>183</v>
      </c>
      <c r="E183">
        <f t="shared" si="3"/>
        <v>186</v>
      </c>
    </row>
    <row r="184" spans="1:5">
      <c r="A184" t="e">
        <f ca="1">ol_declare_function("func183","result",E184,"input1",B184,"input2",C184)</f>
        <v>#NAME?</v>
      </c>
      <c r="B184">
        <v>1</v>
      </c>
      <c r="C184">
        <v>2</v>
      </c>
      <c r="D184">
        <v>184</v>
      </c>
      <c r="E184">
        <f t="shared" si="3"/>
        <v>187</v>
      </c>
    </row>
    <row r="185" spans="1:5">
      <c r="A185" t="e">
        <f ca="1">ol_declare_function("func184","result",E185,"input1",B185,"input2",C185)</f>
        <v>#NAME?</v>
      </c>
      <c r="B185">
        <v>1</v>
      </c>
      <c r="C185">
        <v>2</v>
      </c>
      <c r="D185">
        <v>185</v>
      </c>
      <c r="E185">
        <f t="shared" si="3"/>
        <v>188</v>
      </c>
    </row>
    <row r="186" spans="1:5">
      <c r="A186" t="e">
        <f ca="1">ol_declare_function("func185","result",E186,"input1",B186,"input2",C186)</f>
        <v>#NAME?</v>
      </c>
      <c r="B186">
        <v>1</v>
      </c>
      <c r="C186">
        <v>2</v>
      </c>
      <c r="D186">
        <v>186</v>
      </c>
      <c r="E186">
        <f t="shared" si="3"/>
        <v>189</v>
      </c>
    </row>
    <row r="187" spans="1:5">
      <c r="A187" t="e">
        <f ca="1">ol_declare_function("func186","result",E187,"input1",B187,"input2",C187)</f>
        <v>#NAME?</v>
      </c>
      <c r="B187">
        <v>1</v>
      </c>
      <c r="C187">
        <v>2</v>
      </c>
      <c r="D187">
        <v>187</v>
      </c>
      <c r="E187">
        <f t="shared" si="3"/>
        <v>190</v>
      </c>
    </row>
    <row r="188" spans="1:5">
      <c r="A188" t="e">
        <f ca="1">ol_declare_function("func187","result",E188,"input1",B188,"input2",C188)</f>
        <v>#NAME?</v>
      </c>
      <c r="B188">
        <v>1</v>
      </c>
      <c r="C188">
        <v>2</v>
      </c>
      <c r="D188">
        <v>188</v>
      </c>
      <c r="E188">
        <f t="shared" si="3"/>
        <v>191</v>
      </c>
    </row>
    <row r="189" spans="1:5">
      <c r="A189" t="e">
        <f ca="1">ol_declare_function("func188","result",E189,"input1",B189,"input2",C189)</f>
        <v>#NAME?</v>
      </c>
      <c r="B189">
        <v>1</v>
      </c>
      <c r="C189">
        <v>2</v>
      </c>
      <c r="D189">
        <v>189</v>
      </c>
      <c r="E189">
        <f t="shared" ref="E189:E252" si="4">D189+C189+B189</f>
        <v>192</v>
      </c>
    </row>
    <row r="190" spans="1:5">
      <c r="A190" t="e">
        <f ca="1">ol_declare_function("func189","result",E190,"input1",B190,"input2",C190)</f>
        <v>#NAME?</v>
      </c>
      <c r="B190">
        <v>1</v>
      </c>
      <c r="C190">
        <v>2</v>
      </c>
      <c r="D190">
        <v>190</v>
      </c>
      <c r="E190">
        <f t="shared" si="4"/>
        <v>193</v>
      </c>
    </row>
    <row r="191" spans="1:5">
      <c r="A191" t="e">
        <f ca="1">ol_declare_function("func190","result",E191,"input1",B191,"input2",C191)</f>
        <v>#NAME?</v>
      </c>
      <c r="B191">
        <v>1</v>
      </c>
      <c r="C191">
        <v>2</v>
      </c>
      <c r="D191">
        <v>191</v>
      </c>
      <c r="E191">
        <f t="shared" si="4"/>
        <v>194</v>
      </c>
    </row>
    <row r="192" spans="1:5">
      <c r="A192" t="e">
        <f ca="1">ol_declare_function("func191","result",E192,"input1",B192,"input2",C192)</f>
        <v>#NAME?</v>
      </c>
      <c r="B192">
        <v>1</v>
      </c>
      <c r="C192">
        <v>2</v>
      </c>
      <c r="D192">
        <v>192</v>
      </c>
      <c r="E192">
        <f t="shared" si="4"/>
        <v>195</v>
      </c>
    </row>
    <row r="193" spans="1:5">
      <c r="A193" t="e">
        <f ca="1">ol_declare_function("func192","result",E193,"input1",B193,"input2",C193)</f>
        <v>#NAME?</v>
      </c>
      <c r="B193">
        <v>1</v>
      </c>
      <c r="C193">
        <v>2</v>
      </c>
      <c r="D193">
        <v>193</v>
      </c>
      <c r="E193">
        <f t="shared" si="4"/>
        <v>196</v>
      </c>
    </row>
    <row r="194" spans="1:5">
      <c r="A194" t="e">
        <f ca="1">ol_declare_function("func193","result",E194,"input1",B194,"input2",C194)</f>
        <v>#NAME?</v>
      </c>
      <c r="B194">
        <v>1</v>
      </c>
      <c r="C194">
        <v>2</v>
      </c>
      <c r="D194">
        <v>194</v>
      </c>
      <c r="E194">
        <f t="shared" si="4"/>
        <v>197</v>
      </c>
    </row>
    <row r="195" spans="1:5">
      <c r="A195" t="e">
        <f ca="1">ol_declare_function("func194","result",E195,"input1",B195,"input2",C195)</f>
        <v>#NAME?</v>
      </c>
      <c r="B195">
        <v>1</v>
      </c>
      <c r="C195">
        <v>2</v>
      </c>
      <c r="D195">
        <v>195</v>
      </c>
      <c r="E195">
        <f t="shared" si="4"/>
        <v>198</v>
      </c>
    </row>
    <row r="196" spans="1:5">
      <c r="A196" t="e">
        <f ca="1">ol_declare_function("func195","result",E196,"input1",B196,"input2",C196)</f>
        <v>#NAME?</v>
      </c>
      <c r="B196">
        <v>1</v>
      </c>
      <c r="C196">
        <v>2</v>
      </c>
      <c r="D196">
        <v>196</v>
      </c>
      <c r="E196">
        <f t="shared" si="4"/>
        <v>199</v>
      </c>
    </row>
    <row r="197" spans="1:5">
      <c r="A197" t="e">
        <f ca="1">ol_declare_function("func196","result",E197,"input1",B197,"input2",C197)</f>
        <v>#NAME?</v>
      </c>
      <c r="B197">
        <v>1</v>
      </c>
      <c r="C197">
        <v>2</v>
      </c>
      <c r="D197">
        <v>197</v>
      </c>
      <c r="E197">
        <f t="shared" si="4"/>
        <v>200</v>
      </c>
    </row>
    <row r="198" spans="1:5">
      <c r="A198" t="e">
        <f ca="1">ol_declare_function("func197","result",E198,"input1",B198,"input2",C198)</f>
        <v>#NAME?</v>
      </c>
      <c r="B198">
        <v>1</v>
      </c>
      <c r="C198">
        <v>2</v>
      </c>
      <c r="D198">
        <v>198</v>
      </c>
      <c r="E198">
        <f t="shared" si="4"/>
        <v>201</v>
      </c>
    </row>
    <row r="199" spans="1:5">
      <c r="A199" t="e">
        <f ca="1">ol_declare_function("func198","result",E199,"input1",B199,"input2",C199)</f>
        <v>#NAME?</v>
      </c>
      <c r="B199">
        <v>1</v>
      </c>
      <c r="C199">
        <v>2</v>
      </c>
      <c r="D199">
        <v>199</v>
      </c>
      <c r="E199">
        <f t="shared" si="4"/>
        <v>202</v>
      </c>
    </row>
    <row r="200" spans="1:5">
      <c r="A200" t="e">
        <f ca="1">ol_declare_function("func199","result",E200,"input1",B200,"input2",C200)</f>
        <v>#NAME?</v>
      </c>
      <c r="B200">
        <v>1</v>
      </c>
      <c r="C200">
        <v>2</v>
      </c>
      <c r="D200">
        <v>200</v>
      </c>
      <c r="E200">
        <f t="shared" si="4"/>
        <v>203</v>
      </c>
    </row>
    <row r="201" spans="1:5">
      <c r="A201" t="e">
        <f ca="1">ol_declare_function("func200","result",E201,"input1",B201,"input2",C201)</f>
        <v>#NAME?</v>
      </c>
      <c r="B201">
        <v>1</v>
      </c>
      <c r="C201">
        <v>2</v>
      </c>
      <c r="D201">
        <v>201</v>
      </c>
      <c r="E201">
        <f t="shared" si="4"/>
        <v>204</v>
      </c>
    </row>
    <row r="202" spans="1:5">
      <c r="A202" t="e">
        <f ca="1">ol_declare_function("func201","result",E202,"input1",B202,"input2",C202)</f>
        <v>#NAME?</v>
      </c>
      <c r="B202">
        <v>1</v>
      </c>
      <c r="C202">
        <v>2</v>
      </c>
      <c r="D202">
        <v>202</v>
      </c>
      <c r="E202">
        <f t="shared" si="4"/>
        <v>205</v>
      </c>
    </row>
    <row r="203" spans="1:5">
      <c r="A203" t="e">
        <f ca="1">ol_declare_function("func202","result",E203,"input1",B203,"input2",C203)</f>
        <v>#NAME?</v>
      </c>
      <c r="B203">
        <v>1</v>
      </c>
      <c r="C203">
        <v>2</v>
      </c>
      <c r="D203">
        <v>203</v>
      </c>
      <c r="E203">
        <f t="shared" si="4"/>
        <v>206</v>
      </c>
    </row>
    <row r="204" spans="1:5">
      <c r="A204" t="e">
        <f ca="1">ol_declare_function("func203","result",E204,"input1",B204,"input2",C204)</f>
        <v>#NAME?</v>
      </c>
      <c r="B204">
        <v>1</v>
      </c>
      <c r="C204">
        <v>2</v>
      </c>
      <c r="D204">
        <v>204</v>
      </c>
      <c r="E204">
        <f t="shared" si="4"/>
        <v>207</v>
      </c>
    </row>
    <row r="205" spans="1:5">
      <c r="A205" t="e">
        <f ca="1">ol_declare_function("func204","result",E205,"input1",B205,"input2",C205)</f>
        <v>#NAME?</v>
      </c>
      <c r="B205">
        <v>1</v>
      </c>
      <c r="C205">
        <v>2</v>
      </c>
      <c r="D205">
        <v>205</v>
      </c>
      <c r="E205">
        <f t="shared" si="4"/>
        <v>208</v>
      </c>
    </row>
    <row r="206" spans="1:5">
      <c r="A206" t="e">
        <f ca="1">ol_declare_function("func205","result",E206,"input1",B206,"input2",C206)</f>
        <v>#NAME?</v>
      </c>
      <c r="B206">
        <v>1</v>
      </c>
      <c r="C206">
        <v>2</v>
      </c>
      <c r="D206">
        <v>206</v>
      </c>
      <c r="E206">
        <f t="shared" si="4"/>
        <v>209</v>
      </c>
    </row>
    <row r="207" spans="1:5">
      <c r="A207" t="e">
        <f ca="1">ol_declare_function("func206","result",E207,"input1",B207,"input2",C207)</f>
        <v>#NAME?</v>
      </c>
      <c r="B207">
        <v>1</v>
      </c>
      <c r="C207">
        <v>2</v>
      </c>
      <c r="D207">
        <v>207</v>
      </c>
      <c r="E207">
        <f t="shared" si="4"/>
        <v>210</v>
      </c>
    </row>
    <row r="208" spans="1:5">
      <c r="A208" t="e">
        <f ca="1">ol_declare_function("func207","result",E208,"input1",B208,"input2",C208)</f>
        <v>#NAME?</v>
      </c>
      <c r="B208">
        <v>1</v>
      </c>
      <c r="C208">
        <v>2</v>
      </c>
      <c r="D208">
        <v>208</v>
      </c>
      <c r="E208">
        <f t="shared" si="4"/>
        <v>211</v>
      </c>
    </row>
    <row r="209" spans="1:5">
      <c r="A209" t="e">
        <f ca="1">ol_declare_function("func208","result",E209,"input1",B209,"input2",C209)</f>
        <v>#NAME?</v>
      </c>
      <c r="B209">
        <v>1</v>
      </c>
      <c r="C209">
        <v>2</v>
      </c>
      <c r="D209">
        <v>209</v>
      </c>
      <c r="E209">
        <f t="shared" si="4"/>
        <v>212</v>
      </c>
    </row>
    <row r="210" spans="1:5">
      <c r="A210" t="e">
        <f ca="1">ol_declare_function("func209","result",E210,"input1",B210,"input2",C210)</f>
        <v>#NAME?</v>
      </c>
      <c r="B210">
        <v>1</v>
      </c>
      <c r="C210">
        <v>2</v>
      </c>
      <c r="D210">
        <v>210</v>
      </c>
      <c r="E210">
        <f t="shared" si="4"/>
        <v>213</v>
      </c>
    </row>
    <row r="211" spans="1:5">
      <c r="A211" t="e">
        <f ca="1">ol_declare_function("func210","result",E211,"input1",B211,"input2",C211)</f>
        <v>#NAME?</v>
      </c>
      <c r="B211">
        <v>1</v>
      </c>
      <c r="C211">
        <v>2</v>
      </c>
      <c r="D211">
        <v>211</v>
      </c>
      <c r="E211">
        <f t="shared" si="4"/>
        <v>214</v>
      </c>
    </row>
    <row r="212" spans="1:5">
      <c r="A212" t="e">
        <f ca="1">ol_declare_function("func211","result",E212,"input1",B212,"input2",C212)</f>
        <v>#NAME?</v>
      </c>
      <c r="B212">
        <v>1</v>
      </c>
      <c r="C212">
        <v>2</v>
      </c>
      <c r="D212">
        <v>212</v>
      </c>
      <c r="E212">
        <f t="shared" si="4"/>
        <v>215</v>
      </c>
    </row>
    <row r="213" spans="1:5">
      <c r="A213" t="e">
        <f ca="1">ol_declare_function("func212","result",E213,"input1",B213,"input2",C213)</f>
        <v>#NAME?</v>
      </c>
      <c r="B213">
        <v>1</v>
      </c>
      <c r="C213">
        <v>2</v>
      </c>
      <c r="D213">
        <v>213</v>
      </c>
      <c r="E213">
        <f t="shared" si="4"/>
        <v>216</v>
      </c>
    </row>
    <row r="214" spans="1:5">
      <c r="A214" t="e">
        <f ca="1">ol_declare_function("func213","result",E214,"input1",B214,"input2",C214)</f>
        <v>#NAME?</v>
      </c>
      <c r="B214">
        <v>1</v>
      </c>
      <c r="C214">
        <v>2</v>
      </c>
      <c r="D214">
        <v>214</v>
      </c>
      <c r="E214">
        <f t="shared" si="4"/>
        <v>217</v>
      </c>
    </row>
    <row r="215" spans="1:5">
      <c r="A215" t="e">
        <f ca="1">ol_declare_function("func214","result",E215,"input1",B215,"input2",C215)</f>
        <v>#NAME?</v>
      </c>
      <c r="B215">
        <v>1</v>
      </c>
      <c r="C215">
        <v>2</v>
      </c>
      <c r="D215">
        <v>215</v>
      </c>
      <c r="E215">
        <f t="shared" si="4"/>
        <v>218</v>
      </c>
    </row>
    <row r="216" spans="1:5">
      <c r="A216" t="e">
        <f ca="1">ol_declare_function("func215","result",E216,"input1",B216,"input2",C216)</f>
        <v>#NAME?</v>
      </c>
      <c r="B216">
        <v>1</v>
      </c>
      <c r="C216">
        <v>2</v>
      </c>
      <c r="D216">
        <v>216</v>
      </c>
      <c r="E216">
        <f t="shared" si="4"/>
        <v>219</v>
      </c>
    </row>
    <row r="217" spans="1:5">
      <c r="A217" t="e">
        <f ca="1">ol_declare_function("func216","result",E217,"input1",B217,"input2",C217)</f>
        <v>#NAME?</v>
      </c>
      <c r="B217">
        <v>1</v>
      </c>
      <c r="C217">
        <v>2</v>
      </c>
      <c r="D217">
        <v>217</v>
      </c>
      <c r="E217">
        <f t="shared" si="4"/>
        <v>220</v>
      </c>
    </row>
    <row r="218" spans="1:5">
      <c r="A218" t="e">
        <f ca="1">ol_declare_function("func217","result",E218,"input1",B218,"input2",C218)</f>
        <v>#NAME?</v>
      </c>
      <c r="B218">
        <v>1</v>
      </c>
      <c r="C218">
        <v>2</v>
      </c>
      <c r="D218">
        <v>218</v>
      </c>
      <c r="E218">
        <f t="shared" si="4"/>
        <v>221</v>
      </c>
    </row>
    <row r="219" spans="1:5">
      <c r="A219" t="e">
        <f ca="1">ol_declare_function("func218","result",E219,"input1",B219,"input2",C219)</f>
        <v>#NAME?</v>
      </c>
      <c r="B219">
        <v>1</v>
      </c>
      <c r="C219">
        <v>2</v>
      </c>
      <c r="D219">
        <v>219</v>
      </c>
      <c r="E219">
        <f t="shared" si="4"/>
        <v>222</v>
      </c>
    </row>
    <row r="220" spans="1:5">
      <c r="A220" t="e">
        <f ca="1">ol_declare_function("func219","result",E220,"input1",B220,"input2",C220)</f>
        <v>#NAME?</v>
      </c>
      <c r="B220">
        <v>1</v>
      </c>
      <c r="C220">
        <v>2</v>
      </c>
      <c r="D220">
        <v>220</v>
      </c>
      <c r="E220">
        <f t="shared" si="4"/>
        <v>223</v>
      </c>
    </row>
    <row r="221" spans="1:5">
      <c r="A221" t="e">
        <f ca="1">ol_declare_function("func220","result",E221,"input1",B221,"input2",C221)</f>
        <v>#NAME?</v>
      </c>
      <c r="B221">
        <v>1</v>
      </c>
      <c r="C221">
        <v>2</v>
      </c>
      <c r="D221">
        <v>221</v>
      </c>
      <c r="E221">
        <f t="shared" si="4"/>
        <v>224</v>
      </c>
    </row>
    <row r="222" spans="1:5">
      <c r="A222" t="e">
        <f ca="1">ol_declare_function("func221","result",E222,"input1",B222,"input2",C222)</f>
        <v>#NAME?</v>
      </c>
      <c r="B222">
        <v>1</v>
      </c>
      <c r="C222">
        <v>2</v>
      </c>
      <c r="D222">
        <v>222</v>
      </c>
      <c r="E222">
        <f t="shared" si="4"/>
        <v>225</v>
      </c>
    </row>
    <row r="223" spans="1:5">
      <c r="A223" t="e">
        <f ca="1">ol_declare_function("func222","result",E223,"input1",B223,"input2",C223)</f>
        <v>#NAME?</v>
      </c>
      <c r="B223">
        <v>1</v>
      </c>
      <c r="C223">
        <v>2</v>
      </c>
      <c r="D223">
        <v>223</v>
      </c>
      <c r="E223">
        <f t="shared" si="4"/>
        <v>226</v>
      </c>
    </row>
    <row r="224" spans="1:5">
      <c r="A224" t="e">
        <f ca="1">ol_declare_function("func223","result",E224,"input1",B224,"input2",C224)</f>
        <v>#NAME?</v>
      </c>
      <c r="B224">
        <v>1</v>
      </c>
      <c r="C224">
        <v>2</v>
      </c>
      <c r="D224">
        <v>224</v>
      </c>
      <c r="E224">
        <f t="shared" si="4"/>
        <v>227</v>
      </c>
    </row>
    <row r="225" spans="1:5">
      <c r="A225" t="e">
        <f ca="1">ol_declare_function("func224","result",E225,"input1",B225,"input2",C225)</f>
        <v>#NAME?</v>
      </c>
      <c r="B225">
        <v>1</v>
      </c>
      <c r="C225">
        <v>2</v>
      </c>
      <c r="D225">
        <v>225</v>
      </c>
      <c r="E225">
        <f t="shared" si="4"/>
        <v>228</v>
      </c>
    </row>
    <row r="226" spans="1:5">
      <c r="A226" t="e">
        <f ca="1">ol_declare_function("func225","result",E226,"input1",B226,"input2",C226)</f>
        <v>#NAME?</v>
      </c>
      <c r="B226">
        <v>1</v>
      </c>
      <c r="C226">
        <v>2</v>
      </c>
      <c r="D226">
        <v>226</v>
      </c>
      <c r="E226">
        <f t="shared" si="4"/>
        <v>229</v>
      </c>
    </row>
    <row r="227" spans="1:5">
      <c r="A227" t="e">
        <f ca="1">ol_declare_function("func226","result",E227,"input1",B227,"input2",C227)</f>
        <v>#NAME?</v>
      </c>
      <c r="B227">
        <v>1</v>
      </c>
      <c r="C227">
        <v>2</v>
      </c>
      <c r="D227">
        <v>227</v>
      </c>
      <c r="E227">
        <f t="shared" si="4"/>
        <v>230</v>
      </c>
    </row>
    <row r="228" spans="1:5">
      <c r="A228" t="e">
        <f ca="1">ol_declare_function("func227","result",E228,"input1",B228,"input2",C228)</f>
        <v>#NAME?</v>
      </c>
      <c r="B228">
        <v>1</v>
      </c>
      <c r="C228">
        <v>2</v>
      </c>
      <c r="D228">
        <v>228</v>
      </c>
      <c r="E228">
        <f t="shared" si="4"/>
        <v>231</v>
      </c>
    </row>
    <row r="229" spans="1:5">
      <c r="A229" t="e">
        <f ca="1">ol_declare_function("func228","result",E229,"input1",B229,"input2",C229)</f>
        <v>#NAME?</v>
      </c>
      <c r="B229">
        <v>1</v>
      </c>
      <c r="C229">
        <v>2</v>
      </c>
      <c r="D229">
        <v>229</v>
      </c>
      <c r="E229">
        <f t="shared" si="4"/>
        <v>232</v>
      </c>
    </row>
    <row r="230" spans="1:5">
      <c r="A230" t="e">
        <f ca="1">ol_declare_function("func229","result",E230,"input1",B230,"input2",C230)</f>
        <v>#NAME?</v>
      </c>
      <c r="B230">
        <v>1</v>
      </c>
      <c r="C230">
        <v>2</v>
      </c>
      <c r="D230">
        <v>230</v>
      </c>
      <c r="E230">
        <f t="shared" si="4"/>
        <v>233</v>
      </c>
    </row>
    <row r="231" spans="1:5">
      <c r="A231" t="e">
        <f ca="1">ol_declare_function("func230","result",E231,"input1",B231,"input2",C231)</f>
        <v>#NAME?</v>
      </c>
      <c r="B231">
        <v>1</v>
      </c>
      <c r="C231">
        <v>2</v>
      </c>
      <c r="D231">
        <v>231</v>
      </c>
      <c r="E231">
        <f t="shared" si="4"/>
        <v>234</v>
      </c>
    </row>
    <row r="232" spans="1:5">
      <c r="A232" t="e">
        <f ca="1">ol_declare_function("func231","result",E232,"input1",B232,"input2",C232)</f>
        <v>#NAME?</v>
      </c>
      <c r="B232">
        <v>1</v>
      </c>
      <c r="C232">
        <v>2</v>
      </c>
      <c r="D232">
        <v>232</v>
      </c>
      <c r="E232">
        <f t="shared" si="4"/>
        <v>235</v>
      </c>
    </row>
    <row r="233" spans="1:5">
      <c r="A233" t="e">
        <f ca="1">ol_declare_function("func232","result",E233,"input1",B233,"input2",C233)</f>
        <v>#NAME?</v>
      </c>
      <c r="B233">
        <v>1</v>
      </c>
      <c r="C233">
        <v>2</v>
      </c>
      <c r="D233">
        <v>233</v>
      </c>
      <c r="E233">
        <f t="shared" si="4"/>
        <v>236</v>
      </c>
    </row>
    <row r="234" spans="1:5">
      <c r="A234" t="e">
        <f ca="1">ol_declare_function("func233","result",E234,"input1",B234,"input2",C234)</f>
        <v>#NAME?</v>
      </c>
      <c r="B234">
        <v>1</v>
      </c>
      <c r="C234">
        <v>2</v>
      </c>
      <c r="D234">
        <v>234</v>
      </c>
      <c r="E234">
        <f t="shared" si="4"/>
        <v>237</v>
      </c>
    </row>
    <row r="235" spans="1:5">
      <c r="A235" t="e">
        <f ca="1">ol_declare_function("func234","result",E235,"input1",B235,"input2",C235)</f>
        <v>#NAME?</v>
      </c>
      <c r="B235">
        <v>1</v>
      </c>
      <c r="C235">
        <v>2</v>
      </c>
      <c r="D235">
        <v>235</v>
      </c>
      <c r="E235">
        <f t="shared" si="4"/>
        <v>238</v>
      </c>
    </row>
    <row r="236" spans="1:5">
      <c r="A236" t="e">
        <f ca="1">ol_declare_function("func235","result",E236,"input1",B236,"input2",C236)</f>
        <v>#NAME?</v>
      </c>
      <c r="B236">
        <v>1</v>
      </c>
      <c r="C236">
        <v>2</v>
      </c>
      <c r="D236">
        <v>236</v>
      </c>
      <c r="E236">
        <f t="shared" si="4"/>
        <v>239</v>
      </c>
    </row>
    <row r="237" spans="1:5">
      <c r="A237" t="e">
        <f ca="1">ol_declare_function("func236","result",E237,"input1",B237,"input2",C237)</f>
        <v>#NAME?</v>
      </c>
      <c r="B237">
        <v>1</v>
      </c>
      <c r="C237">
        <v>2</v>
      </c>
      <c r="D237">
        <v>237</v>
      </c>
      <c r="E237">
        <f t="shared" si="4"/>
        <v>240</v>
      </c>
    </row>
    <row r="238" spans="1:5">
      <c r="A238" t="e">
        <f ca="1">ol_declare_function("func237","result",E238,"input1",B238,"input2",C238)</f>
        <v>#NAME?</v>
      </c>
      <c r="B238">
        <v>1</v>
      </c>
      <c r="C238">
        <v>2</v>
      </c>
      <c r="D238">
        <v>238</v>
      </c>
      <c r="E238">
        <f t="shared" si="4"/>
        <v>241</v>
      </c>
    </row>
    <row r="239" spans="1:5">
      <c r="A239" t="e">
        <f ca="1">ol_declare_function("func238","result",E239,"input1",B239,"input2",C239)</f>
        <v>#NAME?</v>
      </c>
      <c r="B239">
        <v>1</v>
      </c>
      <c r="C239">
        <v>2</v>
      </c>
      <c r="D239">
        <v>239</v>
      </c>
      <c r="E239">
        <f t="shared" si="4"/>
        <v>242</v>
      </c>
    </row>
    <row r="240" spans="1:5">
      <c r="A240" t="e">
        <f ca="1">ol_declare_function("func239","result",E240,"input1",B240,"input2",C240)</f>
        <v>#NAME?</v>
      </c>
      <c r="B240">
        <v>1</v>
      </c>
      <c r="C240">
        <v>2</v>
      </c>
      <c r="D240">
        <v>240</v>
      </c>
      <c r="E240">
        <f t="shared" si="4"/>
        <v>243</v>
      </c>
    </row>
    <row r="241" spans="1:5">
      <c r="A241" t="e">
        <f ca="1">ol_declare_function("func240","result",E241,"input1",B241,"input2",C241)</f>
        <v>#NAME?</v>
      </c>
      <c r="B241">
        <v>1</v>
      </c>
      <c r="C241">
        <v>2</v>
      </c>
      <c r="D241">
        <v>241</v>
      </c>
      <c r="E241">
        <f t="shared" si="4"/>
        <v>244</v>
      </c>
    </row>
    <row r="242" spans="1:5">
      <c r="A242" t="e">
        <f ca="1">ol_declare_function("func241","result",E242,"input1",B242,"input2",C242)</f>
        <v>#NAME?</v>
      </c>
      <c r="B242">
        <v>1</v>
      </c>
      <c r="C242">
        <v>2</v>
      </c>
      <c r="D242">
        <v>242</v>
      </c>
      <c r="E242">
        <f t="shared" si="4"/>
        <v>245</v>
      </c>
    </row>
    <row r="243" spans="1:5">
      <c r="A243" t="e">
        <f ca="1">ol_declare_function("func242","result",E243,"input1",B243,"input2",C243)</f>
        <v>#NAME?</v>
      </c>
      <c r="B243">
        <v>1</v>
      </c>
      <c r="C243">
        <v>2</v>
      </c>
      <c r="D243">
        <v>243</v>
      </c>
      <c r="E243">
        <f t="shared" si="4"/>
        <v>246</v>
      </c>
    </row>
    <row r="244" spans="1:5">
      <c r="A244" t="e">
        <f ca="1">ol_declare_function("func243","result",E244,"input1",B244,"input2",C244)</f>
        <v>#NAME?</v>
      </c>
      <c r="B244">
        <v>1</v>
      </c>
      <c r="C244">
        <v>2</v>
      </c>
      <c r="D244">
        <v>244</v>
      </c>
      <c r="E244">
        <f t="shared" si="4"/>
        <v>247</v>
      </c>
    </row>
    <row r="245" spans="1:5">
      <c r="A245" t="e">
        <f ca="1">ol_declare_function("func244","result",E245,"input1",B245,"input2",C245)</f>
        <v>#NAME?</v>
      </c>
      <c r="B245">
        <v>1</v>
      </c>
      <c r="C245">
        <v>2</v>
      </c>
      <c r="D245">
        <v>245</v>
      </c>
      <c r="E245">
        <f t="shared" si="4"/>
        <v>248</v>
      </c>
    </row>
    <row r="246" spans="1:5">
      <c r="A246" t="e">
        <f ca="1">ol_declare_function("func245","result",E246,"input1",B246,"input2",C246)</f>
        <v>#NAME?</v>
      </c>
      <c r="B246">
        <v>1</v>
      </c>
      <c r="C246">
        <v>2</v>
      </c>
      <c r="D246">
        <v>246</v>
      </c>
      <c r="E246">
        <f t="shared" si="4"/>
        <v>249</v>
      </c>
    </row>
    <row r="247" spans="1:5">
      <c r="A247" t="e">
        <f ca="1">ol_declare_function("func246","result",E247,"input1",B247,"input2",C247)</f>
        <v>#NAME?</v>
      </c>
      <c r="B247">
        <v>1</v>
      </c>
      <c r="C247">
        <v>2</v>
      </c>
      <c r="D247">
        <v>247</v>
      </c>
      <c r="E247">
        <f t="shared" si="4"/>
        <v>250</v>
      </c>
    </row>
    <row r="248" spans="1:5">
      <c r="A248" t="e">
        <f ca="1">ol_declare_function("func247","result",E248,"input1",B248,"input2",C248)</f>
        <v>#NAME?</v>
      </c>
      <c r="B248">
        <v>1</v>
      </c>
      <c r="C248">
        <v>2</v>
      </c>
      <c r="D248">
        <v>248</v>
      </c>
      <c r="E248">
        <f t="shared" si="4"/>
        <v>251</v>
      </c>
    </row>
    <row r="249" spans="1:5">
      <c r="A249" t="e">
        <f ca="1">ol_declare_function("func248","result",E249,"input1",B249,"input2",C249)</f>
        <v>#NAME?</v>
      </c>
      <c r="B249">
        <v>1</v>
      </c>
      <c r="C249">
        <v>2</v>
      </c>
      <c r="D249">
        <v>249</v>
      </c>
      <c r="E249">
        <f t="shared" si="4"/>
        <v>252</v>
      </c>
    </row>
    <row r="250" spans="1:5">
      <c r="A250" t="e">
        <f ca="1">ol_declare_function("func249","result",E250,"input1",B250,"input2",C250)</f>
        <v>#NAME?</v>
      </c>
      <c r="B250">
        <v>1</v>
      </c>
      <c r="C250">
        <v>2</v>
      </c>
      <c r="D250">
        <v>250</v>
      </c>
      <c r="E250">
        <f t="shared" si="4"/>
        <v>253</v>
      </c>
    </row>
    <row r="251" spans="1:5">
      <c r="A251" t="e">
        <f ca="1">ol_declare_function("func250","result",E251,"input1",B251,"input2",C251)</f>
        <v>#NAME?</v>
      </c>
      <c r="B251">
        <v>1</v>
      </c>
      <c r="C251">
        <v>2</v>
      </c>
      <c r="D251">
        <v>251</v>
      </c>
      <c r="E251">
        <f t="shared" si="4"/>
        <v>254</v>
      </c>
    </row>
    <row r="252" spans="1:5">
      <c r="A252" t="e">
        <f ca="1">ol_declare_function("func251","result",E252,"input1",B252,"input2",C252)</f>
        <v>#NAME?</v>
      </c>
      <c r="B252">
        <v>1</v>
      </c>
      <c r="C252">
        <v>2</v>
      </c>
      <c r="D252">
        <v>252</v>
      </c>
      <c r="E252">
        <f t="shared" si="4"/>
        <v>255</v>
      </c>
    </row>
    <row r="253" spans="1:5">
      <c r="A253" t="e">
        <f ca="1">ol_declare_function("func252","result",E253,"input1",B253,"input2",C253)</f>
        <v>#NAME?</v>
      </c>
      <c r="B253">
        <v>1</v>
      </c>
      <c r="C253">
        <v>2</v>
      </c>
      <c r="D253">
        <v>253</v>
      </c>
      <c r="E253">
        <f t="shared" ref="E253:E316" si="5">D253+C253+B253</f>
        <v>256</v>
      </c>
    </row>
    <row r="254" spans="1:5">
      <c r="A254" t="e">
        <f ca="1">ol_declare_function("func253","result",E254,"input1",B254,"input2",C254)</f>
        <v>#NAME?</v>
      </c>
      <c r="B254">
        <v>1</v>
      </c>
      <c r="C254">
        <v>2</v>
      </c>
      <c r="D254">
        <v>254</v>
      </c>
      <c r="E254">
        <f t="shared" si="5"/>
        <v>257</v>
      </c>
    </row>
    <row r="255" spans="1:5">
      <c r="A255" t="e">
        <f ca="1">ol_declare_function("func254","result",E255,"input1",B255,"input2",C255)</f>
        <v>#NAME?</v>
      </c>
      <c r="B255">
        <v>1</v>
      </c>
      <c r="C255">
        <v>2</v>
      </c>
      <c r="D255">
        <v>255</v>
      </c>
      <c r="E255">
        <f t="shared" si="5"/>
        <v>258</v>
      </c>
    </row>
    <row r="256" spans="1:5">
      <c r="A256" t="e">
        <f ca="1">ol_declare_function("func255","result",E256,"input1",B256,"input2",C256)</f>
        <v>#NAME?</v>
      </c>
      <c r="B256">
        <v>1</v>
      </c>
      <c r="C256">
        <v>2</v>
      </c>
      <c r="D256">
        <v>256</v>
      </c>
      <c r="E256">
        <f t="shared" si="5"/>
        <v>259</v>
      </c>
    </row>
    <row r="257" spans="1:5">
      <c r="A257" t="e">
        <f ca="1">ol_declare_function("func256","result",E257,"input1",B257,"input2",C257)</f>
        <v>#NAME?</v>
      </c>
      <c r="B257">
        <v>1</v>
      </c>
      <c r="C257">
        <v>2</v>
      </c>
      <c r="D257">
        <v>257</v>
      </c>
      <c r="E257">
        <f t="shared" si="5"/>
        <v>260</v>
      </c>
    </row>
    <row r="258" spans="1:5">
      <c r="A258" t="e">
        <f ca="1">ol_declare_function("func257","result",E258,"input1",B258,"input2",C258)</f>
        <v>#NAME?</v>
      </c>
      <c r="B258">
        <v>1</v>
      </c>
      <c r="C258">
        <v>2</v>
      </c>
      <c r="D258">
        <v>258</v>
      </c>
      <c r="E258">
        <f t="shared" si="5"/>
        <v>261</v>
      </c>
    </row>
    <row r="259" spans="1:5">
      <c r="A259" t="e">
        <f ca="1">ol_declare_function("func258","result",E259,"input1",B259,"input2",C259)</f>
        <v>#NAME?</v>
      </c>
      <c r="B259">
        <v>1</v>
      </c>
      <c r="C259">
        <v>2</v>
      </c>
      <c r="D259">
        <v>259</v>
      </c>
      <c r="E259">
        <f t="shared" si="5"/>
        <v>262</v>
      </c>
    </row>
    <row r="260" spans="1:5">
      <c r="A260" t="e">
        <f ca="1">ol_declare_function("func259","result",E260,"input1",B260,"input2",C260)</f>
        <v>#NAME?</v>
      </c>
      <c r="B260">
        <v>1</v>
      </c>
      <c r="C260">
        <v>2</v>
      </c>
      <c r="D260">
        <v>260</v>
      </c>
      <c r="E260">
        <f t="shared" si="5"/>
        <v>263</v>
      </c>
    </row>
    <row r="261" spans="1:5">
      <c r="A261" t="e">
        <f ca="1">ol_declare_function("func260","result",E261,"input1",B261,"input2",C261)</f>
        <v>#NAME?</v>
      </c>
      <c r="B261">
        <v>1</v>
      </c>
      <c r="C261">
        <v>2</v>
      </c>
      <c r="D261">
        <v>261</v>
      </c>
      <c r="E261">
        <f t="shared" si="5"/>
        <v>264</v>
      </c>
    </row>
    <row r="262" spans="1:5">
      <c r="A262" t="e">
        <f ca="1">ol_declare_function("func261","result",E262,"input1",B262,"input2",C262)</f>
        <v>#NAME?</v>
      </c>
      <c r="B262">
        <v>1</v>
      </c>
      <c r="C262">
        <v>2</v>
      </c>
      <c r="D262">
        <v>262</v>
      </c>
      <c r="E262">
        <f t="shared" si="5"/>
        <v>265</v>
      </c>
    </row>
    <row r="263" spans="1:5">
      <c r="A263" t="e">
        <f ca="1">ol_declare_function("func262","result",E263,"input1",B263,"input2",C263)</f>
        <v>#NAME?</v>
      </c>
      <c r="B263">
        <v>1</v>
      </c>
      <c r="C263">
        <v>2</v>
      </c>
      <c r="D263">
        <v>263</v>
      </c>
      <c r="E263">
        <f t="shared" si="5"/>
        <v>266</v>
      </c>
    </row>
    <row r="264" spans="1:5">
      <c r="A264" t="e">
        <f ca="1">ol_declare_function("func263","result",E264,"input1",B264,"input2",C264)</f>
        <v>#NAME?</v>
      </c>
      <c r="B264">
        <v>1</v>
      </c>
      <c r="C264">
        <v>2</v>
      </c>
      <c r="D264">
        <v>264</v>
      </c>
      <c r="E264">
        <f t="shared" si="5"/>
        <v>267</v>
      </c>
    </row>
    <row r="265" spans="1:5">
      <c r="A265" t="e">
        <f ca="1">ol_declare_function("func264","result",E265,"input1",B265,"input2",C265)</f>
        <v>#NAME?</v>
      </c>
      <c r="B265">
        <v>1</v>
      </c>
      <c r="C265">
        <v>2</v>
      </c>
      <c r="D265">
        <v>265</v>
      </c>
      <c r="E265">
        <f t="shared" si="5"/>
        <v>268</v>
      </c>
    </row>
    <row r="266" spans="1:5">
      <c r="A266" t="e">
        <f ca="1">ol_declare_function("func265","result",E266,"input1",B266,"input2",C266)</f>
        <v>#NAME?</v>
      </c>
      <c r="B266">
        <v>1</v>
      </c>
      <c r="C266">
        <v>2</v>
      </c>
      <c r="D266">
        <v>266</v>
      </c>
      <c r="E266">
        <f t="shared" si="5"/>
        <v>269</v>
      </c>
    </row>
    <row r="267" spans="1:5">
      <c r="A267" t="e">
        <f ca="1">ol_declare_function("func266","result",E267,"input1",B267,"input2",C267)</f>
        <v>#NAME?</v>
      </c>
      <c r="B267">
        <v>1</v>
      </c>
      <c r="C267">
        <v>2</v>
      </c>
      <c r="D267">
        <v>267</v>
      </c>
      <c r="E267">
        <f t="shared" si="5"/>
        <v>270</v>
      </c>
    </row>
    <row r="268" spans="1:5">
      <c r="A268" t="e">
        <f ca="1">ol_declare_function("func267","result",E268,"input1",B268,"input2",C268)</f>
        <v>#NAME?</v>
      </c>
      <c r="B268">
        <v>1</v>
      </c>
      <c r="C268">
        <v>2</v>
      </c>
      <c r="D268">
        <v>268</v>
      </c>
      <c r="E268">
        <f t="shared" si="5"/>
        <v>271</v>
      </c>
    </row>
    <row r="269" spans="1:5">
      <c r="A269" t="e">
        <f ca="1">ol_declare_function("func268","result",E269,"input1",B269,"input2",C269)</f>
        <v>#NAME?</v>
      </c>
      <c r="B269">
        <v>1</v>
      </c>
      <c r="C269">
        <v>2</v>
      </c>
      <c r="D269">
        <v>269</v>
      </c>
      <c r="E269">
        <f t="shared" si="5"/>
        <v>272</v>
      </c>
    </row>
    <row r="270" spans="1:5">
      <c r="A270" t="e">
        <f ca="1">ol_declare_function("func269","result",E270,"input1",B270,"input2",C270)</f>
        <v>#NAME?</v>
      </c>
      <c r="B270">
        <v>1</v>
      </c>
      <c r="C270">
        <v>2</v>
      </c>
      <c r="D270">
        <v>270</v>
      </c>
      <c r="E270">
        <f t="shared" si="5"/>
        <v>273</v>
      </c>
    </row>
    <row r="271" spans="1:5">
      <c r="A271" t="e">
        <f ca="1">ol_declare_function("func270","result",E271,"input1",B271,"input2",C271)</f>
        <v>#NAME?</v>
      </c>
      <c r="B271">
        <v>1</v>
      </c>
      <c r="C271">
        <v>2</v>
      </c>
      <c r="D271">
        <v>271</v>
      </c>
      <c r="E271">
        <f t="shared" si="5"/>
        <v>274</v>
      </c>
    </row>
    <row r="272" spans="1:5">
      <c r="A272" t="e">
        <f ca="1">ol_declare_function("func271","result",E272,"input1",B272,"input2",C272)</f>
        <v>#NAME?</v>
      </c>
      <c r="B272">
        <v>1</v>
      </c>
      <c r="C272">
        <v>2</v>
      </c>
      <c r="D272">
        <v>272</v>
      </c>
      <c r="E272">
        <f t="shared" si="5"/>
        <v>275</v>
      </c>
    </row>
    <row r="273" spans="1:5">
      <c r="A273" t="e">
        <f ca="1">ol_declare_function("func272","result",E273,"input1",B273,"input2",C273)</f>
        <v>#NAME?</v>
      </c>
      <c r="B273">
        <v>1</v>
      </c>
      <c r="C273">
        <v>2</v>
      </c>
      <c r="D273">
        <v>273</v>
      </c>
      <c r="E273">
        <f t="shared" si="5"/>
        <v>276</v>
      </c>
    </row>
    <row r="274" spans="1:5">
      <c r="A274" t="e">
        <f ca="1">ol_declare_function("func273","result",E274,"input1",B274,"input2",C274)</f>
        <v>#NAME?</v>
      </c>
      <c r="B274">
        <v>1</v>
      </c>
      <c r="C274">
        <v>2</v>
      </c>
      <c r="D274">
        <v>274</v>
      </c>
      <c r="E274">
        <f t="shared" si="5"/>
        <v>277</v>
      </c>
    </row>
    <row r="275" spans="1:5">
      <c r="A275" t="e">
        <f ca="1">ol_declare_function("func274","result",E275,"input1",B275,"input2",C275)</f>
        <v>#NAME?</v>
      </c>
      <c r="B275">
        <v>1</v>
      </c>
      <c r="C275">
        <v>2</v>
      </c>
      <c r="D275">
        <v>275</v>
      </c>
      <c r="E275">
        <f t="shared" si="5"/>
        <v>278</v>
      </c>
    </row>
    <row r="276" spans="1:5">
      <c r="A276" t="e">
        <f ca="1">ol_declare_function("func275","result",E276,"input1",B276,"input2",C276)</f>
        <v>#NAME?</v>
      </c>
      <c r="B276">
        <v>1</v>
      </c>
      <c r="C276">
        <v>2</v>
      </c>
      <c r="D276">
        <v>276</v>
      </c>
      <c r="E276">
        <f t="shared" si="5"/>
        <v>279</v>
      </c>
    </row>
    <row r="277" spans="1:5">
      <c r="A277" t="e">
        <f ca="1">ol_declare_function("func276","result",E277,"input1",B277,"input2",C277)</f>
        <v>#NAME?</v>
      </c>
      <c r="B277">
        <v>1</v>
      </c>
      <c r="C277">
        <v>2</v>
      </c>
      <c r="D277">
        <v>277</v>
      </c>
      <c r="E277">
        <f t="shared" si="5"/>
        <v>280</v>
      </c>
    </row>
    <row r="278" spans="1:5">
      <c r="A278" t="e">
        <f ca="1">ol_declare_function("func277","result",E278,"input1",B278,"input2",C278)</f>
        <v>#NAME?</v>
      </c>
      <c r="B278">
        <v>1</v>
      </c>
      <c r="C278">
        <v>2</v>
      </c>
      <c r="D278">
        <v>278</v>
      </c>
      <c r="E278">
        <f t="shared" si="5"/>
        <v>281</v>
      </c>
    </row>
    <row r="279" spans="1:5">
      <c r="A279" t="e">
        <f ca="1">ol_declare_function("func278","result",E279,"input1",B279,"input2",C279)</f>
        <v>#NAME?</v>
      </c>
      <c r="B279">
        <v>1</v>
      </c>
      <c r="C279">
        <v>2</v>
      </c>
      <c r="D279">
        <v>279</v>
      </c>
      <c r="E279">
        <f t="shared" si="5"/>
        <v>282</v>
      </c>
    </row>
    <row r="280" spans="1:5">
      <c r="A280" t="e">
        <f ca="1">ol_declare_function("func279","result",E280,"input1",B280,"input2",C280)</f>
        <v>#NAME?</v>
      </c>
      <c r="B280">
        <v>1</v>
      </c>
      <c r="C280">
        <v>2</v>
      </c>
      <c r="D280">
        <v>280</v>
      </c>
      <c r="E280">
        <f t="shared" si="5"/>
        <v>283</v>
      </c>
    </row>
    <row r="281" spans="1:5">
      <c r="A281" t="e">
        <f ca="1">ol_declare_function("func280","result",E281,"input1",B281,"input2",C281)</f>
        <v>#NAME?</v>
      </c>
      <c r="B281">
        <v>1</v>
      </c>
      <c r="C281">
        <v>2</v>
      </c>
      <c r="D281">
        <v>281</v>
      </c>
      <c r="E281">
        <f t="shared" si="5"/>
        <v>284</v>
      </c>
    </row>
    <row r="282" spans="1:5">
      <c r="A282" t="e">
        <f ca="1">ol_declare_function("func281","result",E282,"input1",B282,"input2",C282)</f>
        <v>#NAME?</v>
      </c>
      <c r="B282">
        <v>1</v>
      </c>
      <c r="C282">
        <v>2</v>
      </c>
      <c r="D282">
        <v>282</v>
      </c>
      <c r="E282">
        <f t="shared" si="5"/>
        <v>285</v>
      </c>
    </row>
    <row r="283" spans="1:5">
      <c r="A283" t="e">
        <f ca="1">ol_declare_function("func282","result",E283,"input1",B283,"input2",C283)</f>
        <v>#NAME?</v>
      </c>
      <c r="B283">
        <v>1</v>
      </c>
      <c r="C283">
        <v>2</v>
      </c>
      <c r="D283">
        <v>283</v>
      </c>
      <c r="E283">
        <f t="shared" si="5"/>
        <v>286</v>
      </c>
    </row>
    <row r="284" spans="1:5">
      <c r="A284" t="e">
        <f ca="1">ol_declare_function("func283","result",E284,"input1",B284,"input2",C284)</f>
        <v>#NAME?</v>
      </c>
      <c r="B284">
        <v>1</v>
      </c>
      <c r="C284">
        <v>2</v>
      </c>
      <c r="D284">
        <v>284</v>
      </c>
      <c r="E284">
        <f t="shared" si="5"/>
        <v>287</v>
      </c>
    </row>
    <row r="285" spans="1:5">
      <c r="A285" t="e">
        <f ca="1">ol_declare_function("func284","result",E285,"input1",B285,"input2",C285)</f>
        <v>#NAME?</v>
      </c>
      <c r="B285">
        <v>1</v>
      </c>
      <c r="C285">
        <v>2</v>
      </c>
      <c r="D285">
        <v>285</v>
      </c>
      <c r="E285">
        <f t="shared" si="5"/>
        <v>288</v>
      </c>
    </row>
    <row r="286" spans="1:5">
      <c r="A286" t="e">
        <f ca="1">ol_declare_function("func285","result",E286,"input1",B286,"input2",C286)</f>
        <v>#NAME?</v>
      </c>
      <c r="B286">
        <v>1</v>
      </c>
      <c r="C286">
        <v>2</v>
      </c>
      <c r="D286">
        <v>286</v>
      </c>
      <c r="E286">
        <f t="shared" si="5"/>
        <v>289</v>
      </c>
    </row>
    <row r="287" spans="1:5">
      <c r="A287" t="e">
        <f ca="1">ol_declare_function("func286","result",E287,"input1",B287,"input2",C287)</f>
        <v>#NAME?</v>
      </c>
      <c r="B287">
        <v>1</v>
      </c>
      <c r="C287">
        <v>2</v>
      </c>
      <c r="D287">
        <v>287</v>
      </c>
      <c r="E287">
        <f t="shared" si="5"/>
        <v>290</v>
      </c>
    </row>
    <row r="288" spans="1:5">
      <c r="A288" t="e">
        <f ca="1">ol_declare_function("func287","result",E288,"input1",B288,"input2",C288)</f>
        <v>#NAME?</v>
      </c>
      <c r="B288">
        <v>1</v>
      </c>
      <c r="C288">
        <v>2</v>
      </c>
      <c r="D288">
        <v>288</v>
      </c>
      <c r="E288">
        <f t="shared" si="5"/>
        <v>291</v>
      </c>
    </row>
    <row r="289" spans="1:5">
      <c r="A289" t="e">
        <f ca="1">ol_declare_function("func288","result",E289,"input1",B289,"input2",C289)</f>
        <v>#NAME?</v>
      </c>
      <c r="B289">
        <v>1</v>
      </c>
      <c r="C289">
        <v>2</v>
      </c>
      <c r="D289">
        <v>289</v>
      </c>
      <c r="E289">
        <f t="shared" si="5"/>
        <v>292</v>
      </c>
    </row>
    <row r="290" spans="1:5">
      <c r="A290" t="e">
        <f ca="1">ol_declare_function("func289","result",E290,"input1",B290,"input2",C290)</f>
        <v>#NAME?</v>
      </c>
      <c r="B290">
        <v>1</v>
      </c>
      <c r="C290">
        <v>2</v>
      </c>
      <c r="D290">
        <v>290</v>
      </c>
      <c r="E290">
        <f t="shared" si="5"/>
        <v>293</v>
      </c>
    </row>
    <row r="291" spans="1:5">
      <c r="A291" t="e">
        <f ca="1">ol_declare_function("func290","result",E291,"input1",B291,"input2",C291)</f>
        <v>#NAME?</v>
      </c>
      <c r="B291">
        <v>1</v>
      </c>
      <c r="C291">
        <v>2</v>
      </c>
      <c r="D291">
        <v>291</v>
      </c>
      <c r="E291">
        <f t="shared" si="5"/>
        <v>294</v>
      </c>
    </row>
    <row r="292" spans="1:5">
      <c r="A292" t="e">
        <f ca="1">ol_declare_function("func291","result",E292,"input1",B292,"input2",C292)</f>
        <v>#NAME?</v>
      </c>
      <c r="B292">
        <v>1</v>
      </c>
      <c r="C292">
        <v>2</v>
      </c>
      <c r="D292">
        <v>292</v>
      </c>
      <c r="E292">
        <f t="shared" si="5"/>
        <v>295</v>
      </c>
    </row>
    <row r="293" spans="1:5">
      <c r="A293" t="e">
        <f ca="1">ol_declare_function("func292","result",E293,"input1",B293,"input2",C293)</f>
        <v>#NAME?</v>
      </c>
      <c r="B293">
        <v>1</v>
      </c>
      <c r="C293">
        <v>2</v>
      </c>
      <c r="D293">
        <v>293</v>
      </c>
      <c r="E293">
        <f t="shared" si="5"/>
        <v>296</v>
      </c>
    </row>
    <row r="294" spans="1:5">
      <c r="A294" t="e">
        <f ca="1">ol_declare_function("func293","result",E294,"input1",B294,"input2",C294)</f>
        <v>#NAME?</v>
      </c>
      <c r="B294">
        <v>1</v>
      </c>
      <c r="C294">
        <v>2</v>
      </c>
      <c r="D294">
        <v>294</v>
      </c>
      <c r="E294">
        <f t="shared" si="5"/>
        <v>297</v>
      </c>
    </row>
    <row r="295" spans="1:5">
      <c r="A295" t="e">
        <f ca="1">ol_declare_function("func294","result",E295,"input1",B295,"input2",C295)</f>
        <v>#NAME?</v>
      </c>
      <c r="B295">
        <v>1</v>
      </c>
      <c r="C295">
        <v>2</v>
      </c>
      <c r="D295">
        <v>295</v>
      </c>
      <c r="E295">
        <f t="shared" si="5"/>
        <v>298</v>
      </c>
    </row>
    <row r="296" spans="1:5">
      <c r="A296" t="e">
        <f ca="1">ol_declare_function("func295","result",E296,"input1",B296,"input2",C296)</f>
        <v>#NAME?</v>
      </c>
      <c r="B296">
        <v>1</v>
      </c>
      <c r="C296">
        <v>2</v>
      </c>
      <c r="D296">
        <v>296</v>
      </c>
      <c r="E296">
        <f t="shared" si="5"/>
        <v>299</v>
      </c>
    </row>
    <row r="297" spans="1:5">
      <c r="A297" t="e">
        <f ca="1">ol_declare_function("func296","result",E297,"input1",B297,"input2",C297)</f>
        <v>#NAME?</v>
      </c>
      <c r="B297">
        <v>1</v>
      </c>
      <c r="C297">
        <v>2</v>
      </c>
      <c r="D297">
        <v>297</v>
      </c>
      <c r="E297">
        <f t="shared" si="5"/>
        <v>300</v>
      </c>
    </row>
    <row r="298" spans="1:5">
      <c r="A298" t="e">
        <f ca="1">ol_declare_function("func297","result",E298,"input1",B298,"input2",C298)</f>
        <v>#NAME?</v>
      </c>
      <c r="B298">
        <v>1</v>
      </c>
      <c r="C298">
        <v>2</v>
      </c>
      <c r="D298">
        <v>298</v>
      </c>
      <c r="E298">
        <f t="shared" si="5"/>
        <v>301</v>
      </c>
    </row>
    <row r="299" spans="1:5">
      <c r="A299" t="e">
        <f ca="1">ol_declare_function("func298","result",E299,"input1",B299,"input2",C299)</f>
        <v>#NAME?</v>
      </c>
      <c r="B299">
        <v>1</v>
      </c>
      <c r="C299">
        <v>2</v>
      </c>
      <c r="D299">
        <v>299</v>
      </c>
      <c r="E299">
        <f t="shared" si="5"/>
        <v>302</v>
      </c>
    </row>
    <row r="300" spans="1:5">
      <c r="A300" t="e">
        <f ca="1">ol_declare_function("func299","result",E300,"input1",B300,"input2",C300)</f>
        <v>#NAME?</v>
      </c>
      <c r="B300">
        <v>1</v>
      </c>
      <c r="C300">
        <v>2</v>
      </c>
      <c r="D300">
        <v>300</v>
      </c>
      <c r="E300">
        <f t="shared" si="5"/>
        <v>303</v>
      </c>
    </row>
    <row r="301" spans="1:5">
      <c r="A301" t="e">
        <f ca="1">ol_declare_function("func300","result",E301,"input1",B301,"input2",C301)</f>
        <v>#NAME?</v>
      </c>
      <c r="B301">
        <v>1</v>
      </c>
      <c r="C301">
        <v>2</v>
      </c>
      <c r="D301">
        <v>301</v>
      </c>
      <c r="E301">
        <f t="shared" si="5"/>
        <v>304</v>
      </c>
    </row>
    <row r="302" spans="1:5">
      <c r="A302" t="e">
        <f ca="1">ol_declare_function("func301","result",E302,"input1",B302,"input2",C302)</f>
        <v>#NAME?</v>
      </c>
      <c r="B302">
        <v>1</v>
      </c>
      <c r="C302">
        <v>2</v>
      </c>
      <c r="D302">
        <v>302</v>
      </c>
      <c r="E302">
        <f t="shared" si="5"/>
        <v>305</v>
      </c>
    </row>
    <row r="303" spans="1:5">
      <c r="A303" t="e">
        <f ca="1">ol_declare_function("func302","result",E303,"input1",B303,"input2",C303)</f>
        <v>#NAME?</v>
      </c>
      <c r="B303">
        <v>1</v>
      </c>
      <c r="C303">
        <v>2</v>
      </c>
      <c r="D303">
        <v>303</v>
      </c>
      <c r="E303">
        <f t="shared" si="5"/>
        <v>306</v>
      </c>
    </row>
    <row r="304" spans="1:5">
      <c r="A304" t="e">
        <f ca="1">ol_declare_function("func303","result",E304,"input1",B304,"input2",C304)</f>
        <v>#NAME?</v>
      </c>
      <c r="B304">
        <v>1</v>
      </c>
      <c r="C304">
        <v>2</v>
      </c>
      <c r="D304">
        <v>304</v>
      </c>
      <c r="E304">
        <f t="shared" si="5"/>
        <v>307</v>
      </c>
    </row>
    <row r="305" spans="1:5">
      <c r="A305" t="e">
        <f ca="1">ol_declare_function("func304","result",E305,"input1",B305,"input2",C305)</f>
        <v>#NAME?</v>
      </c>
      <c r="B305">
        <v>1</v>
      </c>
      <c r="C305">
        <v>2</v>
      </c>
      <c r="D305">
        <v>305</v>
      </c>
      <c r="E305">
        <f t="shared" si="5"/>
        <v>308</v>
      </c>
    </row>
    <row r="306" spans="1:5">
      <c r="A306" t="e">
        <f ca="1">ol_declare_function("func305","result",E306,"input1",B306,"input2",C306)</f>
        <v>#NAME?</v>
      </c>
      <c r="B306">
        <v>1</v>
      </c>
      <c r="C306">
        <v>2</v>
      </c>
      <c r="D306">
        <v>306</v>
      </c>
      <c r="E306">
        <f t="shared" si="5"/>
        <v>309</v>
      </c>
    </row>
    <row r="307" spans="1:5">
      <c r="A307" t="e">
        <f ca="1">ol_declare_function("func306","result",E307,"input1",B307,"input2",C307)</f>
        <v>#NAME?</v>
      </c>
      <c r="B307">
        <v>1</v>
      </c>
      <c r="C307">
        <v>2</v>
      </c>
      <c r="D307">
        <v>307</v>
      </c>
      <c r="E307">
        <f t="shared" si="5"/>
        <v>310</v>
      </c>
    </row>
    <row r="308" spans="1:5">
      <c r="A308" t="e">
        <f ca="1">ol_declare_function("func307","result",E308,"input1",B308,"input2",C308)</f>
        <v>#NAME?</v>
      </c>
      <c r="B308">
        <v>1</v>
      </c>
      <c r="C308">
        <v>2</v>
      </c>
      <c r="D308">
        <v>308</v>
      </c>
      <c r="E308">
        <f t="shared" si="5"/>
        <v>311</v>
      </c>
    </row>
    <row r="309" spans="1:5">
      <c r="A309" t="e">
        <f ca="1">ol_declare_function("func308","result",E309,"input1",B309,"input2",C309)</f>
        <v>#NAME?</v>
      </c>
      <c r="B309">
        <v>1</v>
      </c>
      <c r="C309">
        <v>2</v>
      </c>
      <c r="D309">
        <v>309</v>
      </c>
      <c r="E309">
        <f t="shared" si="5"/>
        <v>312</v>
      </c>
    </row>
    <row r="310" spans="1:5">
      <c r="A310" t="e">
        <f ca="1">ol_declare_function("func309","result",E310,"input1",B310,"input2",C310)</f>
        <v>#NAME?</v>
      </c>
      <c r="B310">
        <v>1</v>
      </c>
      <c r="C310">
        <v>2</v>
      </c>
      <c r="D310">
        <v>310</v>
      </c>
      <c r="E310">
        <f t="shared" si="5"/>
        <v>313</v>
      </c>
    </row>
    <row r="311" spans="1:5">
      <c r="A311" t="e">
        <f ca="1">ol_declare_function("func310","result",E311,"input1",B311,"input2",C311)</f>
        <v>#NAME?</v>
      </c>
      <c r="B311">
        <v>1</v>
      </c>
      <c r="C311">
        <v>2</v>
      </c>
      <c r="D311">
        <v>311</v>
      </c>
      <c r="E311">
        <f t="shared" si="5"/>
        <v>314</v>
      </c>
    </row>
    <row r="312" spans="1:5">
      <c r="A312" t="e">
        <f ca="1">ol_declare_function("func311","result",E312,"input1",B312,"input2",C312)</f>
        <v>#NAME?</v>
      </c>
      <c r="B312">
        <v>1</v>
      </c>
      <c r="C312">
        <v>2</v>
      </c>
      <c r="D312">
        <v>312</v>
      </c>
      <c r="E312">
        <f t="shared" si="5"/>
        <v>315</v>
      </c>
    </row>
    <row r="313" spans="1:5">
      <c r="A313" t="e">
        <f ca="1">ol_declare_function("func312","result",E313,"input1",B313,"input2",C313)</f>
        <v>#NAME?</v>
      </c>
      <c r="B313">
        <v>1</v>
      </c>
      <c r="C313">
        <v>2</v>
      </c>
      <c r="D313">
        <v>313</v>
      </c>
      <c r="E313">
        <f t="shared" si="5"/>
        <v>316</v>
      </c>
    </row>
    <row r="314" spans="1:5">
      <c r="A314" t="e">
        <f ca="1">ol_declare_function("func313","result",E314,"input1",B314,"input2",C314)</f>
        <v>#NAME?</v>
      </c>
      <c r="B314">
        <v>1</v>
      </c>
      <c r="C314">
        <v>2</v>
      </c>
      <c r="D314">
        <v>314</v>
      </c>
      <c r="E314">
        <f t="shared" si="5"/>
        <v>317</v>
      </c>
    </row>
    <row r="315" spans="1:5">
      <c r="A315" t="e">
        <f ca="1">ol_declare_function("func314","result",E315,"input1",B315,"input2",C315)</f>
        <v>#NAME?</v>
      </c>
      <c r="B315">
        <v>1</v>
      </c>
      <c r="C315">
        <v>2</v>
      </c>
      <c r="D315">
        <v>315</v>
      </c>
      <c r="E315">
        <f t="shared" si="5"/>
        <v>318</v>
      </c>
    </row>
    <row r="316" spans="1:5">
      <c r="A316" t="e">
        <f ca="1">ol_declare_function("func315","result",E316,"input1",B316,"input2",C316)</f>
        <v>#NAME?</v>
      </c>
      <c r="B316">
        <v>1</v>
      </c>
      <c r="C316">
        <v>2</v>
      </c>
      <c r="D316">
        <v>316</v>
      </c>
      <c r="E316">
        <f t="shared" si="5"/>
        <v>319</v>
      </c>
    </row>
    <row r="317" spans="1:5">
      <c r="A317" t="e">
        <f ca="1">ol_declare_function("func316","result",E317,"input1",B317,"input2",C317)</f>
        <v>#NAME?</v>
      </c>
      <c r="B317">
        <v>1</v>
      </c>
      <c r="C317">
        <v>2</v>
      </c>
      <c r="D317">
        <v>317</v>
      </c>
      <c r="E317">
        <f t="shared" ref="E317:E380" si="6">D317+C317+B317</f>
        <v>320</v>
      </c>
    </row>
    <row r="318" spans="1:5">
      <c r="A318" t="e">
        <f ca="1">ol_declare_function("func317","result",E318,"input1",B318,"input2",C318)</f>
        <v>#NAME?</v>
      </c>
      <c r="B318">
        <v>1</v>
      </c>
      <c r="C318">
        <v>2</v>
      </c>
      <c r="D318">
        <v>318</v>
      </c>
      <c r="E318">
        <f t="shared" si="6"/>
        <v>321</v>
      </c>
    </row>
    <row r="319" spans="1:5">
      <c r="A319" t="e">
        <f ca="1">ol_declare_function("func318","result",E319,"input1",B319,"input2",C319)</f>
        <v>#NAME?</v>
      </c>
      <c r="B319">
        <v>1</v>
      </c>
      <c r="C319">
        <v>2</v>
      </c>
      <c r="D319">
        <v>319</v>
      </c>
      <c r="E319">
        <f t="shared" si="6"/>
        <v>322</v>
      </c>
    </row>
    <row r="320" spans="1:5">
      <c r="A320" t="e">
        <f ca="1">ol_declare_function("func319","result",E320,"input1",B320,"input2",C320)</f>
        <v>#NAME?</v>
      </c>
      <c r="B320">
        <v>1</v>
      </c>
      <c r="C320">
        <v>2</v>
      </c>
      <c r="D320">
        <v>320</v>
      </c>
      <c r="E320">
        <f t="shared" si="6"/>
        <v>323</v>
      </c>
    </row>
    <row r="321" spans="1:5">
      <c r="A321" t="e">
        <f ca="1">ol_declare_function("func320","result",E321,"input1",B321,"input2",C321)</f>
        <v>#NAME?</v>
      </c>
      <c r="B321">
        <v>1</v>
      </c>
      <c r="C321">
        <v>2</v>
      </c>
      <c r="D321">
        <v>321</v>
      </c>
      <c r="E321">
        <f t="shared" si="6"/>
        <v>324</v>
      </c>
    </row>
    <row r="322" spans="1:5">
      <c r="A322" t="e">
        <f ca="1">ol_declare_function("func321","result",E322,"input1",B322,"input2",C322)</f>
        <v>#NAME?</v>
      </c>
      <c r="B322">
        <v>1</v>
      </c>
      <c r="C322">
        <v>2</v>
      </c>
      <c r="D322">
        <v>322</v>
      </c>
      <c r="E322">
        <f t="shared" si="6"/>
        <v>325</v>
      </c>
    </row>
    <row r="323" spans="1:5">
      <c r="A323" t="e">
        <f ca="1">ol_declare_function("func322","result",E323,"input1",B323,"input2",C323)</f>
        <v>#NAME?</v>
      </c>
      <c r="B323">
        <v>1</v>
      </c>
      <c r="C323">
        <v>2</v>
      </c>
      <c r="D323">
        <v>323</v>
      </c>
      <c r="E323">
        <f t="shared" si="6"/>
        <v>326</v>
      </c>
    </row>
    <row r="324" spans="1:5">
      <c r="A324" t="e">
        <f ca="1">ol_declare_function("func323","result",E324,"input1",B324,"input2",C324)</f>
        <v>#NAME?</v>
      </c>
      <c r="B324">
        <v>1</v>
      </c>
      <c r="C324">
        <v>2</v>
      </c>
      <c r="D324">
        <v>324</v>
      </c>
      <c r="E324">
        <f t="shared" si="6"/>
        <v>327</v>
      </c>
    </row>
    <row r="325" spans="1:5">
      <c r="A325" t="e">
        <f ca="1">ol_declare_function("func324","result",E325,"input1",B325,"input2",C325)</f>
        <v>#NAME?</v>
      </c>
      <c r="B325">
        <v>1</v>
      </c>
      <c r="C325">
        <v>2</v>
      </c>
      <c r="D325">
        <v>325</v>
      </c>
      <c r="E325">
        <f t="shared" si="6"/>
        <v>328</v>
      </c>
    </row>
    <row r="326" spans="1:5">
      <c r="A326" t="e">
        <f ca="1">ol_declare_function("func325","result",E326,"input1",B326,"input2",C326)</f>
        <v>#NAME?</v>
      </c>
      <c r="B326">
        <v>1</v>
      </c>
      <c r="C326">
        <v>2</v>
      </c>
      <c r="D326">
        <v>326</v>
      </c>
      <c r="E326">
        <f t="shared" si="6"/>
        <v>329</v>
      </c>
    </row>
    <row r="327" spans="1:5">
      <c r="A327" t="e">
        <f ca="1">ol_declare_function("func326","result",E327,"input1",B327,"input2",C327)</f>
        <v>#NAME?</v>
      </c>
      <c r="B327">
        <v>1</v>
      </c>
      <c r="C327">
        <v>2</v>
      </c>
      <c r="D327">
        <v>327</v>
      </c>
      <c r="E327">
        <f t="shared" si="6"/>
        <v>330</v>
      </c>
    </row>
    <row r="328" spans="1:5">
      <c r="A328" t="e">
        <f ca="1">ol_declare_function("func327","result",E328,"input1",B328,"input2",C328)</f>
        <v>#NAME?</v>
      </c>
      <c r="B328">
        <v>1</v>
      </c>
      <c r="C328">
        <v>2</v>
      </c>
      <c r="D328">
        <v>328</v>
      </c>
      <c r="E328">
        <f t="shared" si="6"/>
        <v>331</v>
      </c>
    </row>
    <row r="329" spans="1:5">
      <c r="A329" t="e">
        <f ca="1">ol_declare_function("func328","result",E329,"input1",B329,"input2",C329)</f>
        <v>#NAME?</v>
      </c>
      <c r="B329">
        <v>1</v>
      </c>
      <c r="C329">
        <v>2</v>
      </c>
      <c r="D329">
        <v>329</v>
      </c>
      <c r="E329">
        <f t="shared" si="6"/>
        <v>332</v>
      </c>
    </row>
    <row r="330" spans="1:5">
      <c r="A330" t="e">
        <f ca="1">ol_declare_function("func329","result",E330,"input1",B330,"input2",C330)</f>
        <v>#NAME?</v>
      </c>
      <c r="B330">
        <v>1</v>
      </c>
      <c r="C330">
        <v>2</v>
      </c>
      <c r="D330">
        <v>330</v>
      </c>
      <c r="E330">
        <f t="shared" si="6"/>
        <v>333</v>
      </c>
    </row>
    <row r="331" spans="1:5">
      <c r="A331" t="e">
        <f ca="1">ol_declare_function("func330","result",E331,"input1",B331,"input2",C331)</f>
        <v>#NAME?</v>
      </c>
      <c r="B331">
        <v>1</v>
      </c>
      <c r="C331">
        <v>2</v>
      </c>
      <c r="D331">
        <v>331</v>
      </c>
      <c r="E331">
        <f t="shared" si="6"/>
        <v>334</v>
      </c>
    </row>
    <row r="332" spans="1:5">
      <c r="A332" t="e">
        <f ca="1">ol_declare_function("func331","result",E332,"input1",B332,"input2",C332)</f>
        <v>#NAME?</v>
      </c>
      <c r="B332">
        <v>1</v>
      </c>
      <c r="C332">
        <v>2</v>
      </c>
      <c r="D332">
        <v>332</v>
      </c>
      <c r="E332">
        <f t="shared" si="6"/>
        <v>335</v>
      </c>
    </row>
    <row r="333" spans="1:5">
      <c r="A333" t="e">
        <f ca="1">ol_declare_function("func332","result",E333,"input1",B333,"input2",C333)</f>
        <v>#NAME?</v>
      </c>
      <c r="B333">
        <v>1</v>
      </c>
      <c r="C333">
        <v>2</v>
      </c>
      <c r="D333">
        <v>333</v>
      </c>
      <c r="E333">
        <f t="shared" si="6"/>
        <v>336</v>
      </c>
    </row>
    <row r="334" spans="1:5">
      <c r="A334" t="e">
        <f ca="1">ol_declare_function("func333","result",E334,"input1",B334,"input2",C334)</f>
        <v>#NAME?</v>
      </c>
      <c r="B334">
        <v>1</v>
      </c>
      <c r="C334">
        <v>2</v>
      </c>
      <c r="D334">
        <v>334</v>
      </c>
      <c r="E334">
        <f t="shared" si="6"/>
        <v>337</v>
      </c>
    </row>
    <row r="335" spans="1:5">
      <c r="A335" t="e">
        <f ca="1">ol_declare_function("func334","result",E335,"input1",B335,"input2",C335)</f>
        <v>#NAME?</v>
      </c>
      <c r="B335">
        <v>1</v>
      </c>
      <c r="C335">
        <v>2</v>
      </c>
      <c r="D335">
        <v>335</v>
      </c>
      <c r="E335">
        <f t="shared" si="6"/>
        <v>338</v>
      </c>
    </row>
    <row r="336" spans="1:5">
      <c r="A336" t="e">
        <f ca="1">ol_declare_function("func335","result",E336,"input1",B336,"input2",C336)</f>
        <v>#NAME?</v>
      </c>
      <c r="B336">
        <v>1</v>
      </c>
      <c r="C336">
        <v>2</v>
      </c>
      <c r="D336">
        <v>336</v>
      </c>
      <c r="E336">
        <f t="shared" si="6"/>
        <v>339</v>
      </c>
    </row>
    <row r="337" spans="1:5">
      <c r="A337" t="e">
        <f ca="1">ol_declare_function("func336","result",E337,"input1",B337,"input2",C337)</f>
        <v>#NAME?</v>
      </c>
      <c r="B337">
        <v>1</v>
      </c>
      <c r="C337">
        <v>2</v>
      </c>
      <c r="D337">
        <v>337</v>
      </c>
      <c r="E337">
        <f t="shared" si="6"/>
        <v>340</v>
      </c>
    </row>
    <row r="338" spans="1:5">
      <c r="A338" t="e">
        <f ca="1">ol_declare_function("func337","result",E338,"input1",B338,"input2",C338)</f>
        <v>#NAME?</v>
      </c>
      <c r="B338">
        <v>1</v>
      </c>
      <c r="C338">
        <v>2</v>
      </c>
      <c r="D338">
        <v>338</v>
      </c>
      <c r="E338">
        <f t="shared" si="6"/>
        <v>341</v>
      </c>
    </row>
    <row r="339" spans="1:5">
      <c r="A339" t="e">
        <f ca="1">ol_declare_function("func338","result",E339,"input1",B339,"input2",C339)</f>
        <v>#NAME?</v>
      </c>
      <c r="B339">
        <v>1</v>
      </c>
      <c r="C339">
        <v>2</v>
      </c>
      <c r="D339">
        <v>339</v>
      </c>
      <c r="E339">
        <f t="shared" si="6"/>
        <v>342</v>
      </c>
    </row>
    <row r="340" spans="1:5">
      <c r="A340" t="e">
        <f ca="1">ol_declare_function("func339","result",E340,"input1",B340,"input2",C340)</f>
        <v>#NAME?</v>
      </c>
      <c r="B340">
        <v>1</v>
      </c>
      <c r="C340">
        <v>2</v>
      </c>
      <c r="D340">
        <v>340</v>
      </c>
      <c r="E340">
        <f t="shared" si="6"/>
        <v>343</v>
      </c>
    </row>
    <row r="341" spans="1:5">
      <c r="A341" t="e">
        <f ca="1">ol_declare_function("func340","result",E341,"input1",B341,"input2",C341)</f>
        <v>#NAME?</v>
      </c>
      <c r="B341">
        <v>1</v>
      </c>
      <c r="C341">
        <v>2</v>
      </c>
      <c r="D341">
        <v>341</v>
      </c>
      <c r="E341">
        <f t="shared" si="6"/>
        <v>344</v>
      </c>
    </row>
    <row r="342" spans="1:5">
      <c r="A342" t="e">
        <f ca="1">ol_declare_function("func341","result",E342,"input1",B342,"input2",C342)</f>
        <v>#NAME?</v>
      </c>
      <c r="B342">
        <v>1</v>
      </c>
      <c r="C342">
        <v>2</v>
      </c>
      <c r="D342">
        <v>342</v>
      </c>
      <c r="E342">
        <f t="shared" si="6"/>
        <v>345</v>
      </c>
    </row>
    <row r="343" spans="1:5">
      <c r="A343" t="e">
        <f ca="1">ol_declare_function("func342","result",E343,"input1",B343,"input2",C343)</f>
        <v>#NAME?</v>
      </c>
      <c r="B343">
        <v>1</v>
      </c>
      <c r="C343">
        <v>2</v>
      </c>
      <c r="D343">
        <v>343</v>
      </c>
      <c r="E343">
        <f t="shared" si="6"/>
        <v>346</v>
      </c>
    </row>
    <row r="344" spans="1:5">
      <c r="A344" t="e">
        <f ca="1">ol_declare_function("func343","result",E344,"input1",B344,"input2",C344)</f>
        <v>#NAME?</v>
      </c>
      <c r="B344">
        <v>1</v>
      </c>
      <c r="C344">
        <v>2</v>
      </c>
      <c r="D344">
        <v>344</v>
      </c>
      <c r="E344">
        <f t="shared" si="6"/>
        <v>347</v>
      </c>
    </row>
    <row r="345" spans="1:5">
      <c r="A345" t="e">
        <f ca="1">ol_declare_function("func344","result",E345,"input1",B345,"input2",C345)</f>
        <v>#NAME?</v>
      </c>
      <c r="B345">
        <v>1</v>
      </c>
      <c r="C345">
        <v>2</v>
      </c>
      <c r="D345">
        <v>345</v>
      </c>
      <c r="E345">
        <f t="shared" si="6"/>
        <v>348</v>
      </c>
    </row>
    <row r="346" spans="1:5">
      <c r="A346" t="e">
        <f ca="1">ol_declare_function("func345","result",E346,"input1",B346,"input2",C346)</f>
        <v>#NAME?</v>
      </c>
      <c r="B346">
        <v>1</v>
      </c>
      <c r="C346">
        <v>2</v>
      </c>
      <c r="D346">
        <v>346</v>
      </c>
      <c r="E346">
        <f t="shared" si="6"/>
        <v>349</v>
      </c>
    </row>
    <row r="347" spans="1:5">
      <c r="A347" t="e">
        <f ca="1">ol_declare_function("func346","result",E347,"input1",B347,"input2",C347)</f>
        <v>#NAME?</v>
      </c>
      <c r="B347">
        <v>1</v>
      </c>
      <c r="C347">
        <v>2</v>
      </c>
      <c r="D347">
        <v>347</v>
      </c>
      <c r="E347">
        <f t="shared" si="6"/>
        <v>350</v>
      </c>
    </row>
    <row r="348" spans="1:5">
      <c r="A348" t="e">
        <f ca="1">ol_declare_function("func347","result",E348,"input1",B348,"input2",C348)</f>
        <v>#NAME?</v>
      </c>
      <c r="B348">
        <v>1</v>
      </c>
      <c r="C348">
        <v>2</v>
      </c>
      <c r="D348">
        <v>348</v>
      </c>
      <c r="E348">
        <f t="shared" si="6"/>
        <v>351</v>
      </c>
    </row>
    <row r="349" spans="1:5">
      <c r="A349" t="e">
        <f ca="1">ol_declare_function("func348","result",E349,"input1",B349,"input2",C349)</f>
        <v>#NAME?</v>
      </c>
      <c r="B349">
        <v>1</v>
      </c>
      <c r="C349">
        <v>2</v>
      </c>
      <c r="D349">
        <v>349</v>
      </c>
      <c r="E349">
        <f t="shared" si="6"/>
        <v>352</v>
      </c>
    </row>
    <row r="350" spans="1:5">
      <c r="A350" t="e">
        <f ca="1">ol_declare_function("func349","result",E350,"input1",B350,"input2",C350)</f>
        <v>#NAME?</v>
      </c>
      <c r="B350">
        <v>1</v>
      </c>
      <c r="C350">
        <v>2</v>
      </c>
      <c r="D350">
        <v>350</v>
      </c>
      <c r="E350">
        <f t="shared" si="6"/>
        <v>353</v>
      </c>
    </row>
    <row r="351" spans="1:5">
      <c r="A351" t="e">
        <f ca="1">ol_declare_function("func350","result",E351,"input1",B351,"input2",C351)</f>
        <v>#NAME?</v>
      </c>
      <c r="B351">
        <v>1</v>
      </c>
      <c r="C351">
        <v>2</v>
      </c>
      <c r="D351">
        <v>351</v>
      </c>
      <c r="E351">
        <f t="shared" si="6"/>
        <v>354</v>
      </c>
    </row>
    <row r="352" spans="1:5">
      <c r="A352" t="e">
        <f ca="1">ol_declare_function("func351","result",E352,"input1",B352,"input2",C352)</f>
        <v>#NAME?</v>
      </c>
      <c r="B352">
        <v>1</v>
      </c>
      <c r="C352">
        <v>2</v>
      </c>
      <c r="D352">
        <v>352</v>
      </c>
      <c r="E352">
        <f t="shared" si="6"/>
        <v>355</v>
      </c>
    </row>
    <row r="353" spans="1:5">
      <c r="A353" t="e">
        <f ca="1">ol_declare_function("func352","result",E353,"input1",B353,"input2",C353)</f>
        <v>#NAME?</v>
      </c>
      <c r="B353">
        <v>1</v>
      </c>
      <c r="C353">
        <v>2</v>
      </c>
      <c r="D353">
        <v>353</v>
      </c>
      <c r="E353">
        <f t="shared" si="6"/>
        <v>356</v>
      </c>
    </row>
    <row r="354" spans="1:5">
      <c r="A354" t="e">
        <f ca="1">ol_declare_function("func353","result",E354,"input1",B354,"input2",C354)</f>
        <v>#NAME?</v>
      </c>
      <c r="B354">
        <v>1</v>
      </c>
      <c r="C354">
        <v>2</v>
      </c>
      <c r="D354">
        <v>354</v>
      </c>
      <c r="E354">
        <f t="shared" si="6"/>
        <v>357</v>
      </c>
    </row>
    <row r="355" spans="1:5">
      <c r="A355" t="e">
        <f ca="1">ol_declare_function("func354","result",E355,"input1",B355,"input2",C355)</f>
        <v>#NAME?</v>
      </c>
      <c r="B355">
        <v>1</v>
      </c>
      <c r="C355">
        <v>2</v>
      </c>
      <c r="D355">
        <v>355</v>
      </c>
      <c r="E355">
        <f t="shared" si="6"/>
        <v>358</v>
      </c>
    </row>
    <row r="356" spans="1:5">
      <c r="A356" t="e">
        <f ca="1">ol_declare_function("func355","result",E356,"input1",B356,"input2",C356)</f>
        <v>#NAME?</v>
      </c>
      <c r="B356">
        <v>1</v>
      </c>
      <c r="C356">
        <v>2</v>
      </c>
      <c r="D356">
        <v>356</v>
      </c>
      <c r="E356">
        <f t="shared" si="6"/>
        <v>359</v>
      </c>
    </row>
    <row r="357" spans="1:5">
      <c r="A357" t="e">
        <f ca="1">ol_declare_function("func356","result",E357,"input1",B357,"input2",C357)</f>
        <v>#NAME?</v>
      </c>
      <c r="B357">
        <v>1</v>
      </c>
      <c r="C357">
        <v>2</v>
      </c>
      <c r="D357">
        <v>357</v>
      </c>
      <c r="E357">
        <f t="shared" si="6"/>
        <v>360</v>
      </c>
    </row>
    <row r="358" spans="1:5">
      <c r="A358" t="e">
        <f ca="1">ol_declare_function("func357","result",E358,"input1",B358,"input2",C358)</f>
        <v>#NAME?</v>
      </c>
      <c r="B358">
        <v>1</v>
      </c>
      <c r="C358">
        <v>2</v>
      </c>
      <c r="D358">
        <v>358</v>
      </c>
      <c r="E358">
        <f t="shared" si="6"/>
        <v>361</v>
      </c>
    </row>
    <row r="359" spans="1:5">
      <c r="A359" t="e">
        <f ca="1">ol_declare_function("func358","result",E359,"input1",B359,"input2",C359)</f>
        <v>#NAME?</v>
      </c>
      <c r="B359">
        <v>1</v>
      </c>
      <c r="C359">
        <v>2</v>
      </c>
      <c r="D359">
        <v>359</v>
      </c>
      <c r="E359">
        <f t="shared" si="6"/>
        <v>362</v>
      </c>
    </row>
    <row r="360" spans="1:5">
      <c r="A360" t="e">
        <f ca="1">ol_declare_function("func359","result",E360,"input1",B360,"input2",C360)</f>
        <v>#NAME?</v>
      </c>
      <c r="B360">
        <v>1</v>
      </c>
      <c r="C360">
        <v>2</v>
      </c>
      <c r="D360">
        <v>360</v>
      </c>
      <c r="E360">
        <f t="shared" si="6"/>
        <v>363</v>
      </c>
    </row>
    <row r="361" spans="1:5">
      <c r="A361" t="e">
        <f ca="1">ol_declare_function("func360","result",E361,"input1",B361,"input2",C361)</f>
        <v>#NAME?</v>
      </c>
      <c r="B361">
        <v>1</v>
      </c>
      <c r="C361">
        <v>2</v>
      </c>
      <c r="D361">
        <v>361</v>
      </c>
      <c r="E361">
        <f t="shared" si="6"/>
        <v>364</v>
      </c>
    </row>
    <row r="362" spans="1:5">
      <c r="A362" t="e">
        <f ca="1">ol_declare_function("func361","result",E362,"input1",B362,"input2",C362)</f>
        <v>#NAME?</v>
      </c>
      <c r="B362">
        <v>1</v>
      </c>
      <c r="C362">
        <v>2</v>
      </c>
      <c r="D362">
        <v>362</v>
      </c>
      <c r="E362">
        <f t="shared" si="6"/>
        <v>365</v>
      </c>
    </row>
    <row r="363" spans="1:5">
      <c r="A363" t="e">
        <f ca="1">ol_declare_function("func362","result",E363,"input1",B363,"input2",C363)</f>
        <v>#NAME?</v>
      </c>
      <c r="B363">
        <v>1</v>
      </c>
      <c r="C363">
        <v>2</v>
      </c>
      <c r="D363">
        <v>363</v>
      </c>
      <c r="E363">
        <f t="shared" si="6"/>
        <v>366</v>
      </c>
    </row>
    <row r="364" spans="1:5">
      <c r="A364" t="e">
        <f ca="1">ol_declare_function("func363","result",E364,"input1",B364,"input2",C364)</f>
        <v>#NAME?</v>
      </c>
      <c r="B364">
        <v>1</v>
      </c>
      <c r="C364">
        <v>2</v>
      </c>
      <c r="D364">
        <v>364</v>
      </c>
      <c r="E364">
        <f t="shared" si="6"/>
        <v>367</v>
      </c>
    </row>
    <row r="365" spans="1:5">
      <c r="A365" t="e">
        <f ca="1">ol_declare_function("func364","result",E365,"input1",B365,"input2",C365)</f>
        <v>#NAME?</v>
      </c>
      <c r="B365">
        <v>1</v>
      </c>
      <c r="C365">
        <v>2</v>
      </c>
      <c r="D365">
        <v>365</v>
      </c>
      <c r="E365">
        <f t="shared" si="6"/>
        <v>368</v>
      </c>
    </row>
    <row r="366" spans="1:5">
      <c r="A366" t="e">
        <f ca="1">ol_declare_function("func365","result",E366,"input1",B366,"input2",C366)</f>
        <v>#NAME?</v>
      </c>
      <c r="B366">
        <v>1</v>
      </c>
      <c r="C366">
        <v>2</v>
      </c>
      <c r="D366">
        <v>366</v>
      </c>
      <c r="E366">
        <f t="shared" si="6"/>
        <v>369</v>
      </c>
    </row>
    <row r="367" spans="1:5">
      <c r="A367" t="e">
        <f ca="1">ol_declare_function("func366","result",E367,"input1",B367,"input2",C367)</f>
        <v>#NAME?</v>
      </c>
      <c r="B367">
        <v>1</v>
      </c>
      <c r="C367">
        <v>2</v>
      </c>
      <c r="D367">
        <v>367</v>
      </c>
      <c r="E367">
        <f t="shared" si="6"/>
        <v>370</v>
      </c>
    </row>
    <row r="368" spans="1:5">
      <c r="A368" t="e">
        <f ca="1">ol_declare_function("func367","result",E368,"input1",B368,"input2",C368)</f>
        <v>#NAME?</v>
      </c>
      <c r="B368">
        <v>1</v>
      </c>
      <c r="C368">
        <v>2</v>
      </c>
      <c r="D368">
        <v>368</v>
      </c>
      <c r="E368">
        <f t="shared" si="6"/>
        <v>371</v>
      </c>
    </row>
    <row r="369" spans="1:5">
      <c r="A369" t="e">
        <f ca="1">ol_declare_function("func368","result",E369,"input1",B369,"input2",C369)</f>
        <v>#NAME?</v>
      </c>
      <c r="B369">
        <v>1</v>
      </c>
      <c r="C369">
        <v>2</v>
      </c>
      <c r="D369">
        <v>369</v>
      </c>
      <c r="E369">
        <f t="shared" si="6"/>
        <v>372</v>
      </c>
    </row>
    <row r="370" spans="1:5">
      <c r="A370" t="e">
        <f ca="1">ol_declare_function("func369","result",E370,"input1",B370,"input2",C370)</f>
        <v>#NAME?</v>
      </c>
      <c r="B370">
        <v>1</v>
      </c>
      <c r="C370">
        <v>2</v>
      </c>
      <c r="D370">
        <v>370</v>
      </c>
      <c r="E370">
        <f t="shared" si="6"/>
        <v>373</v>
      </c>
    </row>
    <row r="371" spans="1:5">
      <c r="A371" t="e">
        <f ca="1">ol_declare_function("func370","result",E371,"input1",B371,"input2",C371)</f>
        <v>#NAME?</v>
      </c>
      <c r="B371">
        <v>1</v>
      </c>
      <c r="C371">
        <v>2</v>
      </c>
      <c r="D371">
        <v>371</v>
      </c>
      <c r="E371">
        <f t="shared" si="6"/>
        <v>374</v>
      </c>
    </row>
    <row r="372" spans="1:5">
      <c r="A372" t="e">
        <f ca="1">ol_declare_function("func371","result",E372,"input1",B372,"input2",C372)</f>
        <v>#NAME?</v>
      </c>
      <c r="B372">
        <v>1</v>
      </c>
      <c r="C372">
        <v>2</v>
      </c>
      <c r="D372">
        <v>372</v>
      </c>
      <c r="E372">
        <f t="shared" si="6"/>
        <v>375</v>
      </c>
    </row>
    <row r="373" spans="1:5">
      <c r="A373" t="e">
        <f ca="1">ol_declare_function("func372","result",E373,"input1",B373,"input2",C373)</f>
        <v>#NAME?</v>
      </c>
      <c r="B373">
        <v>1</v>
      </c>
      <c r="C373">
        <v>2</v>
      </c>
      <c r="D373">
        <v>373</v>
      </c>
      <c r="E373">
        <f t="shared" si="6"/>
        <v>376</v>
      </c>
    </row>
    <row r="374" spans="1:5">
      <c r="A374" t="e">
        <f ca="1">ol_declare_function("func373","result",E374,"input1",B374,"input2",C374)</f>
        <v>#NAME?</v>
      </c>
      <c r="B374">
        <v>1</v>
      </c>
      <c r="C374">
        <v>2</v>
      </c>
      <c r="D374">
        <v>374</v>
      </c>
      <c r="E374">
        <f t="shared" si="6"/>
        <v>377</v>
      </c>
    </row>
    <row r="375" spans="1:5">
      <c r="A375" t="e">
        <f ca="1">ol_declare_function("func374","result",E375,"input1",B375,"input2",C375)</f>
        <v>#NAME?</v>
      </c>
      <c r="B375">
        <v>1</v>
      </c>
      <c r="C375">
        <v>2</v>
      </c>
      <c r="D375">
        <v>375</v>
      </c>
      <c r="E375">
        <f t="shared" si="6"/>
        <v>378</v>
      </c>
    </row>
    <row r="376" spans="1:5">
      <c r="A376" t="e">
        <f ca="1">ol_declare_function("func375","result",E376,"input1",B376,"input2",C376)</f>
        <v>#NAME?</v>
      </c>
      <c r="B376">
        <v>1</v>
      </c>
      <c r="C376">
        <v>2</v>
      </c>
      <c r="D376">
        <v>376</v>
      </c>
      <c r="E376">
        <f t="shared" si="6"/>
        <v>379</v>
      </c>
    </row>
    <row r="377" spans="1:5">
      <c r="A377" t="e">
        <f ca="1">ol_declare_function("func376","result",E377,"input1",B377,"input2",C377)</f>
        <v>#NAME?</v>
      </c>
      <c r="B377">
        <v>1</v>
      </c>
      <c r="C377">
        <v>2</v>
      </c>
      <c r="D377">
        <v>377</v>
      </c>
      <c r="E377">
        <f t="shared" si="6"/>
        <v>380</v>
      </c>
    </row>
    <row r="378" spans="1:5">
      <c r="A378" t="e">
        <f ca="1">ol_declare_function("func377","result",E378,"input1",B378,"input2",C378)</f>
        <v>#NAME?</v>
      </c>
      <c r="B378">
        <v>1</v>
      </c>
      <c r="C378">
        <v>2</v>
      </c>
      <c r="D378">
        <v>378</v>
      </c>
      <c r="E378">
        <f t="shared" si="6"/>
        <v>381</v>
      </c>
    </row>
    <row r="379" spans="1:5">
      <c r="A379" t="e">
        <f ca="1">ol_declare_function("func378","result",E379,"input1",B379,"input2",C379)</f>
        <v>#NAME?</v>
      </c>
      <c r="B379">
        <v>1</v>
      </c>
      <c r="C379">
        <v>2</v>
      </c>
      <c r="D379">
        <v>379</v>
      </c>
      <c r="E379">
        <f t="shared" si="6"/>
        <v>382</v>
      </c>
    </row>
    <row r="380" spans="1:5">
      <c r="A380" t="e">
        <f ca="1">ol_declare_function("func379","result",E380,"input1",B380,"input2",C380)</f>
        <v>#NAME?</v>
      </c>
      <c r="B380">
        <v>1</v>
      </c>
      <c r="C380">
        <v>2</v>
      </c>
      <c r="D380">
        <v>380</v>
      </c>
      <c r="E380">
        <f t="shared" si="6"/>
        <v>383</v>
      </c>
    </row>
    <row r="381" spans="1:5">
      <c r="A381" t="e">
        <f ca="1">ol_declare_function("func380","result",E381,"input1",B381,"input2",C381)</f>
        <v>#NAME?</v>
      </c>
      <c r="B381">
        <v>1</v>
      </c>
      <c r="C381">
        <v>2</v>
      </c>
      <c r="D381">
        <v>381</v>
      </c>
      <c r="E381">
        <f t="shared" ref="E381:E444" si="7">D381+C381+B381</f>
        <v>384</v>
      </c>
    </row>
    <row r="382" spans="1:5">
      <c r="A382" t="e">
        <f ca="1">ol_declare_function("func381","result",E382,"input1",B382,"input2",C382)</f>
        <v>#NAME?</v>
      </c>
      <c r="B382">
        <v>1</v>
      </c>
      <c r="C382">
        <v>2</v>
      </c>
      <c r="D382">
        <v>382</v>
      </c>
      <c r="E382">
        <f t="shared" si="7"/>
        <v>385</v>
      </c>
    </row>
    <row r="383" spans="1:5">
      <c r="A383" t="e">
        <f ca="1">ol_declare_function("func382","result",E383,"input1",B383,"input2",C383)</f>
        <v>#NAME?</v>
      </c>
      <c r="B383">
        <v>1</v>
      </c>
      <c r="C383">
        <v>2</v>
      </c>
      <c r="D383">
        <v>383</v>
      </c>
      <c r="E383">
        <f t="shared" si="7"/>
        <v>386</v>
      </c>
    </row>
    <row r="384" spans="1:5">
      <c r="A384" t="e">
        <f ca="1">ol_declare_function("func383","result",E384,"input1",B384,"input2",C384)</f>
        <v>#NAME?</v>
      </c>
      <c r="B384">
        <v>1</v>
      </c>
      <c r="C384">
        <v>2</v>
      </c>
      <c r="D384">
        <v>384</v>
      </c>
      <c r="E384">
        <f t="shared" si="7"/>
        <v>387</v>
      </c>
    </row>
    <row r="385" spans="1:5">
      <c r="A385" t="e">
        <f ca="1">ol_declare_function("func384","result",E385,"input1",B385,"input2",C385)</f>
        <v>#NAME?</v>
      </c>
      <c r="B385">
        <v>1</v>
      </c>
      <c r="C385">
        <v>2</v>
      </c>
      <c r="D385">
        <v>385</v>
      </c>
      <c r="E385">
        <f t="shared" si="7"/>
        <v>388</v>
      </c>
    </row>
    <row r="386" spans="1:5">
      <c r="A386" t="e">
        <f ca="1">ol_declare_function("func385","result",E386,"input1",B386,"input2",C386)</f>
        <v>#NAME?</v>
      </c>
      <c r="B386">
        <v>1</v>
      </c>
      <c r="C386">
        <v>2</v>
      </c>
      <c r="D386">
        <v>386</v>
      </c>
      <c r="E386">
        <f t="shared" si="7"/>
        <v>389</v>
      </c>
    </row>
    <row r="387" spans="1:5">
      <c r="A387" t="e">
        <f ca="1">ol_declare_function("func386","result",E387,"input1",B387,"input2",C387)</f>
        <v>#NAME?</v>
      </c>
      <c r="B387">
        <v>1</v>
      </c>
      <c r="C387">
        <v>2</v>
      </c>
      <c r="D387">
        <v>387</v>
      </c>
      <c r="E387">
        <f t="shared" si="7"/>
        <v>390</v>
      </c>
    </row>
    <row r="388" spans="1:5">
      <c r="A388" t="e">
        <f ca="1">ol_declare_function("func387","result",E388,"input1",B388,"input2",C388)</f>
        <v>#NAME?</v>
      </c>
      <c r="B388">
        <v>1</v>
      </c>
      <c r="C388">
        <v>2</v>
      </c>
      <c r="D388">
        <v>388</v>
      </c>
      <c r="E388">
        <f t="shared" si="7"/>
        <v>391</v>
      </c>
    </row>
    <row r="389" spans="1:5">
      <c r="A389" t="e">
        <f ca="1">ol_declare_function("func388","result",E389,"input1",B389,"input2",C389)</f>
        <v>#NAME?</v>
      </c>
      <c r="B389">
        <v>1</v>
      </c>
      <c r="C389">
        <v>2</v>
      </c>
      <c r="D389">
        <v>389</v>
      </c>
      <c r="E389">
        <f t="shared" si="7"/>
        <v>392</v>
      </c>
    </row>
    <row r="390" spans="1:5">
      <c r="A390" t="e">
        <f ca="1">ol_declare_function("func389","result",E390,"input1",B390,"input2",C390)</f>
        <v>#NAME?</v>
      </c>
      <c r="B390">
        <v>1</v>
      </c>
      <c r="C390">
        <v>2</v>
      </c>
      <c r="D390">
        <v>390</v>
      </c>
      <c r="E390">
        <f t="shared" si="7"/>
        <v>393</v>
      </c>
    </row>
    <row r="391" spans="1:5">
      <c r="A391" t="e">
        <f ca="1">ol_declare_function("func390","result",E391,"input1",B391,"input2",C391)</f>
        <v>#NAME?</v>
      </c>
      <c r="B391">
        <v>1</v>
      </c>
      <c r="C391">
        <v>2</v>
      </c>
      <c r="D391">
        <v>391</v>
      </c>
      <c r="E391">
        <f t="shared" si="7"/>
        <v>394</v>
      </c>
    </row>
    <row r="392" spans="1:5">
      <c r="A392" t="e">
        <f ca="1">ol_declare_function("func391","result",E392,"input1",B392,"input2",C392)</f>
        <v>#NAME?</v>
      </c>
      <c r="B392">
        <v>1</v>
      </c>
      <c r="C392">
        <v>2</v>
      </c>
      <c r="D392">
        <v>392</v>
      </c>
      <c r="E392">
        <f t="shared" si="7"/>
        <v>395</v>
      </c>
    </row>
    <row r="393" spans="1:5">
      <c r="A393" t="e">
        <f ca="1">ol_declare_function("func392","result",E393,"input1",B393,"input2",C393)</f>
        <v>#NAME?</v>
      </c>
      <c r="B393">
        <v>1</v>
      </c>
      <c r="C393">
        <v>2</v>
      </c>
      <c r="D393">
        <v>393</v>
      </c>
      <c r="E393">
        <f t="shared" si="7"/>
        <v>396</v>
      </c>
    </row>
    <row r="394" spans="1:5">
      <c r="A394" t="e">
        <f ca="1">ol_declare_function("func393","result",E394,"input1",B394,"input2",C394)</f>
        <v>#NAME?</v>
      </c>
      <c r="B394">
        <v>1</v>
      </c>
      <c r="C394">
        <v>2</v>
      </c>
      <c r="D394">
        <v>394</v>
      </c>
      <c r="E394">
        <f t="shared" si="7"/>
        <v>397</v>
      </c>
    </row>
    <row r="395" spans="1:5">
      <c r="A395" t="e">
        <f ca="1">ol_declare_function("func394","result",E395,"input1",B395,"input2",C395)</f>
        <v>#NAME?</v>
      </c>
      <c r="B395">
        <v>1</v>
      </c>
      <c r="C395">
        <v>2</v>
      </c>
      <c r="D395">
        <v>395</v>
      </c>
      <c r="E395">
        <f t="shared" si="7"/>
        <v>398</v>
      </c>
    </row>
    <row r="396" spans="1:5">
      <c r="A396" t="e">
        <f ca="1">ol_declare_function("func395","result",E396,"input1",B396,"input2",C396)</f>
        <v>#NAME?</v>
      </c>
      <c r="B396">
        <v>1</v>
      </c>
      <c r="C396">
        <v>2</v>
      </c>
      <c r="D396">
        <v>396</v>
      </c>
      <c r="E396">
        <f t="shared" si="7"/>
        <v>399</v>
      </c>
    </row>
    <row r="397" spans="1:5">
      <c r="A397" t="e">
        <f ca="1">ol_declare_function("func396","result",E397,"input1",B397,"input2",C397)</f>
        <v>#NAME?</v>
      </c>
      <c r="B397">
        <v>1</v>
      </c>
      <c r="C397">
        <v>2</v>
      </c>
      <c r="D397">
        <v>397</v>
      </c>
      <c r="E397">
        <f t="shared" si="7"/>
        <v>400</v>
      </c>
    </row>
    <row r="398" spans="1:5">
      <c r="A398" t="e">
        <f ca="1">ol_declare_function("func397","result",E398,"input1",B398,"input2",C398)</f>
        <v>#NAME?</v>
      </c>
      <c r="B398">
        <v>1</v>
      </c>
      <c r="C398">
        <v>2</v>
      </c>
      <c r="D398">
        <v>398</v>
      </c>
      <c r="E398">
        <f t="shared" si="7"/>
        <v>401</v>
      </c>
    </row>
    <row r="399" spans="1:5">
      <c r="A399" t="e">
        <f ca="1">ol_declare_function("func398","result",E399,"input1",B399,"input2",C399)</f>
        <v>#NAME?</v>
      </c>
      <c r="B399">
        <v>1</v>
      </c>
      <c r="C399">
        <v>2</v>
      </c>
      <c r="D399">
        <v>399</v>
      </c>
      <c r="E399">
        <f t="shared" si="7"/>
        <v>402</v>
      </c>
    </row>
    <row r="400" spans="1:5">
      <c r="A400" t="e">
        <f ca="1">ol_declare_function("func399","result",E400,"input1",B400,"input2",C400)</f>
        <v>#NAME?</v>
      </c>
      <c r="B400">
        <v>1</v>
      </c>
      <c r="C400">
        <v>2</v>
      </c>
      <c r="D400">
        <v>400</v>
      </c>
      <c r="E400">
        <f t="shared" si="7"/>
        <v>403</v>
      </c>
    </row>
    <row r="401" spans="1:5">
      <c r="A401" t="e">
        <f ca="1">ol_declare_function("func400","result",E401,"input1",B401,"input2",C401)</f>
        <v>#NAME?</v>
      </c>
      <c r="B401">
        <v>1</v>
      </c>
      <c r="C401">
        <v>2</v>
      </c>
      <c r="D401">
        <v>401</v>
      </c>
      <c r="E401">
        <f t="shared" si="7"/>
        <v>404</v>
      </c>
    </row>
    <row r="402" spans="1:5">
      <c r="A402" t="e">
        <f ca="1">ol_declare_function("func401","result",E402,"input1",B402,"input2",C402)</f>
        <v>#NAME?</v>
      </c>
      <c r="B402">
        <v>1</v>
      </c>
      <c r="C402">
        <v>2</v>
      </c>
      <c r="D402">
        <v>402</v>
      </c>
      <c r="E402">
        <f t="shared" si="7"/>
        <v>405</v>
      </c>
    </row>
    <row r="403" spans="1:5">
      <c r="A403" t="e">
        <f ca="1">ol_declare_function("func402","result",E403,"input1",B403,"input2",C403)</f>
        <v>#NAME?</v>
      </c>
      <c r="B403">
        <v>1</v>
      </c>
      <c r="C403">
        <v>2</v>
      </c>
      <c r="D403">
        <v>403</v>
      </c>
      <c r="E403">
        <f t="shared" si="7"/>
        <v>406</v>
      </c>
    </row>
    <row r="404" spans="1:5">
      <c r="A404" t="e">
        <f ca="1">ol_declare_function("func403","result",E404,"input1",B404,"input2",C404)</f>
        <v>#NAME?</v>
      </c>
      <c r="B404">
        <v>1</v>
      </c>
      <c r="C404">
        <v>2</v>
      </c>
      <c r="D404">
        <v>404</v>
      </c>
      <c r="E404">
        <f t="shared" si="7"/>
        <v>407</v>
      </c>
    </row>
    <row r="405" spans="1:5">
      <c r="A405" t="e">
        <f ca="1">ol_declare_function("func404","result",E405,"input1",B405,"input2",C405)</f>
        <v>#NAME?</v>
      </c>
      <c r="B405">
        <v>1</v>
      </c>
      <c r="C405">
        <v>2</v>
      </c>
      <c r="D405">
        <v>405</v>
      </c>
      <c r="E405">
        <f t="shared" si="7"/>
        <v>408</v>
      </c>
    </row>
    <row r="406" spans="1:5">
      <c r="A406" t="e">
        <f ca="1">ol_declare_function("func405","result",E406,"input1",B406,"input2",C406)</f>
        <v>#NAME?</v>
      </c>
      <c r="B406">
        <v>1</v>
      </c>
      <c r="C406">
        <v>2</v>
      </c>
      <c r="D406">
        <v>406</v>
      </c>
      <c r="E406">
        <f t="shared" si="7"/>
        <v>409</v>
      </c>
    </row>
    <row r="407" spans="1:5">
      <c r="A407" t="e">
        <f ca="1">ol_declare_function("func406","result",E407,"input1",B407,"input2",C407)</f>
        <v>#NAME?</v>
      </c>
      <c r="B407">
        <v>1</v>
      </c>
      <c r="C407">
        <v>2</v>
      </c>
      <c r="D407">
        <v>407</v>
      </c>
      <c r="E407">
        <f t="shared" si="7"/>
        <v>410</v>
      </c>
    </row>
    <row r="408" spans="1:5">
      <c r="A408" t="e">
        <f ca="1">ol_declare_function("func407","result",E408,"input1",B408,"input2",C408)</f>
        <v>#NAME?</v>
      </c>
      <c r="B408">
        <v>1</v>
      </c>
      <c r="C408">
        <v>2</v>
      </c>
      <c r="D408">
        <v>408</v>
      </c>
      <c r="E408">
        <f t="shared" si="7"/>
        <v>411</v>
      </c>
    </row>
    <row r="409" spans="1:5">
      <c r="A409" t="e">
        <f ca="1">ol_declare_function("func408","result",E409,"input1",B409,"input2",C409)</f>
        <v>#NAME?</v>
      </c>
      <c r="B409">
        <v>1</v>
      </c>
      <c r="C409">
        <v>2</v>
      </c>
      <c r="D409">
        <v>409</v>
      </c>
      <c r="E409">
        <f t="shared" si="7"/>
        <v>412</v>
      </c>
    </row>
    <row r="410" spans="1:5">
      <c r="A410" t="e">
        <f ca="1">ol_declare_function("func409","result",E410,"input1",B410,"input2",C410)</f>
        <v>#NAME?</v>
      </c>
      <c r="B410">
        <v>1</v>
      </c>
      <c r="C410">
        <v>2</v>
      </c>
      <c r="D410">
        <v>410</v>
      </c>
      <c r="E410">
        <f t="shared" si="7"/>
        <v>413</v>
      </c>
    </row>
    <row r="411" spans="1:5">
      <c r="A411" t="e">
        <f ca="1">ol_declare_function("func410","result",E411,"input1",B411,"input2",C411)</f>
        <v>#NAME?</v>
      </c>
      <c r="B411">
        <v>1</v>
      </c>
      <c r="C411">
        <v>2</v>
      </c>
      <c r="D411">
        <v>411</v>
      </c>
      <c r="E411">
        <f t="shared" si="7"/>
        <v>414</v>
      </c>
    </row>
    <row r="412" spans="1:5">
      <c r="A412" t="e">
        <f ca="1">ol_declare_function("func411","result",E412,"input1",B412,"input2",C412)</f>
        <v>#NAME?</v>
      </c>
      <c r="B412">
        <v>1</v>
      </c>
      <c r="C412">
        <v>2</v>
      </c>
      <c r="D412">
        <v>412</v>
      </c>
      <c r="E412">
        <f t="shared" si="7"/>
        <v>415</v>
      </c>
    </row>
    <row r="413" spans="1:5">
      <c r="A413" t="e">
        <f ca="1">ol_declare_function("func412","result",E413,"input1",B413,"input2",C413)</f>
        <v>#NAME?</v>
      </c>
      <c r="B413">
        <v>1</v>
      </c>
      <c r="C413">
        <v>2</v>
      </c>
      <c r="D413">
        <v>413</v>
      </c>
      <c r="E413">
        <f t="shared" si="7"/>
        <v>416</v>
      </c>
    </row>
    <row r="414" spans="1:5">
      <c r="A414" t="e">
        <f ca="1">ol_declare_function("func413","result",E414,"input1",B414,"input2",C414)</f>
        <v>#NAME?</v>
      </c>
      <c r="B414">
        <v>1</v>
      </c>
      <c r="C414">
        <v>2</v>
      </c>
      <c r="D414">
        <v>414</v>
      </c>
      <c r="E414">
        <f t="shared" si="7"/>
        <v>417</v>
      </c>
    </row>
    <row r="415" spans="1:5">
      <c r="A415" t="e">
        <f ca="1">ol_declare_function("func414","result",E415,"input1",B415,"input2",C415)</f>
        <v>#NAME?</v>
      </c>
      <c r="B415">
        <v>1</v>
      </c>
      <c r="C415">
        <v>2</v>
      </c>
      <c r="D415">
        <v>415</v>
      </c>
      <c r="E415">
        <f t="shared" si="7"/>
        <v>418</v>
      </c>
    </row>
    <row r="416" spans="1:5">
      <c r="A416" t="e">
        <f ca="1">ol_declare_function("func415","result",E416,"input1",B416,"input2",C416)</f>
        <v>#NAME?</v>
      </c>
      <c r="B416">
        <v>1</v>
      </c>
      <c r="C416">
        <v>2</v>
      </c>
      <c r="D416">
        <v>416</v>
      </c>
      <c r="E416">
        <f t="shared" si="7"/>
        <v>419</v>
      </c>
    </row>
    <row r="417" spans="1:5">
      <c r="A417" t="e">
        <f ca="1">ol_declare_function("func416","result",E417,"input1",B417,"input2",C417)</f>
        <v>#NAME?</v>
      </c>
      <c r="B417">
        <v>1</v>
      </c>
      <c r="C417">
        <v>2</v>
      </c>
      <c r="D417">
        <v>417</v>
      </c>
      <c r="E417">
        <f t="shared" si="7"/>
        <v>420</v>
      </c>
    </row>
    <row r="418" spans="1:5">
      <c r="A418" t="e">
        <f ca="1">ol_declare_function("func417","result",E418,"input1",B418,"input2",C418)</f>
        <v>#NAME?</v>
      </c>
      <c r="B418">
        <v>1</v>
      </c>
      <c r="C418">
        <v>2</v>
      </c>
      <c r="D418">
        <v>418</v>
      </c>
      <c r="E418">
        <f t="shared" si="7"/>
        <v>421</v>
      </c>
    </row>
    <row r="419" spans="1:5">
      <c r="A419" t="e">
        <f ca="1">ol_declare_function("func418","result",E419,"input1",B419,"input2",C419)</f>
        <v>#NAME?</v>
      </c>
      <c r="B419">
        <v>1</v>
      </c>
      <c r="C419">
        <v>2</v>
      </c>
      <c r="D419">
        <v>419</v>
      </c>
      <c r="E419">
        <f t="shared" si="7"/>
        <v>422</v>
      </c>
    </row>
    <row r="420" spans="1:5">
      <c r="A420" t="e">
        <f ca="1">ol_declare_function("func419","result",E420,"input1",B420,"input2",C420)</f>
        <v>#NAME?</v>
      </c>
      <c r="B420">
        <v>1</v>
      </c>
      <c r="C420">
        <v>2</v>
      </c>
      <c r="D420">
        <v>420</v>
      </c>
      <c r="E420">
        <f t="shared" si="7"/>
        <v>423</v>
      </c>
    </row>
    <row r="421" spans="1:5">
      <c r="A421" t="e">
        <f ca="1">ol_declare_function("func420","result",E421,"input1",B421,"input2",C421)</f>
        <v>#NAME?</v>
      </c>
      <c r="B421">
        <v>1</v>
      </c>
      <c r="C421">
        <v>2</v>
      </c>
      <c r="D421">
        <v>421</v>
      </c>
      <c r="E421">
        <f t="shared" si="7"/>
        <v>424</v>
      </c>
    </row>
    <row r="422" spans="1:5">
      <c r="A422" t="e">
        <f ca="1">ol_declare_function("func421","result",E422,"input1",B422,"input2",C422)</f>
        <v>#NAME?</v>
      </c>
      <c r="B422">
        <v>1</v>
      </c>
      <c r="C422">
        <v>2</v>
      </c>
      <c r="D422">
        <v>422</v>
      </c>
      <c r="E422">
        <f t="shared" si="7"/>
        <v>425</v>
      </c>
    </row>
    <row r="423" spans="1:5">
      <c r="A423" t="e">
        <f ca="1">ol_declare_function("func422","result",E423,"input1",B423,"input2",C423)</f>
        <v>#NAME?</v>
      </c>
      <c r="B423">
        <v>1</v>
      </c>
      <c r="C423">
        <v>2</v>
      </c>
      <c r="D423">
        <v>423</v>
      </c>
      <c r="E423">
        <f t="shared" si="7"/>
        <v>426</v>
      </c>
    </row>
    <row r="424" spans="1:5">
      <c r="A424" t="e">
        <f ca="1">ol_declare_function("func423","result",E424,"input1",B424,"input2",C424)</f>
        <v>#NAME?</v>
      </c>
      <c r="B424">
        <v>1</v>
      </c>
      <c r="C424">
        <v>2</v>
      </c>
      <c r="D424">
        <v>424</v>
      </c>
      <c r="E424">
        <f t="shared" si="7"/>
        <v>427</v>
      </c>
    </row>
    <row r="425" spans="1:5">
      <c r="A425" t="e">
        <f ca="1">ol_declare_function("func424","result",E425,"input1",B425,"input2",C425)</f>
        <v>#NAME?</v>
      </c>
      <c r="B425">
        <v>1</v>
      </c>
      <c r="C425">
        <v>2</v>
      </c>
      <c r="D425">
        <v>425</v>
      </c>
      <c r="E425">
        <f t="shared" si="7"/>
        <v>428</v>
      </c>
    </row>
    <row r="426" spans="1:5">
      <c r="A426" t="e">
        <f ca="1">ol_declare_function("func425","result",E426,"input1",B426,"input2",C426)</f>
        <v>#NAME?</v>
      </c>
      <c r="B426">
        <v>1</v>
      </c>
      <c r="C426">
        <v>2</v>
      </c>
      <c r="D426">
        <v>426</v>
      </c>
      <c r="E426">
        <f t="shared" si="7"/>
        <v>429</v>
      </c>
    </row>
    <row r="427" spans="1:5">
      <c r="A427" t="e">
        <f ca="1">ol_declare_function("func426","result",E427,"input1",B427,"input2",C427)</f>
        <v>#NAME?</v>
      </c>
      <c r="B427">
        <v>1</v>
      </c>
      <c r="C427">
        <v>2</v>
      </c>
      <c r="D427">
        <v>427</v>
      </c>
      <c r="E427">
        <f t="shared" si="7"/>
        <v>430</v>
      </c>
    </row>
    <row r="428" spans="1:5">
      <c r="A428" t="e">
        <f ca="1">ol_declare_function("func427","result",E428,"input1",B428,"input2",C428)</f>
        <v>#NAME?</v>
      </c>
      <c r="B428">
        <v>1</v>
      </c>
      <c r="C428">
        <v>2</v>
      </c>
      <c r="D428">
        <v>428</v>
      </c>
      <c r="E428">
        <f t="shared" si="7"/>
        <v>431</v>
      </c>
    </row>
    <row r="429" spans="1:5">
      <c r="A429" t="e">
        <f ca="1">ol_declare_function("func428","result",E429,"input1",B429,"input2",C429)</f>
        <v>#NAME?</v>
      </c>
      <c r="B429">
        <v>1</v>
      </c>
      <c r="C429">
        <v>2</v>
      </c>
      <c r="D429">
        <v>429</v>
      </c>
      <c r="E429">
        <f t="shared" si="7"/>
        <v>432</v>
      </c>
    </row>
    <row r="430" spans="1:5">
      <c r="A430" t="e">
        <f ca="1">ol_declare_function("func429","result",E430,"input1",B430,"input2",C430)</f>
        <v>#NAME?</v>
      </c>
      <c r="B430">
        <v>1</v>
      </c>
      <c r="C430">
        <v>2</v>
      </c>
      <c r="D430">
        <v>430</v>
      </c>
      <c r="E430">
        <f t="shared" si="7"/>
        <v>433</v>
      </c>
    </row>
    <row r="431" spans="1:5">
      <c r="A431" t="e">
        <f ca="1">ol_declare_function("func430","result",E431,"input1",B431,"input2",C431)</f>
        <v>#NAME?</v>
      </c>
      <c r="B431">
        <v>1</v>
      </c>
      <c r="C431">
        <v>2</v>
      </c>
      <c r="D431">
        <v>431</v>
      </c>
      <c r="E431">
        <f t="shared" si="7"/>
        <v>434</v>
      </c>
    </row>
    <row r="432" spans="1:5">
      <c r="A432" t="e">
        <f ca="1">ol_declare_function("func431","result",E432,"input1",B432,"input2",C432)</f>
        <v>#NAME?</v>
      </c>
      <c r="B432">
        <v>1</v>
      </c>
      <c r="C432">
        <v>2</v>
      </c>
      <c r="D432">
        <v>432</v>
      </c>
      <c r="E432">
        <f t="shared" si="7"/>
        <v>435</v>
      </c>
    </row>
    <row r="433" spans="1:5">
      <c r="A433" t="e">
        <f ca="1">ol_declare_function("func432","result",E433,"input1",B433,"input2",C433)</f>
        <v>#NAME?</v>
      </c>
      <c r="B433">
        <v>1</v>
      </c>
      <c r="C433">
        <v>2</v>
      </c>
      <c r="D433">
        <v>433</v>
      </c>
      <c r="E433">
        <f t="shared" si="7"/>
        <v>436</v>
      </c>
    </row>
    <row r="434" spans="1:5">
      <c r="A434" t="e">
        <f ca="1">ol_declare_function("func433","result",E434,"input1",B434,"input2",C434)</f>
        <v>#NAME?</v>
      </c>
      <c r="B434">
        <v>1</v>
      </c>
      <c r="C434">
        <v>2</v>
      </c>
      <c r="D434">
        <v>434</v>
      </c>
      <c r="E434">
        <f t="shared" si="7"/>
        <v>437</v>
      </c>
    </row>
    <row r="435" spans="1:5">
      <c r="A435" t="e">
        <f ca="1">ol_declare_function("func434","result",E435,"input1",B435,"input2",C435)</f>
        <v>#NAME?</v>
      </c>
      <c r="B435">
        <v>1</v>
      </c>
      <c r="C435">
        <v>2</v>
      </c>
      <c r="D435">
        <v>435</v>
      </c>
      <c r="E435">
        <f t="shared" si="7"/>
        <v>438</v>
      </c>
    </row>
    <row r="436" spans="1:5">
      <c r="A436" t="e">
        <f ca="1">ol_declare_function("func435","result",E436,"input1",B436,"input2",C436)</f>
        <v>#NAME?</v>
      </c>
      <c r="B436">
        <v>1</v>
      </c>
      <c r="C436">
        <v>2</v>
      </c>
      <c r="D436">
        <v>436</v>
      </c>
      <c r="E436">
        <f t="shared" si="7"/>
        <v>439</v>
      </c>
    </row>
    <row r="437" spans="1:5">
      <c r="A437" t="e">
        <f ca="1">ol_declare_function("func436","result",E437,"input1",B437,"input2",C437)</f>
        <v>#NAME?</v>
      </c>
      <c r="B437">
        <v>1</v>
      </c>
      <c r="C437">
        <v>2</v>
      </c>
      <c r="D437">
        <v>437</v>
      </c>
      <c r="E437">
        <f t="shared" si="7"/>
        <v>440</v>
      </c>
    </row>
    <row r="438" spans="1:5">
      <c r="A438" t="e">
        <f ca="1">ol_declare_function("func437","result",E438,"input1",B438,"input2",C438)</f>
        <v>#NAME?</v>
      </c>
      <c r="B438">
        <v>1</v>
      </c>
      <c r="C438">
        <v>2</v>
      </c>
      <c r="D438">
        <v>438</v>
      </c>
      <c r="E438">
        <f t="shared" si="7"/>
        <v>441</v>
      </c>
    </row>
    <row r="439" spans="1:5">
      <c r="A439" t="e">
        <f ca="1">ol_declare_function("func438","result",E439,"input1",B439,"input2",C439)</f>
        <v>#NAME?</v>
      </c>
      <c r="B439">
        <v>1</v>
      </c>
      <c r="C439">
        <v>2</v>
      </c>
      <c r="D439">
        <v>439</v>
      </c>
      <c r="E439">
        <f t="shared" si="7"/>
        <v>442</v>
      </c>
    </row>
    <row r="440" spans="1:5">
      <c r="A440" t="e">
        <f ca="1">ol_declare_function("func439","result",E440,"input1",B440,"input2",C440)</f>
        <v>#NAME?</v>
      </c>
      <c r="B440">
        <v>1</v>
      </c>
      <c r="C440">
        <v>2</v>
      </c>
      <c r="D440">
        <v>440</v>
      </c>
      <c r="E440">
        <f t="shared" si="7"/>
        <v>443</v>
      </c>
    </row>
    <row r="441" spans="1:5">
      <c r="A441" t="e">
        <f ca="1">ol_declare_function("func440","result",E441,"input1",B441,"input2",C441)</f>
        <v>#NAME?</v>
      </c>
      <c r="B441">
        <v>1</v>
      </c>
      <c r="C441">
        <v>2</v>
      </c>
      <c r="D441">
        <v>441</v>
      </c>
      <c r="E441">
        <f t="shared" si="7"/>
        <v>444</v>
      </c>
    </row>
    <row r="442" spans="1:5">
      <c r="A442" t="e">
        <f ca="1">ol_declare_function("func441","result",E442,"input1",B442,"input2",C442)</f>
        <v>#NAME?</v>
      </c>
      <c r="B442">
        <v>1</v>
      </c>
      <c r="C442">
        <v>2</v>
      </c>
      <c r="D442">
        <v>442</v>
      </c>
      <c r="E442">
        <f t="shared" si="7"/>
        <v>445</v>
      </c>
    </row>
    <row r="443" spans="1:5">
      <c r="A443" t="e">
        <f ca="1">ol_declare_function("func442","result",E443,"input1",B443,"input2",C443)</f>
        <v>#NAME?</v>
      </c>
      <c r="B443">
        <v>1</v>
      </c>
      <c r="C443">
        <v>2</v>
      </c>
      <c r="D443">
        <v>443</v>
      </c>
      <c r="E443">
        <f t="shared" si="7"/>
        <v>446</v>
      </c>
    </row>
    <row r="444" spans="1:5">
      <c r="A444" t="e">
        <f ca="1">ol_declare_function("func443","result",E444,"input1",B444,"input2",C444)</f>
        <v>#NAME?</v>
      </c>
      <c r="B444">
        <v>1</v>
      </c>
      <c r="C444">
        <v>2</v>
      </c>
      <c r="D444">
        <v>444</v>
      </c>
      <c r="E444">
        <f t="shared" si="7"/>
        <v>447</v>
      </c>
    </row>
    <row r="445" spans="1:5">
      <c r="A445" t="e">
        <f ca="1">ol_declare_function("func444","result",E445,"input1",B445,"input2",C445)</f>
        <v>#NAME?</v>
      </c>
      <c r="B445">
        <v>1</v>
      </c>
      <c r="C445">
        <v>2</v>
      </c>
      <c r="D445">
        <v>445</v>
      </c>
      <c r="E445">
        <f t="shared" ref="E445:E508" si="8">D445+C445+B445</f>
        <v>448</v>
      </c>
    </row>
    <row r="446" spans="1:5">
      <c r="A446" t="e">
        <f ca="1">ol_declare_function("func445","result",E446,"input1",B446,"input2",C446)</f>
        <v>#NAME?</v>
      </c>
      <c r="B446">
        <v>1</v>
      </c>
      <c r="C446">
        <v>2</v>
      </c>
      <c r="D446">
        <v>446</v>
      </c>
      <c r="E446">
        <f t="shared" si="8"/>
        <v>449</v>
      </c>
    </row>
    <row r="447" spans="1:5">
      <c r="A447" t="e">
        <f ca="1">ol_declare_function("func446","result",E447,"input1",B447,"input2",C447)</f>
        <v>#NAME?</v>
      </c>
      <c r="B447">
        <v>1</v>
      </c>
      <c r="C447">
        <v>2</v>
      </c>
      <c r="D447">
        <v>447</v>
      </c>
      <c r="E447">
        <f t="shared" si="8"/>
        <v>450</v>
      </c>
    </row>
    <row r="448" spans="1:5">
      <c r="A448" t="e">
        <f ca="1">ol_declare_function("func447","result",E448,"input1",B448,"input2",C448)</f>
        <v>#NAME?</v>
      </c>
      <c r="B448">
        <v>1</v>
      </c>
      <c r="C448">
        <v>2</v>
      </c>
      <c r="D448">
        <v>448</v>
      </c>
      <c r="E448">
        <f t="shared" si="8"/>
        <v>451</v>
      </c>
    </row>
    <row r="449" spans="1:5">
      <c r="A449" t="e">
        <f ca="1">ol_declare_function("func448","result",E449,"input1",B449,"input2",C449)</f>
        <v>#NAME?</v>
      </c>
      <c r="B449">
        <v>1</v>
      </c>
      <c r="C449">
        <v>2</v>
      </c>
      <c r="D449">
        <v>449</v>
      </c>
      <c r="E449">
        <f t="shared" si="8"/>
        <v>452</v>
      </c>
    </row>
    <row r="450" spans="1:5">
      <c r="A450" t="e">
        <f ca="1">ol_declare_function("func449","result",E450,"input1",B450,"input2",C450)</f>
        <v>#NAME?</v>
      </c>
      <c r="B450">
        <v>1</v>
      </c>
      <c r="C450">
        <v>2</v>
      </c>
      <c r="D450">
        <v>450</v>
      </c>
      <c r="E450">
        <f t="shared" si="8"/>
        <v>453</v>
      </c>
    </row>
    <row r="451" spans="1:5">
      <c r="A451" t="e">
        <f ca="1">ol_declare_function("func450","result",E451,"input1",B451,"input2",C451)</f>
        <v>#NAME?</v>
      </c>
      <c r="B451">
        <v>1</v>
      </c>
      <c r="C451">
        <v>2</v>
      </c>
      <c r="D451">
        <v>451</v>
      </c>
      <c r="E451">
        <f t="shared" si="8"/>
        <v>454</v>
      </c>
    </row>
    <row r="452" spans="1:5">
      <c r="A452" t="e">
        <f ca="1">ol_declare_function("func451","result",E452,"input1",B452,"input2",C452)</f>
        <v>#NAME?</v>
      </c>
      <c r="B452">
        <v>1</v>
      </c>
      <c r="C452">
        <v>2</v>
      </c>
      <c r="D452">
        <v>452</v>
      </c>
      <c r="E452">
        <f t="shared" si="8"/>
        <v>455</v>
      </c>
    </row>
    <row r="453" spans="1:5">
      <c r="A453" t="e">
        <f ca="1">ol_declare_function("func452","result",E453,"input1",B453,"input2",C453)</f>
        <v>#NAME?</v>
      </c>
      <c r="B453">
        <v>1</v>
      </c>
      <c r="C453">
        <v>2</v>
      </c>
      <c r="D453">
        <v>453</v>
      </c>
      <c r="E453">
        <f t="shared" si="8"/>
        <v>456</v>
      </c>
    </row>
    <row r="454" spans="1:5">
      <c r="A454" t="e">
        <f ca="1">ol_declare_function("func453","result",E454,"input1",B454,"input2",C454)</f>
        <v>#NAME?</v>
      </c>
      <c r="B454">
        <v>1</v>
      </c>
      <c r="C454">
        <v>2</v>
      </c>
      <c r="D454">
        <v>454</v>
      </c>
      <c r="E454">
        <f t="shared" si="8"/>
        <v>457</v>
      </c>
    </row>
    <row r="455" spans="1:5">
      <c r="A455" t="e">
        <f ca="1">ol_declare_function("func454","result",E455,"input1",B455,"input2",C455)</f>
        <v>#NAME?</v>
      </c>
      <c r="B455">
        <v>1</v>
      </c>
      <c r="C455">
        <v>2</v>
      </c>
      <c r="D455">
        <v>455</v>
      </c>
      <c r="E455">
        <f t="shared" si="8"/>
        <v>458</v>
      </c>
    </row>
    <row r="456" spans="1:5">
      <c r="A456" t="e">
        <f ca="1">ol_declare_function("func455","result",E456,"input1",B456,"input2",C456)</f>
        <v>#NAME?</v>
      </c>
      <c r="B456">
        <v>1</v>
      </c>
      <c r="C456">
        <v>2</v>
      </c>
      <c r="D456">
        <v>456</v>
      </c>
      <c r="E456">
        <f t="shared" si="8"/>
        <v>459</v>
      </c>
    </row>
    <row r="457" spans="1:5">
      <c r="A457" t="e">
        <f ca="1">ol_declare_function("func456","result",E457,"input1",B457,"input2",C457)</f>
        <v>#NAME?</v>
      </c>
      <c r="B457">
        <v>1</v>
      </c>
      <c r="C457">
        <v>2</v>
      </c>
      <c r="D457">
        <v>457</v>
      </c>
      <c r="E457">
        <f t="shared" si="8"/>
        <v>460</v>
      </c>
    </row>
    <row r="458" spans="1:5">
      <c r="A458" t="e">
        <f ca="1">ol_declare_function("func457","result",E458,"input1",B458,"input2",C458)</f>
        <v>#NAME?</v>
      </c>
      <c r="B458">
        <v>1</v>
      </c>
      <c r="C458">
        <v>2</v>
      </c>
      <c r="D458">
        <v>458</v>
      </c>
      <c r="E458">
        <f t="shared" si="8"/>
        <v>461</v>
      </c>
    </row>
    <row r="459" spans="1:5">
      <c r="A459" t="e">
        <f ca="1">ol_declare_function("func458","result",E459,"input1",B459,"input2",C459)</f>
        <v>#NAME?</v>
      </c>
      <c r="B459">
        <v>1</v>
      </c>
      <c r="C459">
        <v>2</v>
      </c>
      <c r="D459">
        <v>459</v>
      </c>
      <c r="E459">
        <f t="shared" si="8"/>
        <v>462</v>
      </c>
    </row>
    <row r="460" spans="1:5">
      <c r="A460" t="e">
        <f ca="1">ol_declare_function("func459","result",E460,"input1",B460,"input2",C460)</f>
        <v>#NAME?</v>
      </c>
      <c r="B460">
        <v>1</v>
      </c>
      <c r="C460">
        <v>2</v>
      </c>
      <c r="D460">
        <v>460</v>
      </c>
      <c r="E460">
        <f t="shared" si="8"/>
        <v>463</v>
      </c>
    </row>
    <row r="461" spans="1:5">
      <c r="A461" t="e">
        <f ca="1">ol_declare_function("func460","result",E461,"input1",B461,"input2",C461)</f>
        <v>#NAME?</v>
      </c>
      <c r="B461">
        <v>1</v>
      </c>
      <c r="C461">
        <v>2</v>
      </c>
      <c r="D461">
        <v>461</v>
      </c>
      <c r="E461">
        <f t="shared" si="8"/>
        <v>464</v>
      </c>
    </row>
    <row r="462" spans="1:5">
      <c r="A462" t="e">
        <f ca="1">ol_declare_function("func461","result",E462,"input1",B462,"input2",C462)</f>
        <v>#NAME?</v>
      </c>
      <c r="B462">
        <v>1</v>
      </c>
      <c r="C462">
        <v>2</v>
      </c>
      <c r="D462">
        <v>462</v>
      </c>
      <c r="E462">
        <f t="shared" si="8"/>
        <v>465</v>
      </c>
    </row>
    <row r="463" spans="1:5">
      <c r="A463" t="e">
        <f ca="1">ol_declare_function("func462","result",E463,"input1",B463,"input2",C463)</f>
        <v>#NAME?</v>
      </c>
      <c r="B463">
        <v>1</v>
      </c>
      <c r="C463">
        <v>2</v>
      </c>
      <c r="D463">
        <v>463</v>
      </c>
      <c r="E463">
        <f t="shared" si="8"/>
        <v>466</v>
      </c>
    </row>
    <row r="464" spans="1:5">
      <c r="A464" t="e">
        <f ca="1">ol_declare_function("func463","result",E464,"input1",B464,"input2",C464)</f>
        <v>#NAME?</v>
      </c>
      <c r="B464">
        <v>1</v>
      </c>
      <c r="C464">
        <v>2</v>
      </c>
      <c r="D464">
        <v>464</v>
      </c>
      <c r="E464">
        <f t="shared" si="8"/>
        <v>467</v>
      </c>
    </row>
    <row r="465" spans="1:5">
      <c r="A465" t="e">
        <f ca="1">ol_declare_function("func464","result",E465,"input1",B465,"input2",C465)</f>
        <v>#NAME?</v>
      </c>
      <c r="B465">
        <v>1</v>
      </c>
      <c r="C465">
        <v>2</v>
      </c>
      <c r="D465">
        <v>465</v>
      </c>
      <c r="E465">
        <f t="shared" si="8"/>
        <v>468</v>
      </c>
    </row>
    <row r="466" spans="1:5">
      <c r="A466" t="e">
        <f ca="1">ol_declare_function("func465","result",E466,"input1",B466,"input2",C466)</f>
        <v>#NAME?</v>
      </c>
      <c r="B466">
        <v>1</v>
      </c>
      <c r="C466">
        <v>2</v>
      </c>
      <c r="D466">
        <v>466</v>
      </c>
      <c r="E466">
        <f t="shared" si="8"/>
        <v>469</v>
      </c>
    </row>
    <row r="467" spans="1:5">
      <c r="A467" t="e">
        <f ca="1">ol_declare_function("func466","result",E467,"input1",B467,"input2",C467)</f>
        <v>#NAME?</v>
      </c>
      <c r="B467">
        <v>1</v>
      </c>
      <c r="C467">
        <v>2</v>
      </c>
      <c r="D467">
        <v>467</v>
      </c>
      <c r="E467">
        <f t="shared" si="8"/>
        <v>470</v>
      </c>
    </row>
    <row r="468" spans="1:5">
      <c r="A468" t="e">
        <f ca="1">ol_declare_function("func467","result",E468,"input1",B468,"input2",C468)</f>
        <v>#NAME?</v>
      </c>
      <c r="B468">
        <v>1</v>
      </c>
      <c r="C468">
        <v>2</v>
      </c>
      <c r="D468">
        <v>468</v>
      </c>
      <c r="E468">
        <f t="shared" si="8"/>
        <v>471</v>
      </c>
    </row>
    <row r="469" spans="1:5">
      <c r="A469" t="e">
        <f ca="1">ol_declare_function("func468","result",E469,"input1",B469,"input2",C469)</f>
        <v>#NAME?</v>
      </c>
      <c r="B469">
        <v>1</v>
      </c>
      <c r="C469">
        <v>2</v>
      </c>
      <c r="D469">
        <v>469</v>
      </c>
      <c r="E469">
        <f t="shared" si="8"/>
        <v>472</v>
      </c>
    </row>
    <row r="470" spans="1:5">
      <c r="A470" t="e">
        <f ca="1">ol_declare_function("func469","result",E470,"input1",B470,"input2",C470)</f>
        <v>#NAME?</v>
      </c>
      <c r="B470">
        <v>1</v>
      </c>
      <c r="C470">
        <v>2</v>
      </c>
      <c r="D470">
        <v>470</v>
      </c>
      <c r="E470">
        <f t="shared" si="8"/>
        <v>473</v>
      </c>
    </row>
    <row r="471" spans="1:5">
      <c r="A471" t="e">
        <f ca="1">ol_declare_function("func470","result",E471,"input1",B471,"input2",C471)</f>
        <v>#NAME?</v>
      </c>
      <c r="B471">
        <v>1</v>
      </c>
      <c r="C471">
        <v>2</v>
      </c>
      <c r="D471">
        <v>471</v>
      </c>
      <c r="E471">
        <f t="shared" si="8"/>
        <v>474</v>
      </c>
    </row>
    <row r="472" spans="1:5">
      <c r="A472" t="e">
        <f ca="1">ol_declare_function("func471","result",E472,"input1",B472,"input2",C472)</f>
        <v>#NAME?</v>
      </c>
      <c r="B472">
        <v>1</v>
      </c>
      <c r="C472">
        <v>2</v>
      </c>
      <c r="D472">
        <v>472</v>
      </c>
      <c r="E472">
        <f t="shared" si="8"/>
        <v>475</v>
      </c>
    </row>
    <row r="473" spans="1:5">
      <c r="A473" t="e">
        <f ca="1">ol_declare_function("func472","result",E473,"input1",B473,"input2",C473)</f>
        <v>#NAME?</v>
      </c>
      <c r="B473">
        <v>1</v>
      </c>
      <c r="C473">
        <v>2</v>
      </c>
      <c r="D473">
        <v>473</v>
      </c>
      <c r="E473">
        <f t="shared" si="8"/>
        <v>476</v>
      </c>
    </row>
    <row r="474" spans="1:5">
      <c r="A474" t="e">
        <f ca="1">ol_declare_function("func473","result",E474,"input1",B474,"input2",C474)</f>
        <v>#NAME?</v>
      </c>
      <c r="B474">
        <v>1</v>
      </c>
      <c r="C474">
        <v>2</v>
      </c>
      <c r="D474">
        <v>474</v>
      </c>
      <c r="E474">
        <f t="shared" si="8"/>
        <v>477</v>
      </c>
    </row>
    <row r="475" spans="1:5">
      <c r="A475" t="e">
        <f ca="1">ol_declare_function("func474","result",E475,"input1",B475,"input2",C475)</f>
        <v>#NAME?</v>
      </c>
      <c r="B475">
        <v>1</v>
      </c>
      <c r="C475">
        <v>2</v>
      </c>
      <c r="D475">
        <v>475</v>
      </c>
      <c r="E475">
        <f t="shared" si="8"/>
        <v>478</v>
      </c>
    </row>
    <row r="476" spans="1:5">
      <c r="A476" t="e">
        <f ca="1">ol_declare_function("func475","result",E476,"input1",B476,"input2",C476)</f>
        <v>#NAME?</v>
      </c>
      <c r="B476">
        <v>1</v>
      </c>
      <c r="C476">
        <v>2</v>
      </c>
      <c r="D476">
        <v>476</v>
      </c>
      <c r="E476">
        <f t="shared" si="8"/>
        <v>479</v>
      </c>
    </row>
    <row r="477" spans="1:5">
      <c r="A477" t="e">
        <f ca="1">ol_declare_function("func476","result",E477,"input1",B477,"input2",C477)</f>
        <v>#NAME?</v>
      </c>
      <c r="B477">
        <v>1</v>
      </c>
      <c r="C477">
        <v>2</v>
      </c>
      <c r="D477">
        <v>477</v>
      </c>
      <c r="E477">
        <f t="shared" si="8"/>
        <v>480</v>
      </c>
    </row>
    <row r="478" spans="1:5">
      <c r="A478" t="e">
        <f ca="1">ol_declare_function("func477","result",E478,"input1",B478,"input2",C478)</f>
        <v>#NAME?</v>
      </c>
      <c r="B478">
        <v>1</v>
      </c>
      <c r="C478">
        <v>2</v>
      </c>
      <c r="D478">
        <v>478</v>
      </c>
      <c r="E478">
        <f t="shared" si="8"/>
        <v>481</v>
      </c>
    </row>
    <row r="479" spans="1:5">
      <c r="A479" t="e">
        <f ca="1">ol_declare_function("func478","result",E479,"input1",B479,"input2",C479)</f>
        <v>#NAME?</v>
      </c>
      <c r="B479">
        <v>1</v>
      </c>
      <c r="C479">
        <v>2</v>
      </c>
      <c r="D479">
        <v>479</v>
      </c>
      <c r="E479">
        <f t="shared" si="8"/>
        <v>482</v>
      </c>
    </row>
    <row r="480" spans="1:5">
      <c r="A480" t="e">
        <f ca="1">ol_declare_function("func479","result",E480,"input1",B480,"input2",C480)</f>
        <v>#NAME?</v>
      </c>
      <c r="B480">
        <v>1</v>
      </c>
      <c r="C480">
        <v>2</v>
      </c>
      <c r="D480">
        <v>480</v>
      </c>
      <c r="E480">
        <f t="shared" si="8"/>
        <v>483</v>
      </c>
    </row>
    <row r="481" spans="1:5">
      <c r="A481" t="e">
        <f ca="1">ol_declare_function("func480","result",E481,"input1",B481,"input2",C481)</f>
        <v>#NAME?</v>
      </c>
      <c r="B481">
        <v>1</v>
      </c>
      <c r="C481">
        <v>2</v>
      </c>
      <c r="D481">
        <v>481</v>
      </c>
      <c r="E481">
        <f t="shared" si="8"/>
        <v>484</v>
      </c>
    </row>
    <row r="482" spans="1:5">
      <c r="A482" t="e">
        <f ca="1">ol_declare_function("func481","result",E482,"input1",B482,"input2",C482)</f>
        <v>#NAME?</v>
      </c>
      <c r="B482">
        <v>1</v>
      </c>
      <c r="C482">
        <v>2</v>
      </c>
      <c r="D482">
        <v>482</v>
      </c>
      <c r="E482">
        <f t="shared" si="8"/>
        <v>485</v>
      </c>
    </row>
    <row r="483" spans="1:5">
      <c r="A483" t="e">
        <f ca="1">ol_declare_function("func482","result",E483,"input1",B483,"input2",C483)</f>
        <v>#NAME?</v>
      </c>
      <c r="B483">
        <v>1</v>
      </c>
      <c r="C483">
        <v>2</v>
      </c>
      <c r="D483">
        <v>483</v>
      </c>
      <c r="E483">
        <f t="shared" si="8"/>
        <v>486</v>
      </c>
    </row>
    <row r="484" spans="1:5">
      <c r="A484" t="e">
        <f ca="1">ol_declare_function("func483","result",E484,"input1",B484,"input2",C484)</f>
        <v>#NAME?</v>
      </c>
      <c r="B484">
        <v>1</v>
      </c>
      <c r="C484">
        <v>2</v>
      </c>
      <c r="D484">
        <v>484</v>
      </c>
      <c r="E484">
        <f t="shared" si="8"/>
        <v>487</v>
      </c>
    </row>
    <row r="485" spans="1:5">
      <c r="A485" t="e">
        <f ca="1">ol_declare_function("func484","result",E485,"input1",B485,"input2",C485)</f>
        <v>#NAME?</v>
      </c>
      <c r="B485">
        <v>1</v>
      </c>
      <c r="C485">
        <v>2</v>
      </c>
      <c r="D485">
        <v>485</v>
      </c>
      <c r="E485">
        <f t="shared" si="8"/>
        <v>488</v>
      </c>
    </row>
    <row r="486" spans="1:5">
      <c r="A486" t="e">
        <f ca="1">ol_declare_function("func485","result",E486,"input1",B486,"input2",C486)</f>
        <v>#NAME?</v>
      </c>
      <c r="B486">
        <v>1</v>
      </c>
      <c r="C486">
        <v>2</v>
      </c>
      <c r="D486">
        <v>486</v>
      </c>
      <c r="E486">
        <f t="shared" si="8"/>
        <v>489</v>
      </c>
    </row>
    <row r="487" spans="1:5">
      <c r="A487" t="e">
        <f ca="1">ol_declare_function("func486","result",E487,"input1",B487,"input2",C487)</f>
        <v>#NAME?</v>
      </c>
      <c r="B487">
        <v>1</v>
      </c>
      <c r="C487">
        <v>2</v>
      </c>
      <c r="D487">
        <v>487</v>
      </c>
      <c r="E487">
        <f t="shared" si="8"/>
        <v>490</v>
      </c>
    </row>
    <row r="488" spans="1:5">
      <c r="A488" t="e">
        <f ca="1">ol_declare_function("func487","result",E488,"input1",B488,"input2",C488)</f>
        <v>#NAME?</v>
      </c>
      <c r="B488">
        <v>1</v>
      </c>
      <c r="C488">
        <v>2</v>
      </c>
      <c r="D488">
        <v>488</v>
      </c>
      <c r="E488">
        <f t="shared" si="8"/>
        <v>491</v>
      </c>
    </row>
    <row r="489" spans="1:5">
      <c r="A489" t="e">
        <f ca="1">ol_declare_function("func488","result",E489,"input1",B489,"input2",C489)</f>
        <v>#NAME?</v>
      </c>
      <c r="B489">
        <v>1</v>
      </c>
      <c r="C489">
        <v>2</v>
      </c>
      <c r="D489">
        <v>489</v>
      </c>
      <c r="E489">
        <f t="shared" si="8"/>
        <v>492</v>
      </c>
    </row>
    <row r="490" spans="1:5">
      <c r="A490" t="e">
        <f ca="1">ol_declare_function("func489","result",E490,"input1",B490,"input2",C490)</f>
        <v>#NAME?</v>
      </c>
      <c r="B490">
        <v>1</v>
      </c>
      <c r="C490">
        <v>2</v>
      </c>
      <c r="D490">
        <v>490</v>
      </c>
      <c r="E490">
        <f t="shared" si="8"/>
        <v>493</v>
      </c>
    </row>
    <row r="491" spans="1:5">
      <c r="A491" t="e">
        <f ca="1">ol_declare_function("func490","result",E491,"input1",B491,"input2",C491)</f>
        <v>#NAME?</v>
      </c>
      <c r="B491">
        <v>1</v>
      </c>
      <c r="C491">
        <v>2</v>
      </c>
      <c r="D491">
        <v>491</v>
      </c>
      <c r="E491">
        <f t="shared" si="8"/>
        <v>494</v>
      </c>
    </row>
    <row r="492" spans="1:5">
      <c r="A492" t="e">
        <f ca="1">ol_declare_function("func491","result",E492,"input1",B492,"input2",C492)</f>
        <v>#NAME?</v>
      </c>
      <c r="B492">
        <v>1</v>
      </c>
      <c r="C492">
        <v>2</v>
      </c>
      <c r="D492">
        <v>492</v>
      </c>
      <c r="E492">
        <f t="shared" si="8"/>
        <v>495</v>
      </c>
    </row>
    <row r="493" spans="1:5">
      <c r="A493" t="e">
        <f ca="1">ol_declare_function("func492","result",E493,"input1",B493,"input2",C493)</f>
        <v>#NAME?</v>
      </c>
      <c r="B493">
        <v>1</v>
      </c>
      <c r="C493">
        <v>2</v>
      </c>
      <c r="D493">
        <v>493</v>
      </c>
      <c r="E493">
        <f t="shared" si="8"/>
        <v>496</v>
      </c>
    </row>
    <row r="494" spans="1:5">
      <c r="A494" t="e">
        <f ca="1">ol_declare_function("func493","result",E494,"input1",B494,"input2",C494)</f>
        <v>#NAME?</v>
      </c>
      <c r="B494">
        <v>1</v>
      </c>
      <c r="C494">
        <v>2</v>
      </c>
      <c r="D494">
        <v>494</v>
      </c>
      <c r="E494">
        <f t="shared" si="8"/>
        <v>497</v>
      </c>
    </row>
    <row r="495" spans="1:5">
      <c r="A495" t="e">
        <f ca="1">ol_declare_function("func494","result",E495,"input1",B495,"input2",C495)</f>
        <v>#NAME?</v>
      </c>
      <c r="B495">
        <v>1</v>
      </c>
      <c r="C495">
        <v>2</v>
      </c>
      <c r="D495">
        <v>495</v>
      </c>
      <c r="E495">
        <f t="shared" si="8"/>
        <v>498</v>
      </c>
    </row>
    <row r="496" spans="1:5">
      <c r="A496" t="e">
        <f ca="1">ol_declare_function("func495","result",E496,"input1",B496,"input2",C496)</f>
        <v>#NAME?</v>
      </c>
      <c r="B496">
        <v>1</v>
      </c>
      <c r="C496">
        <v>2</v>
      </c>
      <c r="D496">
        <v>496</v>
      </c>
      <c r="E496">
        <f t="shared" si="8"/>
        <v>499</v>
      </c>
    </row>
    <row r="497" spans="1:5">
      <c r="A497" t="e">
        <f ca="1">ol_declare_function("func496","result",E497,"input1",B497,"input2",C497)</f>
        <v>#NAME?</v>
      </c>
      <c r="B497">
        <v>1</v>
      </c>
      <c r="C497">
        <v>2</v>
      </c>
      <c r="D497">
        <v>497</v>
      </c>
      <c r="E497">
        <f t="shared" si="8"/>
        <v>500</v>
      </c>
    </row>
    <row r="498" spans="1:5">
      <c r="A498" t="e">
        <f ca="1">ol_declare_function("func497","result",E498,"input1",B498,"input2",C498)</f>
        <v>#NAME?</v>
      </c>
      <c r="B498">
        <v>1</v>
      </c>
      <c r="C498">
        <v>2</v>
      </c>
      <c r="D498">
        <v>498</v>
      </c>
      <c r="E498">
        <f t="shared" si="8"/>
        <v>501</v>
      </c>
    </row>
    <row r="499" spans="1:5">
      <c r="A499" t="e">
        <f ca="1">ol_declare_function("func498","result",E499,"input1",B499,"input2",C499)</f>
        <v>#NAME?</v>
      </c>
      <c r="B499">
        <v>1</v>
      </c>
      <c r="C499">
        <v>2</v>
      </c>
      <c r="D499">
        <v>499</v>
      </c>
      <c r="E499">
        <f t="shared" si="8"/>
        <v>502</v>
      </c>
    </row>
    <row r="500" spans="1:5">
      <c r="A500" t="e">
        <f ca="1">ol_declare_function("func499","result",E500,"input1",B500,"input2",C500)</f>
        <v>#NAME?</v>
      </c>
      <c r="B500">
        <v>1</v>
      </c>
      <c r="C500">
        <v>2</v>
      </c>
      <c r="D500">
        <v>500</v>
      </c>
      <c r="E500">
        <f t="shared" si="8"/>
        <v>503</v>
      </c>
    </row>
    <row r="501" spans="1:5">
      <c r="A501" t="e">
        <f ca="1">ol_declare_function("func500","result",E501,"input1",B501,"input2",C501)</f>
        <v>#NAME?</v>
      </c>
      <c r="B501">
        <v>1</v>
      </c>
      <c r="C501">
        <v>2</v>
      </c>
      <c r="D501">
        <v>501</v>
      </c>
      <c r="E501">
        <f t="shared" si="8"/>
        <v>504</v>
      </c>
    </row>
    <row r="502" spans="1:5">
      <c r="A502" t="e">
        <f ca="1">ol_declare_function("func501","result",E502,"input1",B502,"input2",C502)</f>
        <v>#NAME?</v>
      </c>
      <c r="B502">
        <v>1</v>
      </c>
      <c r="C502">
        <v>2</v>
      </c>
      <c r="D502">
        <v>502</v>
      </c>
      <c r="E502">
        <f t="shared" si="8"/>
        <v>505</v>
      </c>
    </row>
    <row r="503" spans="1:5">
      <c r="A503" t="e">
        <f ca="1">ol_declare_function("func502","result",E503,"input1",B503,"input2",C503)</f>
        <v>#NAME?</v>
      </c>
      <c r="B503">
        <v>1</v>
      </c>
      <c r="C503">
        <v>2</v>
      </c>
      <c r="D503">
        <v>503</v>
      </c>
      <c r="E503">
        <f t="shared" si="8"/>
        <v>506</v>
      </c>
    </row>
    <row r="504" spans="1:5">
      <c r="A504" t="e">
        <f ca="1">ol_declare_function("func503","result",E504,"input1",B504,"input2",C504)</f>
        <v>#NAME?</v>
      </c>
      <c r="B504">
        <v>1</v>
      </c>
      <c r="C504">
        <v>2</v>
      </c>
      <c r="D504">
        <v>504</v>
      </c>
      <c r="E504">
        <f t="shared" si="8"/>
        <v>507</v>
      </c>
    </row>
    <row r="505" spans="1:5">
      <c r="A505" t="e">
        <f ca="1">ol_declare_function("func504","result",E505,"input1",B505,"input2",C505)</f>
        <v>#NAME?</v>
      </c>
      <c r="B505">
        <v>1</v>
      </c>
      <c r="C505">
        <v>2</v>
      </c>
      <c r="D505">
        <v>505</v>
      </c>
      <c r="E505">
        <f t="shared" si="8"/>
        <v>508</v>
      </c>
    </row>
    <row r="506" spans="1:5">
      <c r="A506" t="e">
        <f ca="1">ol_declare_function("func505","result",E506,"input1",B506,"input2",C506)</f>
        <v>#NAME?</v>
      </c>
      <c r="B506">
        <v>1</v>
      </c>
      <c r="C506">
        <v>2</v>
      </c>
      <c r="D506">
        <v>506</v>
      </c>
      <c r="E506">
        <f t="shared" si="8"/>
        <v>509</v>
      </c>
    </row>
    <row r="507" spans="1:5">
      <c r="A507" t="e">
        <f ca="1">ol_declare_function("func506","result",E507,"input1",B507,"input2",C507)</f>
        <v>#NAME?</v>
      </c>
      <c r="B507">
        <v>1</v>
      </c>
      <c r="C507">
        <v>2</v>
      </c>
      <c r="D507">
        <v>507</v>
      </c>
      <c r="E507">
        <f t="shared" si="8"/>
        <v>510</v>
      </c>
    </row>
    <row r="508" spans="1:5">
      <c r="A508" t="e">
        <f ca="1">ol_declare_function("func507","result",E508,"input1",B508,"input2",C508)</f>
        <v>#NAME?</v>
      </c>
      <c r="B508">
        <v>1</v>
      </c>
      <c r="C508">
        <v>2</v>
      </c>
      <c r="D508">
        <v>508</v>
      </c>
      <c r="E508">
        <f t="shared" si="8"/>
        <v>511</v>
      </c>
    </row>
    <row r="509" spans="1:5">
      <c r="A509" t="e">
        <f ca="1">ol_declare_function("func508","result",E509,"input1",B509,"input2",C509)</f>
        <v>#NAME?</v>
      </c>
      <c r="B509">
        <v>1</v>
      </c>
      <c r="C509">
        <v>2</v>
      </c>
      <c r="D509">
        <v>509</v>
      </c>
      <c r="E509">
        <f t="shared" ref="E509:E572" si="9">D509+C509+B509</f>
        <v>512</v>
      </c>
    </row>
    <row r="510" spans="1:5">
      <c r="A510" t="e">
        <f ca="1">ol_declare_function("func509","result",E510,"input1",B510,"input2",C510)</f>
        <v>#NAME?</v>
      </c>
      <c r="B510">
        <v>1</v>
      </c>
      <c r="C510">
        <v>2</v>
      </c>
      <c r="D510">
        <v>510</v>
      </c>
      <c r="E510">
        <f t="shared" si="9"/>
        <v>513</v>
      </c>
    </row>
    <row r="511" spans="1:5">
      <c r="A511" t="e">
        <f ca="1">ol_declare_function("func510","result",E511,"input1",B511,"input2",C511)</f>
        <v>#NAME?</v>
      </c>
      <c r="B511">
        <v>1</v>
      </c>
      <c r="C511">
        <v>2</v>
      </c>
      <c r="D511">
        <v>511</v>
      </c>
      <c r="E511">
        <f t="shared" si="9"/>
        <v>514</v>
      </c>
    </row>
    <row r="512" spans="1:5">
      <c r="A512" t="e">
        <f ca="1">ol_declare_function("func511","result",E512,"input1",B512,"input2",C512)</f>
        <v>#NAME?</v>
      </c>
      <c r="B512">
        <v>1</v>
      </c>
      <c r="C512">
        <v>2</v>
      </c>
      <c r="D512">
        <v>512</v>
      </c>
      <c r="E512">
        <f t="shared" si="9"/>
        <v>515</v>
      </c>
    </row>
    <row r="513" spans="1:5">
      <c r="A513" t="e">
        <f ca="1">ol_declare_function("func512","result",E513,"input1",B513,"input2",C513)</f>
        <v>#NAME?</v>
      </c>
      <c r="B513">
        <v>1</v>
      </c>
      <c r="C513">
        <v>2</v>
      </c>
      <c r="D513">
        <v>513</v>
      </c>
      <c r="E513">
        <f t="shared" si="9"/>
        <v>516</v>
      </c>
    </row>
    <row r="514" spans="1:5">
      <c r="A514" t="e">
        <f ca="1">ol_declare_function("func513","result",E514,"input1",B514,"input2",C514)</f>
        <v>#NAME?</v>
      </c>
      <c r="B514">
        <v>1</v>
      </c>
      <c r="C514">
        <v>2</v>
      </c>
      <c r="D514">
        <v>514</v>
      </c>
      <c r="E514">
        <f t="shared" si="9"/>
        <v>517</v>
      </c>
    </row>
    <row r="515" spans="1:5">
      <c r="A515" t="e">
        <f ca="1">ol_declare_function("func514","result",E515,"input1",B515,"input2",C515)</f>
        <v>#NAME?</v>
      </c>
      <c r="B515">
        <v>1</v>
      </c>
      <c r="C515">
        <v>2</v>
      </c>
      <c r="D515">
        <v>515</v>
      </c>
      <c r="E515">
        <f t="shared" si="9"/>
        <v>518</v>
      </c>
    </row>
    <row r="516" spans="1:5">
      <c r="A516" t="e">
        <f ca="1">ol_declare_function("func515","result",E516,"input1",B516,"input2",C516)</f>
        <v>#NAME?</v>
      </c>
      <c r="B516">
        <v>1</v>
      </c>
      <c r="C516">
        <v>2</v>
      </c>
      <c r="D516">
        <v>516</v>
      </c>
      <c r="E516">
        <f t="shared" si="9"/>
        <v>519</v>
      </c>
    </row>
    <row r="517" spans="1:5">
      <c r="A517" t="e">
        <f ca="1">ol_declare_function("func516","result",E517,"input1",B517,"input2",C517)</f>
        <v>#NAME?</v>
      </c>
      <c r="B517">
        <v>1</v>
      </c>
      <c r="C517">
        <v>2</v>
      </c>
      <c r="D517">
        <v>517</v>
      </c>
      <c r="E517">
        <f t="shared" si="9"/>
        <v>520</v>
      </c>
    </row>
    <row r="518" spans="1:5">
      <c r="A518" t="e">
        <f ca="1">ol_declare_function("func517","result",E518,"input1",B518,"input2",C518)</f>
        <v>#NAME?</v>
      </c>
      <c r="B518">
        <v>1</v>
      </c>
      <c r="C518">
        <v>2</v>
      </c>
      <c r="D518">
        <v>518</v>
      </c>
      <c r="E518">
        <f t="shared" si="9"/>
        <v>521</v>
      </c>
    </row>
    <row r="519" spans="1:5">
      <c r="A519" t="e">
        <f ca="1">ol_declare_function("func518","result",E519,"input1",B519,"input2",C519)</f>
        <v>#NAME?</v>
      </c>
      <c r="B519">
        <v>1</v>
      </c>
      <c r="C519">
        <v>2</v>
      </c>
      <c r="D519">
        <v>519</v>
      </c>
      <c r="E519">
        <f t="shared" si="9"/>
        <v>522</v>
      </c>
    </row>
    <row r="520" spans="1:5">
      <c r="A520" t="e">
        <f ca="1">ol_declare_function("func519","result",E520,"input1",B520,"input2",C520)</f>
        <v>#NAME?</v>
      </c>
      <c r="B520">
        <v>1</v>
      </c>
      <c r="C520">
        <v>2</v>
      </c>
      <c r="D520">
        <v>520</v>
      </c>
      <c r="E520">
        <f t="shared" si="9"/>
        <v>523</v>
      </c>
    </row>
    <row r="521" spans="1:5">
      <c r="A521" t="e">
        <f ca="1">ol_declare_function("func520","result",E521,"input1",B521,"input2",C521)</f>
        <v>#NAME?</v>
      </c>
      <c r="B521">
        <v>1</v>
      </c>
      <c r="C521">
        <v>2</v>
      </c>
      <c r="D521">
        <v>521</v>
      </c>
      <c r="E521">
        <f t="shared" si="9"/>
        <v>524</v>
      </c>
    </row>
    <row r="522" spans="1:5">
      <c r="A522" t="e">
        <f ca="1">ol_declare_function("func521","result",E522,"input1",B522,"input2",C522)</f>
        <v>#NAME?</v>
      </c>
      <c r="B522">
        <v>1</v>
      </c>
      <c r="C522">
        <v>2</v>
      </c>
      <c r="D522">
        <v>522</v>
      </c>
      <c r="E522">
        <f t="shared" si="9"/>
        <v>525</v>
      </c>
    </row>
    <row r="523" spans="1:5">
      <c r="A523" t="e">
        <f ca="1">ol_declare_function("func522","result",E523,"input1",B523,"input2",C523)</f>
        <v>#NAME?</v>
      </c>
      <c r="B523">
        <v>1</v>
      </c>
      <c r="C523">
        <v>2</v>
      </c>
      <c r="D523">
        <v>523</v>
      </c>
      <c r="E523">
        <f t="shared" si="9"/>
        <v>526</v>
      </c>
    </row>
    <row r="524" spans="1:5">
      <c r="A524" t="e">
        <f ca="1">ol_declare_function("func523","result",E524,"input1",B524,"input2",C524)</f>
        <v>#NAME?</v>
      </c>
      <c r="B524">
        <v>1</v>
      </c>
      <c r="C524">
        <v>2</v>
      </c>
      <c r="D524">
        <v>524</v>
      </c>
      <c r="E524">
        <f t="shared" si="9"/>
        <v>527</v>
      </c>
    </row>
    <row r="525" spans="1:5">
      <c r="A525" t="e">
        <f ca="1">ol_declare_function("func524","result",E525,"input1",B525,"input2",C525)</f>
        <v>#NAME?</v>
      </c>
      <c r="B525">
        <v>1</v>
      </c>
      <c r="C525">
        <v>2</v>
      </c>
      <c r="D525">
        <v>525</v>
      </c>
      <c r="E525">
        <f t="shared" si="9"/>
        <v>528</v>
      </c>
    </row>
    <row r="526" spans="1:5">
      <c r="A526" t="e">
        <f ca="1">ol_declare_function("func525","result",E526,"input1",B526,"input2",C526)</f>
        <v>#NAME?</v>
      </c>
      <c r="B526">
        <v>1</v>
      </c>
      <c r="C526">
        <v>2</v>
      </c>
      <c r="D526">
        <v>526</v>
      </c>
      <c r="E526">
        <f t="shared" si="9"/>
        <v>529</v>
      </c>
    </row>
    <row r="527" spans="1:5">
      <c r="A527" t="e">
        <f ca="1">ol_declare_function("func526","result",E527,"input1",B527,"input2",C527)</f>
        <v>#NAME?</v>
      </c>
      <c r="B527">
        <v>1</v>
      </c>
      <c r="C527">
        <v>2</v>
      </c>
      <c r="D527">
        <v>527</v>
      </c>
      <c r="E527">
        <f t="shared" si="9"/>
        <v>530</v>
      </c>
    </row>
    <row r="528" spans="1:5">
      <c r="A528" t="e">
        <f ca="1">ol_declare_function("func527","result",E528,"input1",B528,"input2",C528)</f>
        <v>#NAME?</v>
      </c>
      <c r="B528">
        <v>1</v>
      </c>
      <c r="C528">
        <v>2</v>
      </c>
      <c r="D528">
        <v>528</v>
      </c>
      <c r="E528">
        <f t="shared" si="9"/>
        <v>531</v>
      </c>
    </row>
    <row r="529" spans="1:5">
      <c r="A529" t="e">
        <f ca="1">ol_declare_function("func528","result",E529,"input1",B529,"input2",C529)</f>
        <v>#NAME?</v>
      </c>
      <c r="B529">
        <v>1</v>
      </c>
      <c r="C529">
        <v>2</v>
      </c>
      <c r="D529">
        <v>529</v>
      </c>
      <c r="E529">
        <f t="shared" si="9"/>
        <v>532</v>
      </c>
    </row>
    <row r="530" spans="1:5">
      <c r="A530" t="e">
        <f ca="1">ol_declare_function("func529","result",E530,"input1",B530,"input2",C530)</f>
        <v>#NAME?</v>
      </c>
      <c r="B530">
        <v>1</v>
      </c>
      <c r="C530">
        <v>2</v>
      </c>
      <c r="D530">
        <v>530</v>
      </c>
      <c r="E530">
        <f t="shared" si="9"/>
        <v>533</v>
      </c>
    </row>
    <row r="531" spans="1:5">
      <c r="A531" t="e">
        <f ca="1">ol_declare_function("func530","result",E531,"input1",B531,"input2",C531)</f>
        <v>#NAME?</v>
      </c>
      <c r="B531">
        <v>1</v>
      </c>
      <c r="C531">
        <v>2</v>
      </c>
      <c r="D531">
        <v>531</v>
      </c>
      <c r="E531">
        <f t="shared" si="9"/>
        <v>534</v>
      </c>
    </row>
    <row r="532" spans="1:5">
      <c r="A532" t="e">
        <f ca="1">ol_declare_function("func531","result",E532,"input1",B532,"input2",C532)</f>
        <v>#NAME?</v>
      </c>
      <c r="B532">
        <v>1</v>
      </c>
      <c r="C532">
        <v>2</v>
      </c>
      <c r="D532">
        <v>532</v>
      </c>
      <c r="E532">
        <f t="shared" si="9"/>
        <v>535</v>
      </c>
    </row>
    <row r="533" spans="1:5">
      <c r="A533" t="e">
        <f ca="1">ol_declare_function("func532","result",E533,"input1",B533,"input2",C533)</f>
        <v>#NAME?</v>
      </c>
      <c r="B533">
        <v>1</v>
      </c>
      <c r="C533">
        <v>2</v>
      </c>
      <c r="D533">
        <v>533</v>
      </c>
      <c r="E533">
        <f t="shared" si="9"/>
        <v>536</v>
      </c>
    </row>
    <row r="534" spans="1:5">
      <c r="A534" t="e">
        <f ca="1">ol_declare_function("func533","result",E534,"input1",B534,"input2",C534)</f>
        <v>#NAME?</v>
      </c>
      <c r="B534">
        <v>1</v>
      </c>
      <c r="C534">
        <v>2</v>
      </c>
      <c r="D534">
        <v>534</v>
      </c>
      <c r="E534">
        <f t="shared" si="9"/>
        <v>537</v>
      </c>
    </row>
    <row r="535" spans="1:5">
      <c r="A535" t="e">
        <f ca="1">ol_declare_function("func534","result",E535,"input1",B535,"input2",C535)</f>
        <v>#NAME?</v>
      </c>
      <c r="B535">
        <v>1</v>
      </c>
      <c r="C535">
        <v>2</v>
      </c>
      <c r="D535">
        <v>535</v>
      </c>
      <c r="E535">
        <f t="shared" si="9"/>
        <v>538</v>
      </c>
    </row>
    <row r="536" spans="1:5">
      <c r="A536" t="e">
        <f ca="1">ol_declare_function("func535","result",E536,"input1",B536,"input2",C536)</f>
        <v>#NAME?</v>
      </c>
      <c r="B536">
        <v>1</v>
      </c>
      <c r="C536">
        <v>2</v>
      </c>
      <c r="D536">
        <v>536</v>
      </c>
      <c r="E536">
        <f t="shared" si="9"/>
        <v>539</v>
      </c>
    </row>
    <row r="537" spans="1:5">
      <c r="A537" t="e">
        <f ca="1">ol_declare_function("func536","result",E537,"input1",B537,"input2",C537)</f>
        <v>#NAME?</v>
      </c>
      <c r="B537">
        <v>1</v>
      </c>
      <c r="C537">
        <v>2</v>
      </c>
      <c r="D537">
        <v>537</v>
      </c>
      <c r="E537">
        <f t="shared" si="9"/>
        <v>540</v>
      </c>
    </row>
    <row r="538" spans="1:5">
      <c r="A538" t="e">
        <f ca="1">ol_declare_function("func537","result",E538,"input1",B538,"input2",C538)</f>
        <v>#NAME?</v>
      </c>
      <c r="B538">
        <v>1</v>
      </c>
      <c r="C538">
        <v>2</v>
      </c>
      <c r="D538">
        <v>538</v>
      </c>
      <c r="E538">
        <f t="shared" si="9"/>
        <v>541</v>
      </c>
    </row>
    <row r="539" spans="1:5">
      <c r="A539" t="e">
        <f ca="1">ol_declare_function("func538","result",E539,"input1",B539,"input2",C539)</f>
        <v>#NAME?</v>
      </c>
      <c r="B539">
        <v>1</v>
      </c>
      <c r="C539">
        <v>2</v>
      </c>
      <c r="D539">
        <v>539</v>
      </c>
      <c r="E539">
        <f t="shared" si="9"/>
        <v>542</v>
      </c>
    </row>
    <row r="540" spans="1:5">
      <c r="A540" t="e">
        <f ca="1">ol_declare_function("func539","result",E540,"input1",B540,"input2",C540)</f>
        <v>#NAME?</v>
      </c>
      <c r="B540">
        <v>1</v>
      </c>
      <c r="C540">
        <v>2</v>
      </c>
      <c r="D540">
        <v>540</v>
      </c>
      <c r="E540">
        <f t="shared" si="9"/>
        <v>543</v>
      </c>
    </row>
    <row r="541" spans="1:5">
      <c r="A541" t="e">
        <f ca="1">ol_declare_function("func540","result",E541,"input1",B541,"input2",C541)</f>
        <v>#NAME?</v>
      </c>
      <c r="B541">
        <v>1</v>
      </c>
      <c r="C541">
        <v>2</v>
      </c>
      <c r="D541">
        <v>541</v>
      </c>
      <c r="E541">
        <f t="shared" si="9"/>
        <v>544</v>
      </c>
    </row>
    <row r="542" spans="1:5">
      <c r="A542" t="e">
        <f ca="1">ol_declare_function("func541","result",E542,"input1",B542,"input2",C542)</f>
        <v>#NAME?</v>
      </c>
      <c r="B542">
        <v>1</v>
      </c>
      <c r="C542">
        <v>2</v>
      </c>
      <c r="D542">
        <v>542</v>
      </c>
      <c r="E542">
        <f t="shared" si="9"/>
        <v>545</v>
      </c>
    </row>
    <row r="543" spans="1:5">
      <c r="A543" t="e">
        <f ca="1">ol_declare_function("func542","result",E543,"input1",B543,"input2",C543)</f>
        <v>#NAME?</v>
      </c>
      <c r="B543">
        <v>1</v>
      </c>
      <c r="C543">
        <v>2</v>
      </c>
      <c r="D543">
        <v>543</v>
      </c>
      <c r="E543">
        <f t="shared" si="9"/>
        <v>546</v>
      </c>
    </row>
    <row r="544" spans="1:5">
      <c r="A544" t="e">
        <f ca="1">ol_declare_function("func543","result",E544,"input1",B544,"input2",C544)</f>
        <v>#NAME?</v>
      </c>
      <c r="B544">
        <v>1</v>
      </c>
      <c r="C544">
        <v>2</v>
      </c>
      <c r="D544">
        <v>544</v>
      </c>
      <c r="E544">
        <f t="shared" si="9"/>
        <v>547</v>
      </c>
    </row>
    <row r="545" spans="1:5">
      <c r="A545" t="e">
        <f ca="1">ol_declare_function("func544","result",E545,"input1",B545,"input2",C545)</f>
        <v>#NAME?</v>
      </c>
      <c r="B545">
        <v>1</v>
      </c>
      <c r="C545">
        <v>2</v>
      </c>
      <c r="D545">
        <v>545</v>
      </c>
      <c r="E545">
        <f t="shared" si="9"/>
        <v>548</v>
      </c>
    </row>
    <row r="546" spans="1:5">
      <c r="A546" t="e">
        <f ca="1">ol_declare_function("func545","result",E546,"input1",B546,"input2",C546)</f>
        <v>#NAME?</v>
      </c>
      <c r="B546">
        <v>1</v>
      </c>
      <c r="C546">
        <v>2</v>
      </c>
      <c r="D546">
        <v>546</v>
      </c>
      <c r="E546">
        <f t="shared" si="9"/>
        <v>549</v>
      </c>
    </row>
    <row r="547" spans="1:5">
      <c r="A547" t="e">
        <f ca="1">ol_declare_function("func546","result",E547,"input1",B547,"input2",C547)</f>
        <v>#NAME?</v>
      </c>
      <c r="B547">
        <v>1</v>
      </c>
      <c r="C547">
        <v>2</v>
      </c>
      <c r="D547">
        <v>547</v>
      </c>
      <c r="E547">
        <f t="shared" si="9"/>
        <v>550</v>
      </c>
    </row>
    <row r="548" spans="1:5">
      <c r="A548" t="e">
        <f ca="1">ol_declare_function("func547","result",E548,"input1",B548,"input2",C548)</f>
        <v>#NAME?</v>
      </c>
      <c r="B548">
        <v>1</v>
      </c>
      <c r="C548">
        <v>2</v>
      </c>
      <c r="D548">
        <v>548</v>
      </c>
      <c r="E548">
        <f t="shared" si="9"/>
        <v>551</v>
      </c>
    </row>
    <row r="549" spans="1:5">
      <c r="A549" t="e">
        <f ca="1">ol_declare_function("func548","result",E549,"input1",B549,"input2",C549)</f>
        <v>#NAME?</v>
      </c>
      <c r="B549">
        <v>1</v>
      </c>
      <c r="C549">
        <v>2</v>
      </c>
      <c r="D549">
        <v>549</v>
      </c>
      <c r="E549">
        <f t="shared" si="9"/>
        <v>552</v>
      </c>
    </row>
    <row r="550" spans="1:5">
      <c r="A550" t="e">
        <f ca="1">ol_declare_function("func549","result",E550,"input1",B550,"input2",C550)</f>
        <v>#NAME?</v>
      </c>
      <c r="B550">
        <v>1</v>
      </c>
      <c r="C550">
        <v>2</v>
      </c>
      <c r="D550">
        <v>550</v>
      </c>
      <c r="E550">
        <f t="shared" si="9"/>
        <v>553</v>
      </c>
    </row>
    <row r="551" spans="1:5">
      <c r="A551" t="e">
        <f ca="1">ol_declare_function("func550","result",E551,"input1",B551,"input2",C551)</f>
        <v>#NAME?</v>
      </c>
      <c r="B551">
        <v>1</v>
      </c>
      <c r="C551">
        <v>2</v>
      </c>
      <c r="D551">
        <v>551</v>
      </c>
      <c r="E551">
        <f t="shared" si="9"/>
        <v>554</v>
      </c>
    </row>
    <row r="552" spans="1:5">
      <c r="A552" t="e">
        <f ca="1">ol_declare_function("func551","result",E552,"input1",B552,"input2",C552)</f>
        <v>#NAME?</v>
      </c>
      <c r="B552">
        <v>1</v>
      </c>
      <c r="C552">
        <v>2</v>
      </c>
      <c r="D552">
        <v>552</v>
      </c>
      <c r="E552">
        <f t="shared" si="9"/>
        <v>555</v>
      </c>
    </row>
    <row r="553" spans="1:5">
      <c r="A553" t="e">
        <f ca="1">ol_declare_function("func552","result",E553,"input1",B553,"input2",C553)</f>
        <v>#NAME?</v>
      </c>
      <c r="B553">
        <v>1</v>
      </c>
      <c r="C553">
        <v>2</v>
      </c>
      <c r="D553">
        <v>553</v>
      </c>
      <c r="E553">
        <f t="shared" si="9"/>
        <v>556</v>
      </c>
    </row>
    <row r="554" spans="1:5">
      <c r="A554" t="e">
        <f ca="1">ol_declare_function("func553","result",E554,"input1",B554,"input2",C554)</f>
        <v>#NAME?</v>
      </c>
      <c r="B554">
        <v>1</v>
      </c>
      <c r="C554">
        <v>2</v>
      </c>
      <c r="D554">
        <v>554</v>
      </c>
      <c r="E554">
        <f t="shared" si="9"/>
        <v>557</v>
      </c>
    </row>
    <row r="555" spans="1:5">
      <c r="A555" t="e">
        <f ca="1">ol_declare_function("func554","result",E555,"input1",B555,"input2",C555)</f>
        <v>#NAME?</v>
      </c>
      <c r="B555">
        <v>1</v>
      </c>
      <c r="C555">
        <v>2</v>
      </c>
      <c r="D555">
        <v>555</v>
      </c>
      <c r="E555">
        <f t="shared" si="9"/>
        <v>558</v>
      </c>
    </row>
    <row r="556" spans="1:5">
      <c r="A556" t="e">
        <f ca="1">ol_declare_function("func555","result",E556,"input1",B556,"input2",C556)</f>
        <v>#NAME?</v>
      </c>
      <c r="B556">
        <v>1</v>
      </c>
      <c r="C556">
        <v>2</v>
      </c>
      <c r="D556">
        <v>556</v>
      </c>
      <c r="E556">
        <f t="shared" si="9"/>
        <v>559</v>
      </c>
    </row>
    <row r="557" spans="1:5">
      <c r="A557" t="e">
        <f ca="1">ol_declare_function("func556","result",E557,"input1",B557,"input2",C557)</f>
        <v>#NAME?</v>
      </c>
      <c r="B557">
        <v>1</v>
      </c>
      <c r="C557">
        <v>2</v>
      </c>
      <c r="D557">
        <v>557</v>
      </c>
      <c r="E557">
        <f t="shared" si="9"/>
        <v>560</v>
      </c>
    </row>
    <row r="558" spans="1:5">
      <c r="A558" t="e">
        <f ca="1">ol_declare_function("func557","result",E558,"input1",B558,"input2",C558)</f>
        <v>#NAME?</v>
      </c>
      <c r="B558">
        <v>1</v>
      </c>
      <c r="C558">
        <v>2</v>
      </c>
      <c r="D558">
        <v>558</v>
      </c>
      <c r="E558">
        <f t="shared" si="9"/>
        <v>561</v>
      </c>
    </row>
    <row r="559" spans="1:5">
      <c r="A559" t="e">
        <f ca="1">ol_declare_function("func558","result",E559,"input1",B559,"input2",C559)</f>
        <v>#NAME?</v>
      </c>
      <c r="B559">
        <v>1</v>
      </c>
      <c r="C559">
        <v>2</v>
      </c>
      <c r="D559">
        <v>559</v>
      </c>
      <c r="E559">
        <f t="shared" si="9"/>
        <v>562</v>
      </c>
    </row>
    <row r="560" spans="1:5">
      <c r="A560" t="e">
        <f ca="1">ol_declare_function("func559","result",E560,"input1",B560,"input2",C560)</f>
        <v>#NAME?</v>
      </c>
      <c r="B560">
        <v>1</v>
      </c>
      <c r="C560">
        <v>2</v>
      </c>
      <c r="D560">
        <v>560</v>
      </c>
      <c r="E560">
        <f t="shared" si="9"/>
        <v>563</v>
      </c>
    </row>
    <row r="561" spans="1:5">
      <c r="A561" t="e">
        <f ca="1">ol_declare_function("func560","result",E561,"input1",B561,"input2",C561)</f>
        <v>#NAME?</v>
      </c>
      <c r="B561">
        <v>1</v>
      </c>
      <c r="C561">
        <v>2</v>
      </c>
      <c r="D561">
        <v>561</v>
      </c>
      <c r="E561">
        <f t="shared" si="9"/>
        <v>564</v>
      </c>
    </row>
    <row r="562" spans="1:5">
      <c r="A562" t="e">
        <f ca="1">ol_declare_function("func561","result",E562,"input1",B562,"input2",C562)</f>
        <v>#NAME?</v>
      </c>
      <c r="B562">
        <v>1</v>
      </c>
      <c r="C562">
        <v>2</v>
      </c>
      <c r="D562">
        <v>562</v>
      </c>
      <c r="E562">
        <f t="shared" si="9"/>
        <v>565</v>
      </c>
    </row>
    <row r="563" spans="1:5">
      <c r="A563" t="e">
        <f ca="1">ol_declare_function("func562","result",E563,"input1",B563,"input2",C563)</f>
        <v>#NAME?</v>
      </c>
      <c r="B563">
        <v>1</v>
      </c>
      <c r="C563">
        <v>2</v>
      </c>
      <c r="D563">
        <v>563</v>
      </c>
      <c r="E563">
        <f t="shared" si="9"/>
        <v>566</v>
      </c>
    </row>
    <row r="564" spans="1:5">
      <c r="A564" t="e">
        <f ca="1">ol_declare_function("func563","result",E564,"input1",B564,"input2",C564)</f>
        <v>#NAME?</v>
      </c>
      <c r="B564">
        <v>1</v>
      </c>
      <c r="C564">
        <v>2</v>
      </c>
      <c r="D564">
        <v>564</v>
      </c>
      <c r="E564">
        <f t="shared" si="9"/>
        <v>567</v>
      </c>
    </row>
    <row r="565" spans="1:5">
      <c r="A565" t="e">
        <f ca="1">ol_declare_function("func564","result",E565,"input1",B565,"input2",C565)</f>
        <v>#NAME?</v>
      </c>
      <c r="B565">
        <v>1</v>
      </c>
      <c r="C565">
        <v>2</v>
      </c>
      <c r="D565">
        <v>565</v>
      </c>
      <c r="E565">
        <f t="shared" si="9"/>
        <v>568</v>
      </c>
    </row>
    <row r="566" spans="1:5">
      <c r="A566" t="e">
        <f ca="1">ol_declare_function("func565","result",E566,"input1",B566,"input2",C566)</f>
        <v>#NAME?</v>
      </c>
      <c r="B566">
        <v>1</v>
      </c>
      <c r="C566">
        <v>2</v>
      </c>
      <c r="D566">
        <v>566</v>
      </c>
      <c r="E566">
        <f t="shared" si="9"/>
        <v>569</v>
      </c>
    </row>
    <row r="567" spans="1:5">
      <c r="A567" t="e">
        <f ca="1">ol_declare_function("func566","result",E567,"input1",B567,"input2",C567)</f>
        <v>#NAME?</v>
      </c>
      <c r="B567">
        <v>1</v>
      </c>
      <c r="C567">
        <v>2</v>
      </c>
      <c r="D567">
        <v>567</v>
      </c>
      <c r="E567">
        <f t="shared" si="9"/>
        <v>570</v>
      </c>
    </row>
    <row r="568" spans="1:5">
      <c r="A568" t="e">
        <f ca="1">ol_declare_function("func567","result",E568,"input1",B568,"input2",C568)</f>
        <v>#NAME?</v>
      </c>
      <c r="B568">
        <v>1</v>
      </c>
      <c r="C568">
        <v>2</v>
      </c>
      <c r="D568">
        <v>568</v>
      </c>
      <c r="E568">
        <f t="shared" si="9"/>
        <v>571</v>
      </c>
    </row>
    <row r="569" spans="1:5">
      <c r="A569" t="e">
        <f ca="1">ol_declare_function("func568","result",E569,"input1",B569,"input2",C569)</f>
        <v>#NAME?</v>
      </c>
      <c r="B569">
        <v>1</v>
      </c>
      <c r="C569">
        <v>2</v>
      </c>
      <c r="D569">
        <v>569</v>
      </c>
      <c r="E569">
        <f t="shared" si="9"/>
        <v>572</v>
      </c>
    </row>
    <row r="570" spans="1:5">
      <c r="A570" t="e">
        <f ca="1">ol_declare_function("func569","result",E570,"input1",B570,"input2",C570)</f>
        <v>#NAME?</v>
      </c>
      <c r="B570">
        <v>1</v>
      </c>
      <c r="C570">
        <v>2</v>
      </c>
      <c r="D570">
        <v>570</v>
      </c>
      <c r="E570">
        <f t="shared" si="9"/>
        <v>573</v>
      </c>
    </row>
    <row r="571" spans="1:5">
      <c r="A571" t="e">
        <f ca="1">ol_declare_function("func570","result",E571,"input1",B571,"input2",C571)</f>
        <v>#NAME?</v>
      </c>
      <c r="B571">
        <v>1</v>
      </c>
      <c r="C571">
        <v>2</v>
      </c>
      <c r="D571">
        <v>571</v>
      </c>
      <c r="E571">
        <f t="shared" si="9"/>
        <v>574</v>
      </c>
    </row>
    <row r="572" spans="1:5">
      <c r="A572" t="e">
        <f ca="1">ol_declare_function("func571","result",E572,"input1",B572,"input2",C572)</f>
        <v>#NAME?</v>
      </c>
      <c r="B572">
        <v>1</v>
      </c>
      <c r="C572">
        <v>2</v>
      </c>
      <c r="D572">
        <v>572</v>
      </c>
      <c r="E572">
        <f t="shared" si="9"/>
        <v>575</v>
      </c>
    </row>
    <row r="573" spans="1:5">
      <c r="A573" t="e">
        <f ca="1">ol_declare_function("func572","result",E573,"input1",B573,"input2",C573)</f>
        <v>#NAME?</v>
      </c>
      <c r="B573">
        <v>1</v>
      </c>
      <c r="C573">
        <v>2</v>
      </c>
      <c r="D573">
        <v>573</v>
      </c>
      <c r="E573">
        <f t="shared" ref="E573:E636" si="10">D573+C573+B573</f>
        <v>576</v>
      </c>
    </row>
    <row r="574" spans="1:5">
      <c r="A574" t="e">
        <f ca="1">ol_declare_function("func573","result",E574,"input1",B574,"input2",C574)</f>
        <v>#NAME?</v>
      </c>
      <c r="B574">
        <v>1</v>
      </c>
      <c r="C574">
        <v>2</v>
      </c>
      <c r="D574">
        <v>574</v>
      </c>
      <c r="E574">
        <f t="shared" si="10"/>
        <v>577</v>
      </c>
    </row>
    <row r="575" spans="1:5">
      <c r="A575" t="e">
        <f ca="1">ol_declare_function("func574","result",E575,"input1",B575,"input2",C575)</f>
        <v>#NAME?</v>
      </c>
      <c r="B575">
        <v>1</v>
      </c>
      <c r="C575">
        <v>2</v>
      </c>
      <c r="D575">
        <v>575</v>
      </c>
      <c r="E575">
        <f t="shared" si="10"/>
        <v>578</v>
      </c>
    </row>
    <row r="576" spans="1:5">
      <c r="A576" t="e">
        <f ca="1">ol_declare_function("func575","result",E576,"input1",B576,"input2",C576)</f>
        <v>#NAME?</v>
      </c>
      <c r="B576">
        <v>1</v>
      </c>
      <c r="C576">
        <v>2</v>
      </c>
      <c r="D576">
        <v>576</v>
      </c>
      <c r="E576">
        <f t="shared" si="10"/>
        <v>579</v>
      </c>
    </row>
    <row r="577" spans="1:5">
      <c r="A577" t="e">
        <f ca="1">ol_declare_function("func576","result",E577,"input1",B577,"input2",C577)</f>
        <v>#NAME?</v>
      </c>
      <c r="B577">
        <v>1</v>
      </c>
      <c r="C577">
        <v>2</v>
      </c>
      <c r="D577">
        <v>577</v>
      </c>
      <c r="E577">
        <f t="shared" si="10"/>
        <v>580</v>
      </c>
    </row>
    <row r="578" spans="1:5">
      <c r="A578" t="e">
        <f ca="1">ol_declare_function("func577","result",E578,"input1",B578,"input2",C578)</f>
        <v>#NAME?</v>
      </c>
      <c r="B578">
        <v>1</v>
      </c>
      <c r="C578">
        <v>2</v>
      </c>
      <c r="D578">
        <v>578</v>
      </c>
      <c r="E578">
        <f t="shared" si="10"/>
        <v>581</v>
      </c>
    </row>
    <row r="579" spans="1:5">
      <c r="A579" t="e">
        <f ca="1">ol_declare_function("func578","result",E579,"input1",B579,"input2",C579)</f>
        <v>#NAME?</v>
      </c>
      <c r="B579">
        <v>1</v>
      </c>
      <c r="C579">
        <v>2</v>
      </c>
      <c r="D579">
        <v>579</v>
      </c>
      <c r="E579">
        <f t="shared" si="10"/>
        <v>582</v>
      </c>
    </row>
    <row r="580" spans="1:5">
      <c r="A580" t="e">
        <f ca="1">ol_declare_function("func579","result",E580,"input1",B580,"input2",C580)</f>
        <v>#NAME?</v>
      </c>
      <c r="B580">
        <v>1</v>
      </c>
      <c r="C580">
        <v>2</v>
      </c>
      <c r="D580">
        <v>580</v>
      </c>
      <c r="E580">
        <f t="shared" si="10"/>
        <v>583</v>
      </c>
    </row>
    <row r="581" spans="1:5">
      <c r="A581" t="e">
        <f ca="1">ol_declare_function("func580","result",E581,"input1",B581,"input2",C581)</f>
        <v>#NAME?</v>
      </c>
      <c r="B581">
        <v>1</v>
      </c>
      <c r="C581">
        <v>2</v>
      </c>
      <c r="D581">
        <v>581</v>
      </c>
      <c r="E581">
        <f t="shared" si="10"/>
        <v>584</v>
      </c>
    </row>
    <row r="582" spans="1:5">
      <c r="A582" t="e">
        <f ca="1">ol_declare_function("func581","result",E582,"input1",B582,"input2",C582)</f>
        <v>#NAME?</v>
      </c>
      <c r="B582">
        <v>1</v>
      </c>
      <c r="C582">
        <v>2</v>
      </c>
      <c r="D582">
        <v>582</v>
      </c>
      <c r="E582">
        <f t="shared" si="10"/>
        <v>585</v>
      </c>
    </row>
    <row r="583" spans="1:5">
      <c r="A583" t="e">
        <f ca="1">ol_declare_function("func582","result",E583,"input1",B583,"input2",C583)</f>
        <v>#NAME?</v>
      </c>
      <c r="B583">
        <v>1</v>
      </c>
      <c r="C583">
        <v>2</v>
      </c>
      <c r="D583">
        <v>583</v>
      </c>
      <c r="E583">
        <f t="shared" si="10"/>
        <v>586</v>
      </c>
    </row>
    <row r="584" spans="1:5">
      <c r="A584" t="e">
        <f ca="1">ol_declare_function("func583","result",E584,"input1",B584,"input2",C584)</f>
        <v>#NAME?</v>
      </c>
      <c r="B584">
        <v>1</v>
      </c>
      <c r="C584">
        <v>2</v>
      </c>
      <c r="D584">
        <v>584</v>
      </c>
      <c r="E584">
        <f t="shared" si="10"/>
        <v>587</v>
      </c>
    </row>
    <row r="585" spans="1:5">
      <c r="A585" t="e">
        <f ca="1">ol_declare_function("func584","result",E585,"input1",B585,"input2",C585)</f>
        <v>#NAME?</v>
      </c>
      <c r="B585">
        <v>1</v>
      </c>
      <c r="C585">
        <v>2</v>
      </c>
      <c r="D585">
        <v>585</v>
      </c>
      <c r="E585">
        <f t="shared" si="10"/>
        <v>588</v>
      </c>
    </row>
    <row r="586" spans="1:5">
      <c r="A586" t="e">
        <f ca="1">ol_declare_function("func585","result",E586,"input1",B586,"input2",C586)</f>
        <v>#NAME?</v>
      </c>
      <c r="B586">
        <v>1</v>
      </c>
      <c r="C586">
        <v>2</v>
      </c>
      <c r="D586">
        <v>586</v>
      </c>
      <c r="E586">
        <f t="shared" si="10"/>
        <v>589</v>
      </c>
    </row>
    <row r="587" spans="1:5">
      <c r="A587" t="e">
        <f ca="1">ol_declare_function("func586","result",E587,"input1",B587,"input2",C587)</f>
        <v>#NAME?</v>
      </c>
      <c r="B587">
        <v>1</v>
      </c>
      <c r="C587">
        <v>2</v>
      </c>
      <c r="D587">
        <v>587</v>
      </c>
      <c r="E587">
        <f t="shared" si="10"/>
        <v>590</v>
      </c>
    </row>
    <row r="588" spans="1:5">
      <c r="A588" t="e">
        <f ca="1">ol_declare_function("func587","result",E588,"input1",B588,"input2",C588)</f>
        <v>#NAME?</v>
      </c>
      <c r="B588">
        <v>1</v>
      </c>
      <c r="C588">
        <v>2</v>
      </c>
      <c r="D588">
        <v>588</v>
      </c>
      <c r="E588">
        <f t="shared" si="10"/>
        <v>591</v>
      </c>
    </row>
    <row r="589" spans="1:5">
      <c r="A589" t="e">
        <f ca="1">ol_declare_function("func588","result",E589,"input1",B589,"input2",C589)</f>
        <v>#NAME?</v>
      </c>
      <c r="B589">
        <v>1</v>
      </c>
      <c r="C589">
        <v>2</v>
      </c>
      <c r="D589">
        <v>589</v>
      </c>
      <c r="E589">
        <f t="shared" si="10"/>
        <v>592</v>
      </c>
    </row>
    <row r="590" spans="1:5">
      <c r="A590" t="e">
        <f ca="1">ol_declare_function("func589","result",E590,"input1",B590,"input2",C590)</f>
        <v>#NAME?</v>
      </c>
      <c r="B590">
        <v>1</v>
      </c>
      <c r="C590">
        <v>2</v>
      </c>
      <c r="D590">
        <v>590</v>
      </c>
      <c r="E590">
        <f t="shared" si="10"/>
        <v>593</v>
      </c>
    </row>
    <row r="591" spans="1:5">
      <c r="A591" t="e">
        <f ca="1">ol_declare_function("func590","result",E591,"input1",B591,"input2",C591)</f>
        <v>#NAME?</v>
      </c>
      <c r="B591">
        <v>1</v>
      </c>
      <c r="C591">
        <v>2</v>
      </c>
      <c r="D591">
        <v>591</v>
      </c>
      <c r="E591">
        <f t="shared" si="10"/>
        <v>594</v>
      </c>
    </row>
    <row r="592" spans="1:5">
      <c r="A592" t="e">
        <f ca="1">ol_declare_function("func591","result",E592,"input1",B592,"input2",C592)</f>
        <v>#NAME?</v>
      </c>
      <c r="B592">
        <v>1</v>
      </c>
      <c r="C592">
        <v>2</v>
      </c>
      <c r="D592">
        <v>592</v>
      </c>
      <c r="E592">
        <f t="shared" si="10"/>
        <v>595</v>
      </c>
    </row>
    <row r="593" spans="1:5">
      <c r="A593" t="e">
        <f ca="1">ol_declare_function("func592","result",E593,"input1",B593,"input2",C593)</f>
        <v>#NAME?</v>
      </c>
      <c r="B593">
        <v>1</v>
      </c>
      <c r="C593">
        <v>2</v>
      </c>
      <c r="D593">
        <v>593</v>
      </c>
      <c r="E593">
        <f t="shared" si="10"/>
        <v>596</v>
      </c>
    </row>
    <row r="594" spans="1:5">
      <c r="A594" t="e">
        <f ca="1">ol_declare_function("func593","result",E594,"input1",B594,"input2",C594)</f>
        <v>#NAME?</v>
      </c>
      <c r="B594">
        <v>1</v>
      </c>
      <c r="C594">
        <v>2</v>
      </c>
      <c r="D594">
        <v>594</v>
      </c>
      <c r="E594">
        <f t="shared" si="10"/>
        <v>597</v>
      </c>
    </row>
    <row r="595" spans="1:5">
      <c r="A595" t="e">
        <f ca="1">ol_declare_function("func594","result",E595,"input1",B595,"input2",C595)</f>
        <v>#NAME?</v>
      </c>
      <c r="B595">
        <v>1</v>
      </c>
      <c r="C595">
        <v>2</v>
      </c>
      <c r="D595">
        <v>595</v>
      </c>
      <c r="E595">
        <f t="shared" si="10"/>
        <v>598</v>
      </c>
    </row>
    <row r="596" spans="1:5">
      <c r="A596" t="e">
        <f ca="1">ol_declare_function("func595","result",E596,"input1",B596,"input2",C596)</f>
        <v>#NAME?</v>
      </c>
      <c r="B596">
        <v>1</v>
      </c>
      <c r="C596">
        <v>2</v>
      </c>
      <c r="D596">
        <v>596</v>
      </c>
      <c r="E596">
        <f t="shared" si="10"/>
        <v>599</v>
      </c>
    </row>
    <row r="597" spans="1:5">
      <c r="A597" t="e">
        <f ca="1">ol_declare_function("func596","result",E597,"input1",B597,"input2",C597)</f>
        <v>#NAME?</v>
      </c>
      <c r="B597">
        <v>1</v>
      </c>
      <c r="C597">
        <v>2</v>
      </c>
      <c r="D597">
        <v>597</v>
      </c>
      <c r="E597">
        <f t="shared" si="10"/>
        <v>600</v>
      </c>
    </row>
    <row r="598" spans="1:5">
      <c r="A598" t="e">
        <f ca="1">ol_declare_function("func597","result",E598,"input1",B598,"input2",C598)</f>
        <v>#NAME?</v>
      </c>
      <c r="B598">
        <v>1</v>
      </c>
      <c r="C598">
        <v>2</v>
      </c>
      <c r="D598">
        <v>598</v>
      </c>
      <c r="E598">
        <f t="shared" si="10"/>
        <v>601</v>
      </c>
    </row>
    <row r="599" spans="1:5">
      <c r="A599" t="e">
        <f ca="1">ol_declare_function("func598","result",E599,"input1",B599,"input2",C599)</f>
        <v>#NAME?</v>
      </c>
      <c r="B599">
        <v>1</v>
      </c>
      <c r="C599">
        <v>2</v>
      </c>
      <c r="D599">
        <v>599</v>
      </c>
      <c r="E599">
        <f t="shared" si="10"/>
        <v>602</v>
      </c>
    </row>
    <row r="600" spans="1:5">
      <c r="A600" t="e">
        <f ca="1">ol_declare_function("func599","result",E600,"input1",B600,"input2",C600)</f>
        <v>#NAME?</v>
      </c>
      <c r="B600">
        <v>1</v>
      </c>
      <c r="C600">
        <v>2</v>
      </c>
      <c r="D600">
        <v>600</v>
      </c>
      <c r="E600">
        <f t="shared" si="10"/>
        <v>603</v>
      </c>
    </row>
    <row r="601" spans="1:5">
      <c r="A601" t="e">
        <f ca="1">ol_declare_function("func600","result",E601,"input1",B601,"input2",C601)</f>
        <v>#NAME?</v>
      </c>
      <c r="B601">
        <v>1</v>
      </c>
      <c r="C601">
        <v>2</v>
      </c>
      <c r="D601">
        <v>601</v>
      </c>
      <c r="E601">
        <f t="shared" si="10"/>
        <v>604</v>
      </c>
    </row>
    <row r="602" spans="1:5">
      <c r="A602" t="e">
        <f ca="1">ol_declare_function("func601","result",E602,"input1",B602,"input2",C602)</f>
        <v>#NAME?</v>
      </c>
      <c r="B602">
        <v>1</v>
      </c>
      <c r="C602">
        <v>2</v>
      </c>
      <c r="D602">
        <v>602</v>
      </c>
      <c r="E602">
        <f t="shared" si="10"/>
        <v>605</v>
      </c>
    </row>
    <row r="603" spans="1:5">
      <c r="A603" t="e">
        <f ca="1">ol_declare_function("func602","result",E603,"input1",B603,"input2",C603)</f>
        <v>#NAME?</v>
      </c>
      <c r="B603">
        <v>1</v>
      </c>
      <c r="C603">
        <v>2</v>
      </c>
      <c r="D603">
        <v>603</v>
      </c>
      <c r="E603">
        <f t="shared" si="10"/>
        <v>606</v>
      </c>
    </row>
    <row r="604" spans="1:5">
      <c r="A604" t="e">
        <f ca="1">ol_declare_function("func603","result",E604,"input1",B604,"input2",C604)</f>
        <v>#NAME?</v>
      </c>
      <c r="B604">
        <v>1</v>
      </c>
      <c r="C604">
        <v>2</v>
      </c>
      <c r="D604">
        <v>604</v>
      </c>
      <c r="E604">
        <f t="shared" si="10"/>
        <v>607</v>
      </c>
    </row>
    <row r="605" spans="1:5">
      <c r="A605" t="e">
        <f ca="1">ol_declare_function("func604","result",E605,"input1",B605,"input2",C605)</f>
        <v>#NAME?</v>
      </c>
      <c r="B605">
        <v>1</v>
      </c>
      <c r="C605">
        <v>2</v>
      </c>
      <c r="D605">
        <v>605</v>
      </c>
      <c r="E605">
        <f t="shared" si="10"/>
        <v>608</v>
      </c>
    </row>
    <row r="606" spans="1:5">
      <c r="A606" t="e">
        <f ca="1">ol_declare_function("func605","result",E606,"input1",B606,"input2",C606)</f>
        <v>#NAME?</v>
      </c>
      <c r="B606">
        <v>1</v>
      </c>
      <c r="C606">
        <v>2</v>
      </c>
      <c r="D606">
        <v>606</v>
      </c>
      <c r="E606">
        <f t="shared" si="10"/>
        <v>609</v>
      </c>
    </row>
    <row r="607" spans="1:5">
      <c r="A607" t="e">
        <f ca="1">ol_declare_function("func606","result",E607,"input1",B607,"input2",C607)</f>
        <v>#NAME?</v>
      </c>
      <c r="B607">
        <v>1</v>
      </c>
      <c r="C607">
        <v>2</v>
      </c>
      <c r="D607">
        <v>607</v>
      </c>
      <c r="E607">
        <f t="shared" si="10"/>
        <v>610</v>
      </c>
    </row>
    <row r="608" spans="1:5">
      <c r="A608" t="e">
        <f ca="1">ol_declare_function("func607","result",E608,"input1",B608,"input2",C608)</f>
        <v>#NAME?</v>
      </c>
      <c r="B608">
        <v>1</v>
      </c>
      <c r="C608">
        <v>2</v>
      </c>
      <c r="D608">
        <v>608</v>
      </c>
      <c r="E608">
        <f t="shared" si="10"/>
        <v>611</v>
      </c>
    </row>
    <row r="609" spans="1:5">
      <c r="A609" t="e">
        <f ca="1">ol_declare_function("func608","result",E609,"input1",B609,"input2",C609)</f>
        <v>#NAME?</v>
      </c>
      <c r="B609">
        <v>1</v>
      </c>
      <c r="C609">
        <v>2</v>
      </c>
      <c r="D609">
        <v>609</v>
      </c>
      <c r="E609">
        <f t="shared" si="10"/>
        <v>612</v>
      </c>
    </row>
    <row r="610" spans="1:5">
      <c r="A610" t="e">
        <f ca="1">ol_declare_function("func609","result",E610,"input1",B610,"input2",C610)</f>
        <v>#NAME?</v>
      </c>
      <c r="B610">
        <v>1</v>
      </c>
      <c r="C610">
        <v>2</v>
      </c>
      <c r="D610">
        <v>610</v>
      </c>
      <c r="E610">
        <f t="shared" si="10"/>
        <v>613</v>
      </c>
    </row>
    <row r="611" spans="1:5">
      <c r="A611" t="e">
        <f ca="1">ol_declare_function("func610","result",E611,"input1",B611,"input2",C611)</f>
        <v>#NAME?</v>
      </c>
      <c r="B611">
        <v>1</v>
      </c>
      <c r="C611">
        <v>2</v>
      </c>
      <c r="D611">
        <v>611</v>
      </c>
      <c r="E611">
        <f t="shared" si="10"/>
        <v>614</v>
      </c>
    </row>
    <row r="612" spans="1:5">
      <c r="A612" t="e">
        <f ca="1">ol_declare_function("func611","result",E612,"input1",B612,"input2",C612)</f>
        <v>#NAME?</v>
      </c>
      <c r="B612">
        <v>1</v>
      </c>
      <c r="C612">
        <v>2</v>
      </c>
      <c r="D612">
        <v>612</v>
      </c>
      <c r="E612">
        <f t="shared" si="10"/>
        <v>615</v>
      </c>
    </row>
    <row r="613" spans="1:5">
      <c r="A613" t="e">
        <f ca="1">ol_declare_function("func612","result",E613,"input1",B613,"input2",C613)</f>
        <v>#NAME?</v>
      </c>
      <c r="B613">
        <v>1</v>
      </c>
      <c r="C613">
        <v>2</v>
      </c>
      <c r="D613">
        <v>613</v>
      </c>
      <c r="E613">
        <f t="shared" si="10"/>
        <v>616</v>
      </c>
    </row>
    <row r="614" spans="1:5">
      <c r="A614" t="e">
        <f ca="1">ol_declare_function("func613","result",E614,"input1",B614,"input2",C614)</f>
        <v>#NAME?</v>
      </c>
      <c r="B614">
        <v>1</v>
      </c>
      <c r="C614">
        <v>2</v>
      </c>
      <c r="D614">
        <v>614</v>
      </c>
      <c r="E614">
        <f t="shared" si="10"/>
        <v>617</v>
      </c>
    </row>
    <row r="615" spans="1:5">
      <c r="A615" t="e">
        <f ca="1">ol_declare_function("func614","result",E615,"input1",B615,"input2",C615)</f>
        <v>#NAME?</v>
      </c>
      <c r="B615">
        <v>1</v>
      </c>
      <c r="C615">
        <v>2</v>
      </c>
      <c r="D615">
        <v>615</v>
      </c>
      <c r="E615">
        <f t="shared" si="10"/>
        <v>618</v>
      </c>
    </row>
    <row r="616" spans="1:5">
      <c r="A616" t="e">
        <f ca="1">ol_declare_function("func615","result",E616,"input1",B616,"input2",C616)</f>
        <v>#NAME?</v>
      </c>
      <c r="B616">
        <v>1</v>
      </c>
      <c r="C616">
        <v>2</v>
      </c>
      <c r="D616">
        <v>616</v>
      </c>
      <c r="E616">
        <f t="shared" si="10"/>
        <v>619</v>
      </c>
    </row>
    <row r="617" spans="1:5">
      <c r="A617" t="e">
        <f ca="1">ol_declare_function("func616","result",E617,"input1",B617,"input2",C617)</f>
        <v>#NAME?</v>
      </c>
      <c r="B617">
        <v>1</v>
      </c>
      <c r="C617">
        <v>2</v>
      </c>
      <c r="D617">
        <v>617</v>
      </c>
      <c r="E617">
        <f t="shared" si="10"/>
        <v>620</v>
      </c>
    </row>
    <row r="618" spans="1:5">
      <c r="A618" t="e">
        <f ca="1">ol_declare_function("func617","result",E618,"input1",B618,"input2",C618)</f>
        <v>#NAME?</v>
      </c>
      <c r="B618">
        <v>1</v>
      </c>
      <c r="C618">
        <v>2</v>
      </c>
      <c r="D618">
        <v>618</v>
      </c>
      <c r="E618">
        <f t="shared" si="10"/>
        <v>621</v>
      </c>
    </row>
    <row r="619" spans="1:5">
      <c r="A619" t="e">
        <f ca="1">ol_declare_function("func618","result",E619,"input1",B619,"input2",C619)</f>
        <v>#NAME?</v>
      </c>
      <c r="B619">
        <v>1</v>
      </c>
      <c r="C619">
        <v>2</v>
      </c>
      <c r="D619">
        <v>619</v>
      </c>
      <c r="E619">
        <f t="shared" si="10"/>
        <v>622</v>
      </c>
    </row>
    <row r="620" spans="1:5">
      <c r="A620" t="e">
        <f ca="1">ol_declare_function("func619","result",E620,"input1",B620,"input2",C620)</f>
        <v>#NAME?</v>
      </c>
      <c r="B620">
        <v>1</v>
      </c>
      <c r="C620">
        <v>2</v>
      </c>
      <c r="D620">
        <v>620</v>
      </c>
      <c r="E620">
        <f t="shared" si="10"/>
        <v>623</v>
      </c>
    </row>
    <row r="621" spans="1:5">
      <c r="A621" t="e">
        <f ca="1">ol_declare_function("func620","result",E621,"input1",B621,"input2",C621)</f>
        <v>#NAME?</v>
      </c>
      <c r="B621">
        <v>1</v>
      </c>
      <c r="C621">
        <v>2</v>
      </c>
      <c r="D621">
        <v>621</v>
      </c>
      <c r="E621">
        <f t="shared" si="10"/>
        <v>624</v>
      </c>
    </row>
    <row r="622" spans="1:5">
      <c r="A622" t="e">
        <f ca="1">ol_declare_function("func621","result",E622,"input1",B622,"input2",C622)</f>
        <v>#NAME?</v>
      </c>
      <c r="B622">
        <v>1</v>
      </c>
      <c r="C622">
        <v>2</v>
      </c>
      <c r="D622">
        <v>622</v>
      </c>
      <c r="E622">
        <f t="shared" si="10"/>
        <v>625</v>
      </c>
    </row>
    <row r="623" spans="1:5">
      <c r="A623" t="e">
        <f ca="1">ol_declare_function("func622","result",E623,"input1",B623,"input2",C623)</f>
        <v>#NAME?</v>
      </c>
      <c r="B623">
        <v>1</v>
      </c>
      <c r="C623">
        <v>2</v>
      </c>
      <c r="D623">
        <v>623</v>
      </c>
      <c r="E623">
        <f t="shared" si="10"/>
        <v>626</v>
      </c>
    </row>
    <row r="624" spans="1:5">
      <c r="A624" t="e">
        <f ca="1">ol_declare_function("func623","result",E624,"input1",B624,"input2",C624)</f>
        <v>#NAME?</v>
      </c>
      <c r="B624">
        <v>1</v>
      </c>
      <c r="C624">
        <v>2</v>
      </c>
      <c r="D624">
        <v>624</v>
      </c>
      <c r="E624">
        <f t="shared" si="10"/>
        <v>627</v>
      </c>
    </row>
    <row r="625" spans="1:5">
      <c r="A625" t="e">
        <f ca="1">ol_declare_function("func624","result",E625,"input1",B625,"input2",C625)</f>
        <v>#NAME?</v>
      </c>
      <c r="B625">
        <v>1</v>
      </c>
      <c r="C625">
        <v>2</v>
      </c>
      <c r="D625">
        <v>625</v>
      </c>
      <c r="E625">
        <f t="shared" si="10"/>
        <v>628</v>
      </c>
    </row>
    <row r="626" spans="1:5">
      <c r="A626" t="e">
        <f ca="1">ol_declare_function("func625","result",E626,"input1",B626,"input2",C626)</f>
        <v>#NAME?</v>
      </c>
      <c r="B626">
        <v>1</v>
      </c>
      <c r="C626">
        <v>2</v>
      </c>
      <c r="D626">
        <v>626</v>
      </c>
      <c r="E626">
        <f t="shared" si="10"/>
        <v>629</v>
      </c>
    </row>
    <row r="627" spans="1:5">
      <c r="A627" t="e">
        <f ca="1">ol_declare_function("func626","result",E627,"input1",B627,"input2",C627)</f>
        <v>#NAME?</v>
      </c>
      <c r="B627">
        <v>1</v>
      </c>
      <c r="C627">
        <v>2</v>
      </c>
      <c r="D627">
        <v>627</v>
      </c>
      <c r="E627">
        <f t="shared" si="10"/>
        <v>630</v>
      </c>
    </row>
    <row r="628" spans="1:5">
      <c r="A628" t="e">
        <f ca="1">ol_declare_function("func627","result",E628,"input1",B628,"input2",C628)</f>
        <v>#NAME?</v>
      </c>
      <c r="B628">
        <v>1</v>
      </c>
      <c r="C628">
        <v>2</v>
      </c>
      <c r="D628">
        <v>628</v>
      </c>
      <c r="E628">
        <f t="shared" si="10"/>
        <v>631</v>
      </c>
    </row>
    <row r="629" spans="1:5">
      <c r="A629" t="e">
        <f ca="1">ol_declare_function("func628","result",E629,"input1",B629,"input2",C629)</f>
        <v>#NAME?</v>
      </c>
      <c r="B629">
        <v>1</v>
      </c>
      <c r="C629">
        <v>2</v>
      </c>
      <c r="D629">
        <v>629</v>
      </c>
      <c r="E629">
        <f t="shared" si="10"/>
        <v>632</v>
      </c>
    </row>
    <row r="630" spans="1:5">
      <c r="A630" t="e">
        <f ca="1">ol_declare_function("func629","result",E630,"input1",B630,"input2",C630)</f>
        <v>#NAME?</v>
      </c>
      <c r="B630">
        <v>1</v>
      </c>
      <c r="C630">
        <v>2</v>
      </c>
      <c r="D630">
        <v>630</v>
      </c>
      <c r="E630">
        <f t="shared" si="10"/>
        <v>633</v>
      </c>
    </row>
    <row r="631" spans="1:5">
      <c r="A631" t="e">
        <f ca="1">ol_declare_function("func630","result",E631,"input1",B631,"input2",C631)</f>
        <v>#NAME?</v>
      </c>
      <c r="B631">
        <v>1</v>
      </c>
      <c r="C631">
        <v>2</v>
      </c>
      <c r="D631">
        <v>631</v>
      </c>
      <c r="E631">
        <f t="shared" si="10"/>
        <v>634</v>
      </c>
    </row>
    <row r="632" spans="1:5">
      <c r="A632" t="e">
        <f ca="1">ol_declare_function("func631","result",E632,"input1",B632,"input2",C632)</f>
        <v>#NAME?</v>
      </c>
      <c r="B632">
        <v>1</v>
      </c>
      <c r="C632">
        <v>2</v>
      </c>
      <c r="D632">
        <v>632</v>
      </c>
      <c r="E632">
        <f t="shared" si="10"/>
        <v>635</v>
      </c>
    </row>
    <row r="633" spans="1:5">
      <c r="A633" t="e">
        <f ca="1">ol_declare_function("func632","result",E633,"input1",B633,"input2",C633)</f>
        <v>#NAME?</v>
      </c>
      <c r="B633">
        <v>1</v>
      </c>
      <c r="C633">
        <v>2</v>
      </c>
      <c r="D633">
        <v>633</v>
      </c>
      <c r="E633">
        <f t="shared" si="10"/>
        <v>636</v>
      </c>
    </row>
    <row r="634" spans="1:5">
      <c r="A634" t="e">
        <f ca="1">ol_declare_function("func633","result",E634,"input1",B634,"input2",C634)</f>
        <v>#NAME?</v>
      </c>
      <c r="B634">
        <v>1</v>
      </c>
      <c r="C634">
        <v>2</v>
      </c>
      <c r="D634">
        <v>634</v>
      </c>
      <c r="E634">
        <f t="shared" si="10"/>
        <v>637</v>
      </c>
    </row>
    <row r="635" spans="1:5">
      <c r="A635" t="e">
        <f ca="1">ol_declare_function("func634","result",E635,"input1",B635,"input2",C635)</f>
        <v>#NAME?</v>
      </c>
      <c r="B635">
        <v>1</v>
      </c>
      <c r="C635">
        <v>2</v>
      </c>
      <c r="D635">
        <v>635</v>
      </c>
      <c r="E635">
        <f t="shared" si="10"/>
        <v>638</v>
      </c>
    </row>
    <row r="636" spans="1:5">
      <c r="A636" t="e">
        <f ca="1">ol_declare_function("func635","result",E636,"input1",B636,"input2",C636)</f>
        <v>#NAME?</v>
      </c>
      <c r="B636">
        <v>1</v>
      </c>
      <c r="C636">
        <v>2</v>
      </c>
      <c r="D636">
        <v>636</v>
      </c>
      <c r="E636">
        <f t="shared" si="10"/>
        <v>639</v>
      </c>
    </row>
    <row r="637" spans="1:5">
      <c r="A637" t="e">
        <f ca="1">ol_declare_function("func636","result",E637,"input1",B637,"input2",C637)</f>
        <v>#NAME?</v>
      </c>
      <c r="B637">
        <v>1</v>
      </c>
      <c r="C637">
        <v>2</v>
      </c>
      <c r="D637">
        <v>637</v>
      </c>
      <c r="E637">
        <f t="shared" ref="E637:E700" si="11">D637+C637+B637</f>
        <v>640</v>
      </c>
    </row>
    <row r="638" spans="1:5">
      <c r="A638" t="e">
        <f ca="1">ol_declare_function("func637","result",E638,"input1",B638,"input2",C638)</f>
        <v>#NAME?</v>
      </c>
      <c r="B638">
        <v>1</v>
      </c>
      <c r="C638">
        <v>2</v>
      </c>
      <c r="D638">
        <v>638</v>
      </c>
      <c r="E638">
        <f t="shared" si="11"/>
        <v>641</v>
      </c>
    </row>
    <row r="639" spans="1:5">
      <c r="A639" t="e">
        <f ca="1">ol_declare_function("func638","result",E639,"input1",B639,"input2",C639)</f>
        <v>#NAME?</v>
      </c>
      <c r="B639">
        <v>1</v>
      </c>
      <c r="C639">
        <v>2</v>
      </c>
      <c r="D639">
        <v>639</v>
      </c>
      <c r="E639">
        <f t="shared" si="11"/>
        <v>642</v>
      </c>
    </row>
    <row r="640" spans="1:5">
      <c r="A640" t="e">
        <f ca="1">ol_declare_function("func639","result",E640,"input1",B640,"input2",C640)</f>
        <v>#NAME?</v>
      </c>
      <c r="B640">
        <v>1</v>
      </c>
      <c r="C640">
        <v>2</v>
      </c>
      <c r="D640">
        <v>640</v>
      </c>
      <c r="E640">
        <f t="shared" si="11"/>
        <v>643</v>
      </c>
    </row>
    <row r="641" spans="1:5">
      <c r="A641" t="e">
        <f ca="1">ol_declare_function("func640","result",E641,"input1",B641,"input2",C641)</f>
        <v>#NAME?</v>
      </c>
      <c r="B641">
        <v>1</v>
      </c>
      <c r="C641">
        <v>2</v>
      </c>
      <c r="D641">
        <v>641</v>
      </c>
      <c r="E641">
        <f t="shared" si="11"/>
        <v>644</v>
      </c>
    </row>
    <row r="642" spans="1:5">
      <c r="A642" t="e">
        <f ca="1">ol_declare_function("func641","result",E642,"input1",B642,"input2",C642)</f>
        <v>#NAME?</v>
      </c>
      <c r="B642">
        <v>1</v>
      </c>
      <c r="C642">
        <v>2</v>
      </c>
      <c r="D642">
        <v>642</v>
      </c>
      <c r="E642">
        <f t="shared" si="11"/>
        <v>645</v>
      </c>
    </row>
    <row r="643" spans="1:5">
      <c r="A643" t="e">
        <f ca="1">ol_declare_function("func642","result",E643,"input1",B643,"input2",C643)</f>
        <v>#NAME?</v>
      </c>
      <c r="B643">
        <v>1</v>
      </c>
      <c r="C643">
        <v>2</v>
      </c>
      <c r="D643">
        <v>643</v>
      </c>
      <c r="E643">
        <f t="shared" si="11"/>
        <v>646</v>
      </c>
    </row>
    <row r="644" spans="1:5">
      <c r="A644" t="e">
        <f ca="1">ol_declare_function("func643","result",E644,"input1",B644,"input2",C644)</f>
        <v>#NAME?</v>
      </c>
      <c r="B644">
        <v>1</v>
      </c>
      <c r="C644">
        <v>2</v>
      </c>
      <c r="D644">
        <v>644</v>
      </c>
      <c r="E644">
        <f t="shared" si="11"/>
        <v>647</v>
      </c>
    </row>
    <row r="645" spans="1:5">
      <c r="A645" t="e">
        <f ca="1">ol_declare_function("func644","result",E645,"input1",B645,"input2",C645)</f>
        <v>#NAME?</v>
      </c>
      <c r="B645">
        <v>1</v>
      </c>
      <c r="C645">
        <v>2</v>
      </c>
      <c r="D645">
        <v>645</v>
      </c>
      <c r="E645">
        <f t="shared" si="11"/>
        <v>648</v>
      </c>
    </row>
    <row r="646" spans="1:5">
      <c r="A646" t="e">
        <f ca="1">ol_declare_function("func645","result",E646,"input1",B646,"input2",C646)</f>
        <v>#NAME?</v>
      </c>
      <c r="B646">
        <v>1</v>
      </c>
      <c r="C646">
        <v>2</v>
      </c>
      <c r="D646">
        <v>646</v>
      </c>
      <c r="E646">
        <f t="shared" si="11"/>
        <v>649</v>
      </c>
    </row>
    <row r="647" spans="1:5">
      <c r="A647" t="e">
        <f ca="1">ol_declare_function("func646","result",E647,"input1",B647,"input2",C647)</f>
        <v>#NAME?</v>
      </c>
      <c r="B647">
        <v>1</v>
      </c>
      <c r="C647">
        <v>2</v>
      </c>
      <c r="D647">
        <v>647</v>
      </c>
      <c r="E647">
        <f t="shared" si="11"/>
        <v>650</v>
      </c>
    </row>
    <row r="648" spans="1:5">
      <c r="A648" t="e">
        <f ca="1">ol_declare_function("func647","result",E648,"input1",B648,"input2",C648)</f>
        <v>#NAME?</v>
      </c>
      <c r="B648">
        <v>1</v>
      </c>
      <c r="C648">
        <v>2</v>
      </c>
      <c r="D648">
        <v>648</v>
      </c>
      <c r="E648">
        <f t="shared" si="11"/>
        <v>651</v>
      </c>
    </row>
    <row r="649" spans="1:5">
      <c r="A649" t="e">
        <f ca="1">ol_declare_function("func648","result",E649,"input1",B649,"input2",C649)</f>
        <v>#NAME?</v>
      </c>
      <c r="B649">
        <v>1</v>
      </c>
      <c r="C649">
        <v>2</v>
      </c>
      <c r="D649">
        <v>649</v>
      </c>
      <c r="E649">
        <f t="shared" si="11"/>
        <v>652</v>
      </c>
    </row>
    <row r="650" spans="1:5">
      <c r="A650" t="e">
        <f ca="1">ol_declare_function("func649","result",E650,"input1",B650,"input2",C650)</f>
        <v>#NAME?</v>
      </c>
      <c r="B650">
        <v>1</v>
      </c>
      <c r="C650">
        <v>2</v>
      </c>
      <c r="D650">
        <v>650</v>
      </c>
      <c r="E650">
        <f t="shared" si="11"/>
        <v>653</v>
      </c>
    </row>
    <row r="651" spans="1:5">
      <c r="A651" t="e">
        <f ca="1">ol_declare_function("func650","result",E651,"input1",B651,"input2",C651)</f>
        <v>#NAME?</v>
      </c>
      <c r="B651">
        <v>1</v>
      </c>
      <c r="C651">
        <v>2</v>
      </c>
      <c r="D651">
        <v>651</v>
      </c>
      <c r="E651">
        <f t="shared" si="11"/>
        <v>654</v>
      </c>
    </row>
    <row r="652" spans="1:5">
      <c r="A652" t="e">
        <f ca="1">ol_declare_function("func651","result",E652,"input1",B652,"input2",C652)</f>
        <v>#NAME?</v>
      </c>
      <c r="B652">
        <v>1</v>
      </c>
      <c r="C652">
        <v>2</v>
      </c>
      <c r="D652">
        <v>652</v>
      </c>
      <c r="E652">
        <f t="shared" si="11"/>
        <v>655</v>
      </c>
    </row>
    <row r="653" spans="1:5">
      <c r="A653" t="e">
        <f ca="1">ol_declare_function("func652","result",E653,"input1",B653,"input2",C653)</f>
        <v>#NAME?</v>
      </c>
      <c r="B653">
        <v>1</v>
      </c>
      <c r="C653">
        <v>2</v>
      </c>
      <c r="D653">
        <v>653</v>
      </c>
      <c r="E653">
        <f t="shared" si="11"/>
        <v>656</v>
      </c>
    </row>
    <row r="654" spans="1:5">
      <c r="A654" t="e">
        <f ca="1">ol_declare_function("func653","result",E654,"input1",B654,"input2",C654)</f>
        <v>#NAME?</v>
      </c>
      <c r="B654">
        <v>1</v>
      </c>
      <c r="C654">
        <v>2</v>
      </c>
      <c r="D654">
        <v>654</v>
      </c>
      <c r="E654">
        <f t="shared" si="11"/>
        <v>657</v>
      </c>
    </row>
    <row r="655" spans="1:5">
      <c r="A655" t="e">
        <f ca="1">ol_declare_function("func654","result",E655,"input1",B655,"input2",C655)</f>
        <v>#NAME?</v>
      </c>
      <c r="B655">
        <v>1</v>
      </c>
      <c r="C655">
        <v>2</v>
      </c>
      <c r="D655">
        <v>655</v>
      </c>
      <c r="E655">
        <f t="shared" si="11"/>
        <v>658</v>
      </c>
    </row>
    <row r="656" spans="1:5">
      <c r="A656" t="e">
        <f ca="1">ol_declare_function("func655","result",E656,"input1",B656,"input2",C656)</f>
        <v>#NAME?</v>
      </c>
      <c r="B656">
        <v>1</v>
      </c>
      <c r="C656">
        <v>2</v>
      </c>
      <c r="D656">
        <v>656</v>
      </c>
      <c r="E656">
        <f t="shared" si="11"/>
        <v>659</v>
      </c>
    </row>
    <row r="657" spans="1:5">
      <c r="A657" t="e">
        <f ca="1">ol_declare_function("func656","result",E657,"input1",B657,"input2",C657)</f>
        <v>#NAME?</v>
      </c>
      <c r="B657">
        <v>1</v>
      </c>
      <c r="C657">
        <v>2</v>
      </c>
      <c r="D657">
        <v>657</v>
      </c>
      <c r="E657">
        <f t="shared" si="11"/>
        <v>660</v>
      </c>
    </row>
    <row r="658" spans="1:5">
      <c r="A658" t="e">
        <f ca="1">ol_declare_function("func657","result",E658,"input1",B658,"input2",C658)</f>
        <v>#NAME?</v>
      </c>
      <c r="B658">
        <v>1</v>
      </c>
      <c r="C658">
        <v>2</v>
      </c>
      <c r="D658">
        <v>658</v>
      </c>
      <c r="E658">
        <f t="shared" si="11"/>
        <v>661</v>
      </c>
    </row>
    <row r="659" spans="1:5">
      <c r="A659" t="e">
        <f ca="1">ol_declare_function("func658","result",E659,"input1",B659,"input2",C659)</f>
        <v>#NAME?</v>
      </c>
      <c r="B659">
        <v>1</v>
      </c>
      <c r="C659">
        <v>2</v>
      </c>
      <c r="D659">
        <v>659</v>
      </c>
      <c r="E659">
        <f t="shared" si="11"/>
        <v>662</v>
      </c>
    </row>
    <row r="660" spans="1:5">
      <c r="A660" t="e">
        <f ca="1">ol_declare_function("func659","result",E660,"input1",B660,"input2",C660)</f>
        <v>#NAME?</v>
      </c>
      <c r="B660">
        <v>1</v>
      </c>
      <c r="C660">
        <v>2</v>
      </c>
      <c r="D660">
        <v>660</v>
      </c>
      <c r="E660">
        <f t="shared" si="11"/>
        <v>663</v>
      </c>
    </row>
    <row r="661" spans="1:5">
      <c r="A661" t="e">
        <f ca="1">ol_declare_function("func660","result",E661,"input1",B661,"input2",C661)</f>
        <v>#NAME?</v>
      </c>
      <c r="B661">
        <v>1</v>
      </c>
      <c r="C661">
        <v>2</v>
      </c>
      <c r="D661">
        <v>661</v>
      </c>
      <c r="E661">
        <f t="shared" si="11"/>
        <v>664</v>
      </c>
    </row>
    <row r="662" spans="1:5">
      <c r="A662" t="e">
        <f ca="1">ol_declare_function("func661","result",E662,"input1",B662,"input2",C662)</f>
        <v>#NAME?</v>
      </c>
      <c r="B662">
        <v>1</v>
      </c>
      <c r="C662">
        <v>2</v>
      </c>
      <c r="D662">
        <v>662</v>
      </c>
      <c r="E662">
        <f t="shared" si="11"/>
        <v>665</v>
      </c>
    </row>
    <row r="663" spans="1:5">
      <c r="A663" t="e">
        <f ca="1">ol_declare_function("func662","result",E663,"input1",B663,"input2",C663)</f>
        <v>#NAME?</v>
      </c>
      <c r="B663">
        <v>1</v>
      </c>
      <c r="C663">
        <v>2</v>
      </c>
      <c r="D663">
        <v>663</v>
      </c>
      <c r="E663">
        <f t="shared" si="11"/>
        <v>666</v>
      </c>
    </row>
    <row r="664" spans="1:5">
      <c r="A664" t="e">
        <f ca="1">ol_declare_function("func663","result",E664,"input1",B664,"input2",C664)</f>
        <v>#NAME?</v>
      </c>
      <c r="B664">
        <v>1</v>
      </c>
      <c r="C664">
        <v>2</v>
      </c>
      <c r="D664">
        <v>664</v>
      </c>
      <c r="E664">
        <f t="shared" si="11"/>
        <v>667</v>
      </c>
    </row>
    <row r="665" spans="1:5">
      <c r="A665" t="e">
        <f ca="1">ol_declare_function("func664","result",E665,"input1",B665,"input2",C665)</f>
        <v>#NAME?</v>
      </c>
      <c r="B665">
        <v>1</v>
      </c>
      <c r="C665">
        <v>2</v>
      </c>
      <c r="D665">
        <v>665</v>
      </c>
      <c r="E665">
        <f t="shared" si="11"/>
        <v>668</v>
      </c>
    </row>
    <row r="666" spans="1:5">
      <c r="A666" t="e">
        <f ca="1">ol_declare_function("func665","result",E666,"input1",B666,"input2",C666)</f>
        <v>#NAME?</v>
      </c>
      <c r="B666">
        <v>1</v>
      </c>
      <c r="C666">
        <v>2</v>
      </c>
      <c r="D666">
        <v>666</v>
      </c>
      <c r="E666">
        <f t="shared" si="11"/>
        <v>669</v>
      </c>
    </row>
    <row r="667" spans="1:5">
      <c r="A667" t="e">
        <f ca="1">ol_declare_function("func666","result",E667,"input1",B667,"input2",C667)</f>
        <v>#NAME?</v>
      </c>
      <c r="B667">
        <v>1</v>
      </c>
      <c r="C667">
        <v>2</v>
      </c>
      <c r="D667">
        <v>667</v>
      </c>
      <c r="E667">
        <f t="shared" si="11"/>
        <v>670</v>
      </c>
    </row>
    <row r="668" spans="1:5">
      <c r="A668" t="e">
        <f ca="1">ol_declare_function("func667","result",E668,"input1",B668,"input2",C668)</f>
        <v>#NAME?</v>
      </c>
      <c r="B668">
        <v>1</v>
      </c>
      <c r="C668">
        <v>2</v>
      </c>
      <c r="D668">
        <v>668</v>
      </c>
      <c r="E668">
        <f t="shared" si="11"/>
        <v>671</v>
      </c>
    </row>
    <row r="669" spans="1:5">
      <c r="A669" t="e">
        <f ca="1">ol_declare_function("func668","result",E669,"input1",B669,"input2",C669)</f>
        <v>#NAME?</v>
      </c>
      <c r="B669">
        <v>1</v>
      </c>
      <c r="C669">
        <v>2</v>
      </c>
      <c r="D669">
        <v>669</v>
      </c>
      <c r="E669">
        <f t="shared" si="11"/>
        <v>672</v>
      </c>
    </row>
    <row r="670" spans="1:5">
      <c r="A670" t="e">
        <f ca="1">ol_declare_function("func669","result",E670,"input1",B670,"input2",C670)</f>
        <v>#NAME?</v>
      </c>
      <c r="B670">
        <v>1</v>
      </c>
      <c r="C670">
        <v>2</v>
      </c>
      <c r="D670">
        <v>670</v>
      </c>
      <c r="E670">
        <f t="shared" si="11"/>
        <v>673</v>
      </c>
    </row>
    <row r="671" spans="1:5">
      <c r="A671" t="e">
        <f ca="1">ol_declare_function("func670","result",E671,"input1",B671,"input2",C671)</f>
        <v>#NAME?</v>
      </c>
      <c r="B671">
        <v>1</v>
      </c>
      <c r="C671">
        <v>2</v>
      </c>
      <c r="D671">
        <v>671</v>
      </c>
      <c r="E671">
        <f t="shared" si="11"/>
        <v>674</v>
      </c>
    </row>
    <row r="672" spans="1:5">
      <c r="A672" t="e">
        <f ca="1">ol_declare_function("func671","result",E672,"input1",B672,"input2",C672)</f>
        <v>#NAME?</v>
      </c>
      <c r="B672">
        <v>1</v>
      </c>
      <c r="C672">
        <v>2</v>
      </c>
      <c r="D672">
        <v>672</v>
      </c>
      <c r="E672">
        <f t="shared" si="11"/>
        <v>675</v>
      </c>
    </row>
    <row r="673" spans="1:5">
      <c r="A673" t="e">
        <f ca="1">ol_declare_function("func672","result",E673,"input1",B673,"input2",C673)</f>
        <v>#NAME?</v>
      </c>
      <c r="B673">
        <v>1</v>
      </c>
      <c r="C673">
        <v>2</v>
      </c>
      <c r="D673">
        <v>673</v>
      </c>
      <c r="E673">
        <f t="shared" si="11"/>
        <v>676</v>
      </c>
    </row>
    <row r="674" spans="1:5">
      <c r="A674" t="e">
        <f ca="1">ol_declare_function("func673","result",E674,"input1",B674,"input2",C674)</f>
        <v>#NAME?</v>
      </c>
      <c r="B674">
        <v>1</v>
      </c>
      <c r="C674">
        <v>2</v>
      </c>
      <c r="D674">
        <v>674</v>
      </c>
      <c r="E674">
        <f t="shared" si="11"/>
        <v>677</v>
      </c>
    </row>
    <row r="675" spans="1:5">
      <c r="A675" t="e">
        <f ca="1">ol_declare_function("func674","result",E675,"input1",B675,"input2",C675)</f>
        <v>#NAME?</v>
      </c>
      <c r="B675">
        <v>1</v>
      </c>
      <c r="C675">
        <v>2</v>
      </c>
      <c r="D675">
        <v>675</v>
      </c>
      <c r="E675">
        <f t="shared" si="11"/>
        <v>678</v>
      </c>
    </row>
    <row r="676" spans="1:5">
      <c r="A676" t="e">
        <f ca="1">ol_declare_function("func675","result",E676,"input1",B676,"input2",C676)</f>
        <v>#NAME?</v>
      </c>
      <c r="B676">
        <v>1</v>
      </c>
      <c r="C676">
        <v>2</v>
      </c>
      <c r="D676">
        <v>676</v>
      </c>
      <c r="E676">
        <f t="shared" si="11"/>
        <v>679</v>
      </c>
    </row>
    <row r="677" spans="1:5">
      <c r="A677" t="e">
        <f ca="1">ol_declare_function("func676","result",E677,"input1",B677,"input2",C677)</f>
        <v>#NAME?</v>
      </c>
      <c r="B677">
        <v>1</v>
      </c>
      <c r="C677">
        <v>2</v>
      </c>
      <c r="D677">
        <v>677</v>
      </c>
      <c r="E677">
        <f t="shared" si="11"/>
        <v>680</v>
      </c>
    </row>
    <row r="678" spans="1:5">
      <c r="A678" t="e">
        <f ca="1">ol_declare_function("func677","result",E678,"input1",B678,"input2",C678)</f>
        <v>#NAME?</v>
      </c>
      <c r="B678">
        <v>1</v>
      </c>
      <c r="C678">
        <v>2</v>
      </c>
      <c r="D678">
        <v>678</v>
      </c>
      <c r="E678">
        <f t="shared" si="11"/>
        <v>681</v>
      </c>
    </row>
    <row r="679" spans="1:5">
      <c r="A679" t="e">
        <f ca="1">ol_declare_function("func678","result",E679,"input1",B679,"input2",C679)</f>
        <v>#NAME?</v>
      </c>
      <c r="B679">
        <v>1</v>
      </c>
      <c r="C679">
        <v>2</v>
      </c>
      <c r="D679">
        <v>679</v>
      </c>
      <c r="E679">
        <f t="shared" si="11"/>
        <v>682</v>
      </c>
    </row>
    <row r="680" spans="1:5">
      <c r="A680" t="e">
        <f ca="1">ol_declare_function("func679","result",E680,"input1",B680,"input2",C680)</f>
        <v>#NAME?</v>
      </c>
      <c r="B680">
        <v>1</v>
      </c>
      <c r="C680">
        <v>2</v>
      </c>
      <c r="D680">
        <v>680</v>
      </c>
      <c r="E680">
        <f t="shared" si="11"/>
        <v>683</v>
      </c>
    </row>
    <row r="681" spans="1:5">
      <c r="A681" t="e">
        <f ca="1">ol_declare_function("func680","result",E681,"input1",B681,"input2",C681)</f>
        <v>#NAME?</v>
      </c>
      <c r="B681">
        <v>1</v>
      </c>
      <c r="C681">
        <v>2</v>
      </c>
      <c r="D681">
        <v>681</v>
      </c>
      <c r="E681">
        <f t="shared" si="11"/>
        <v>684</v>
      </c>
    </row>
    <row r="682" spans="1:5">
      <c r="A682" t="e">
        <f ca="1">ol_declare_function("func681","result",E682,"input1",B682,"input2",C682)</f>
        <v>#NAME?</v>
      </c>
      <c r="B682">
        <v>1</v>
      </c>
      <c r="C682">
        <v>2</v>
      </c>
      <c r="D682">
        <v>682</v>
      </c>
      <c r="E682">
        <f t="shared" si="11"/>
        <v>685</v>
      </c>
    </row>
    <row r="683" spans="1:5">
      <c r="A683" t="e">
        <f ca="1">ol_declare_function("func682","result",E683,"input1",B683,"input2",C683)</f>
        <v>#NAME?</v>
      </c>
      <c r="B683">
        <v>1</v>
      </c>
      <c r="C683">
        <v>2</v>
      </c>
      <c r="D683">
        <v>683</v>
      </c>
      <c r="E683">
        <f t="shared" si="11"/>
        <v>686</v>
      </c>
    </row>
    <row r="684" spans="1:5">
      <c r="A684" t="e">
        <f ca="1">ol_declare_function("func683","result",E684,"input1",B684,"input2",C684)</f>
        <v>#NAME?</v>
      </c>
      <c r="B684">
        <v>1</v>
      </c>
      <c r="C684">
        <v>2</v>
      </c>
      <c r="D684">
        <v>684</v>
      </c>
      <c r="E684">
        <f t="shared" si="11"/>
        <v>687</v>
      </c>
    </row>
    <row r="685" spans="1:5">
      <c r="A685" t="e">
        <f ca="1">ol_declare_function("func684","result",E685,"input1",B685,"input2",C685)</f>
        <v>#NAME?</v>
      </c>
      <c r="B685">
        <v>1</v>
      </c>
      <c r="C685">
        <v>2</v>
      </c>
      <c r="D685">
        <v>685</v>
      </c>
      <c r="E685">
        <f t="shared" si="11"/>
        <v>688</v>
      </c>
    </row>
    <row r="686" spans="1:5">
      <c r="A686" t="e">
        <f ca="1">ol_declare_function("func685","result",E686,"input1",B686,"input2",C686)</f>
        <v>#NAME?</v>
      </c>
      <c r="B686">
        <v>1</v>
      </c>
      <c r="C686">
        <v>2</v>
      </c>
      <c r="D686">
        <v>686</v>
      </c>
      <c r="E686">
        <f t="shared" si="11"/>
        <v>689</v>
      </c>
    </row>
    <row r="687" spans="1:5">
      <c r="A687" t="e">
        <f ca="1">ol_declare_function("func686","result",E687,"input1",B687,"input2",C687)</f>
        <v>#NAME?</v>
      </c>
      <c r="B687">
        <v>1</v>
      </c>
      <c r="C687">
        <v>2</v>
      </c>
      <c r="D687">
        <v>687</v>
      </c>
      <c r="E687">
        <f t="shared" si="11"/>
        <v>690</v>
      </c>
    </row>
    <row r="688" spans="1:5">
      <c r="A688" t="e">
        <f ca="1">ol_declare_function("func687","result",E688,"input1",B688,"input2",C688)</f>
        <v>#NAME?</v>
      </c>
      <c r="B688">
        <v>1</v>
      </c>
      <c r="C688">
        <v>2</v>
      </c>
      <c r="D688">
        <v>688</v>
      </c>
      <c r="E688">
        <f t="shared" si="11"/>
        <v>691</v>
      </c>
    </row>
    <row r="689" spans="1:5">
      <c r="A689" t="e">
        <f ca="1">ol_declare_function("func688","result",E689,"input1",B689,"input2",C689)</f>
        <v>#NAME?</v>
      </c>
      <c r="B689">
        <v>1</v>
      </c>
      <c r="C689">
        <v>2</v>
      </c>
      <c r="D689">
        <v>689</v>
      </c>
      <c r="E689">
        <f t="shared" si="11"/>
        <v>692</v>
      </c>
    </row>
    <row r="690" spans="1:5">
      <c r="A690" t="e">
        <f ca="1">ol_declare_function("func689","result",E690,"input1",B690,"input2",C690)</f>
        <v>#NAME?</v>
      </c>
      <c r="B690">
        <v>1</v>
      </c>
      <c r="C690">
        <v>2</v>
      </c>
      <c r="D690">
        <v>690</v>
      </c>
      <c r="E690">
        <f t="shared" si="11"/>
        <v>693</v>
      </c>
    </row>
    <row r="691" spans="1:5">
      <c r="A691" t="e">
        <f ca="1">ol_declare_function("func690","result",E691,"input1",B691,"input2",C691)</f>
        <v>#NAME?</v>
      </c>
      <c r="B691">
        <v>1</v>
      </c>
      <c r="C691">
        <v>2</v>
      </c>
      <c r="D691">
        <v>691</v>
      </c>
      <c r="E691">
        <f t="shared" si="11"/>
        <v>694</v>
      </c>
    </row>
    <row r="692" spans="1:5">
      <c r="A692" t="e">
        <f ca="1">ol_declare_function("func691","result",E692,"input1",B692,"input2",C692)</f>
        <v>#NAME?</v>
      </c>
      <c r="B692">
        <v>1</v>
      </c>
      <c r="C692">
        <v>2</v>
      </c>
      <c r="D692">
        <v>692</v>
      </c>
      <c r="E692">
        <f t="shared" si="11"/>
        <v>695</v>
      </c>
    </row>
    <row r="693" spans="1:5">
      <c r="A693" t="e">
        <f ca="1">ol_declare_function("func692","result",E693,"input1",B693,"input2",C693)</f>
        <v>#NAME?</v>
      </c>
      <c r="B693">
        <v>1</v>
      </c>
      <c r="C693">
        <v>2</v>
      </c>
      <c r="D693">
        <v>693</v>
      </c>
      <c r="E693">
        <f t="shared" si="11"/>
        <v>696</v>
      </c>
    </row>
    <row r="694" spans="1:5">
      <c r="A694" t="e">
        <f ca="1">ol_declare_function("func693","result",E694,"input1",B694,"input2",C694)</f>
        <v>#NAME?</v>
      </c>
      <c r="B694">
        <v>1</v>
      </c>
      <c r="C694">
        <v>2</v>
      </c>
      <c r="D694">
        <v>694</v>
      </c>
      <c r="E694">
        <f t="shared" si="11"/>
        <v>697</v>
      </c>
    </row>
    <row r="695" spans="1:5">
      <c r="A695" t="e">
        <f ca="1">ol_declare_function("func694","result",E695,"input1",B695,"input2",C695)</f>
        <v>#NAME?</v>
      </c>
      <c r="B695">
        <v>1</v>
      </c>
      <c r="C695">
        <v>2</v>
      </c>
      <c r="D695">
        <v>695</v>
      </c>
      <c r="E695">
        <f t="shared" si="11"/>
        <v>698</v>
      </c>
    </row>
    <row r="696" spans="1:5">
      <c r="A696" t="e">
        <f ca="1">ol_declare_function("func695","result",E696,"input1",B696,"input2",C696)</f>
        <v>#NAME?</v>
      </c>
      <c r="B696">
        <v>1</v>
      </c>
      <c r="C696">
        <v>2</v>
      </c>
      <c r="D696">
        <v>696</v>
      </c>
      <c r="E696">
        <f t="shared" si="11"/>
        <v>699</v>
      </c>
    </row>
    <row r="697" spans="1:5">
      <c r="A697" t="e">
        <f ca="1">ol_declare_function("func696","result",E697,"input1",B697,"input2",C697)</f>
        <v>#NAME?</v>
      </c>
      <c r="B697">
        <v>1</v>
      </c>
      <c r="C697">
        <v>2</v>
      </c>
      <c r="D697">
        <v>697</v>
      </c>
      <c r="E697">
        <f t="shared" si="11"/>
        <v>700</v>
      </c>
    </row>
    <row r="698" spans="1:5">
      <c r="A698" t="e">
        <f ca="1">ol_declare_function("func697","result",E698,"input1",B698,"input2",C698)</f>
        <v>#NAME?</v>
      </c>
      <c r="B698">
        <v>1</v>
      </c>
      <c r="C698">
        <v>2</v>
      </c>
      <c r="D698">
        <v>698</v>
      </c>
      <c r="E698">
        <f t="shared" si="11"/>
        <v>701</v>
      </c>
    </row>
    <row r="699" spans="1:5">
      <c r="A699" t="e">
        <f ca="1">ol_declare_function("func698","result",E699,"input1",B699,"input2",C699)</f>
        <v>#NAME?</v>
      </c>
      <c r="B699">
        <v>1</v>
      </c>
      <c r="C699">
        <v>2</v>
      </c>
      <c r="D699">
        <v>699</v>
      </c>
      <c r="E699">
        <f t="shared" si="11"/>
        <v>702</v>
      </c>
    </row>
    <row r="700" spans="1:5">
      <c r="A700" t="e">
        <f ca="1">ol_declare_function("func699","result",E700,"input1",B700,"input2",C700)</f>
        <v>#NAME?</v>
      </c>
      <c r="B700">
        <v>1</v>
      </c>
      <c r="C700">
        <v>2</v>
      </c>
      <c r="D700">
        <v>700</v>
      </c>
      <c r="E700">
        <f t="shared" si="11"/>
        <v>703</v>
      </c>
    </row>
    <row r="701" spans="1:5">
      <c r="A701" t="e">
        <f ca="1">ol_declare_function("func700","result",E701,"input1",B701,"input2",C701)</f>
        <v>#NAME?</v>
      </c>
      <c r="B701">
        <v>1</v>
      </c>
      <c r="C701">
        <v>2</v>
      </c>
      <c r="D701">
        <v>701</v>
      </c>
      <c r="E701">
        <f t="shared" ref="E701:E764" si="12">D701+C701+B701</f>
        <v>704</v>
      </c>
    </row>
    <row r="702" spans="1:5">
      <c r="A702" t="e">
        <f ca="1">ol_declare_function("func701","result",E702,"input1",B702,"input2",C702)</f>
        <v>#NAME?</v>
      </c>
      <c r="B702">
        <v>1</v>
      </c>
      <c r="C702">
        <v>2</v>
      </c>
      <c r="D702">
        <v>702</v>
      </c>
      <c r="E702">
        <f t="shared" si="12"/>
        <v>705</v>
      </c>
    </row>
    <row r="703" spans="1:5">
      <c r="A703" t="e">
        <f ca="1">ol_declare_function("func702","result",E703,"input1",B703,"input2",C703)</f>
        <v>#NAME?</v>
      </c>
      <c r="B703">
        <v>1</v>
      </c>
      <c r="C703">
        <v>2</v>
      </c>
      <c r="D703">
        <v>703</v>
      </c>
      <c r="E703">
        <f t="shared" si="12"/>
        <v>706</v>
      </c>
    </row>
    <row r="704" spans="1:5">
      <c r="A704" t="e">
        <f ca="1">ol_declare_function("func703","result",E704,"input1",B704,"input2",C704)</f>
        <v>#NAME?</v>
      </c>
      <c r="B704">
        <v>1</v>
      </c>
      <c r="C704">
        <v>2</v>
      </c>
      <c r="D704">
        <v>704</v>
      </c>
      <c r="E704">
        <f t="shared" si="12"/>
        <v>707</v>
      </c>
    </row>
    <row r="705" spans="1:5">
      <c r="A705" t="e">
        <f ca="1">ol_declare_function("func704","result",E705,"input1",B705,"input2",C705)</f>
        <v>#NAME?</v>
      </c>
      <c r="B705">
        <v>1</v>
      </c>
      <c r="C705">
        <v>2</v>
      </c>
      <c r="D705">
        <v>705</v>
      </c>
      <c r="E705">
        <f t="shared" si="12"/>
        <v>708</v>
      </c>
    </row>
    <row r="706" spans="1:5">
      <c r="A706" t="e">
        <f ca="1">ol_declare_function("func705","result",E706,"input1",B706,"input2",C706)</f>
        <v>#NAME?</v>
      </c>
      <c r="B706">
        <v>1</v>
      </c>
      <c r="C706">
        <v>2</v>
      </c>
      <c r="D706">
        <v>706</v>
      </c>
      <c r="E706">
        <f t="shared" si="12"/>
        <v>709</v>
      </c>
    </row>
    <row r="707" spans="1:5">
      <c r="A707" t="e">
        <f ca="1">ol_declare_function("func706","result",E707,"input1",B707,"input2",C707)</f>
        <v>#NAME?</v>
      </c>
      <c r="B707">
        <v>1</v>
      </c>
      <c r="C707">
        <v>2</v>
      </c>
      <c r="D707">
        <v>707</v>
      </c>
      <c r="E707">
        <f t="shared" si="12"/>
        <v>710</v>
      </c>
    </row>
    <row r="708" spans="1:5">
      <c r="A708" t="e">
        <f ca="1">ol_declare_function("func707","result",E708,"input1",B708,"input2",C708)</f>
        <v>#NAME?</v>
      </c>
      <c r="B708">
        <v>1</v>
      </c>
      <c r="C708">
        <v>2</v>
      </c>
      <c r="D708">
        <v>708</v>
      </c>
      <c r="E708">
        <f t="shared" si="12"/>
        <v>711</v>
      </c>
    </row>
    <row r="709" spans="1:5">
      <c r="A709" t="e">
        <f ca="1">ol_declare_function("func708","result",E709,"input1",B709,"input2",C709)</f>
        <v>#NAME?</v>
      </c>
      <c r="B709">
        <v>1</v>
      </c>
      <c r="C709">
        <v>2</v>
      </c>
      <c r="D709">
        <v>709</v>
      </c>
      <c r="E709">
        <f t="shared" si="12"/>
        <v>712</v>
      </c>
    </row>
    <row r="710" spans="1:5">
      <c r="A710" t="e">
        <f ca="1">ol_declare_function("func709","result",E710,"input1",B710,"input2",C710)</f>
        <v>#NAME?</v>
      </c>
      <c r="B710">
        <v>1</v>
      </c>
      <c r="C710">
        <v>2</v>
      </c>
      <c r="D710">
        <v>710</v>
      </c>
      <c r="E710">
        <f t="shared" si="12"/>
        <v>713</v>
      </c>
    </row>
    <row r="711" spans="1:5">
      <c r="A711" t="e">
        <f ca="1">ol_declare_function("func710","result",E711,"input1",B711,"input2",C711)</f>
        <v>#NAME?</v>
      </c>
      <c r="B711">
        <v>1</v>
      </c>
      <c r="C711">
        <v>2</v>
      </c>
      <c r="D711">
        <v>711</v>
      </c>
      <c r="E711">
        <f t="shared" si="12"/>
        <v>714</v>
      </c>
    </row>
    <row r="712" spans="1:5">
      <c r="A712" t="e">
        <f ca="1">ol_declare_function("func711","result",E712,"input1",B712,"input2",C712)</f>
        <v>#NAME?</v>
      </c>
      <c r="B712">
        <v>1</v>
      </c>
      <c r="C712">
        <v>2</v>
      </c>
      <c r="D712">
        <v>712</v>
      </c>
      <c r="E712">
        <f t="shared" si="12"/>
        <v>715</v>
      </c>
    </row>
    <row r="713" spans="1:5">
      <c r="A713" t="e">
        <f ca="1">ol_declare_function("func712","result",E713,"input1",B713,"input2",C713)</f>
        <v>#NAME?</v>
      </c>
      <c r="B713">
        <v>1</v>
      </c>
      <c r="C713">
        <v>2</v>
      </c>
      <c r="D713">
        <v>713</v>
      </c>
      <c r="E713">
        <f t="shared" si="12"/>
        <v>716</v>
      </c>
    </row>
    <row r="714" spans="1:5">
      <c r="A714" t="e">
        <f ca="1">ol_declare_function("func713","result",E714,"input1",B714,"input2",C714)</f>
        <v>#NAME?</v>
      </c>
      <c r="B714">
        <v>1</v>
      </c>
      <c r="C714">
        <v>2</v>
      </c>
      <c r="D714">
        <v>714</v>
      </c>
      <c r="E714">
        <f t="shared" si="12"/>
        <v>717</v>
      </c>
    </row>
    <row r="715" spans="1:5">
      <c r="A715" t="e">
        <f ca="1">ol_declare_function("func714","result",E715,"input1",B715,"input2",C715)</f>
        <v>#NAME?</v>
      </c>
      <c r="B715">
        <v>1</v>
      </c>
      <c r="C715">
        <v>2</v>
      </c>
      <c r="D715">
        <v>715</v>
      </c>
      <c r="E715">
        <f t="shared" si="12"/>
        <v>718</v>
      </c>
    </row>
    <row r="716" spans="1:5">
      <c r="A716" t="e">
        <f ca="1">ol_declare_function("func715","result",E716,"input1",B716,"input2",C716)</f>
        <v>#NAME?</v>
      </c>
      <c r="B716">
        <v>1</v>
      </c>
      <c r="C716">
        <v>2</v>
      </c>
      <c r="D716">
        <v>716</v>
      </c>
      <c r="E716">
        <f t="shared" si="12"/>
        <v>719</v>
      </c>
    </row>
    <row r="717" spans="1:5">
      <c r="A717" t="e">
        <f ca="1">ol_declare_function("func716","result",E717,"input1",B717,"input2",C717)</f>
        <v>#NAME?</v>
      </c>
      <c r="B717">
        <v>1</v>
      </c>
      <c r="C717">
        <v>2</v>
      </c>
      <c r="D717">
        <v>717</v>
      </c>
      <c r="E717">
        <f t="shared" si="12"/>
        <v>720</v>
      </c>
    </row>
    <row r="718" spans="1:5">
      <c r="A718" t="e">
        <f ca="1">ol_declare_function("func717","result",E718,"input1",B718,"input2",C718)</f>
        <v>#NAME?</v>
      </c>
      <c r="B718">
        <v>1</v>
      </c>
      <c r="C718">
        <v>2</v>
      </c>
      <c r="D718">
        <v>718</v>
      </c>
      <c r="E718">
        <f t="shared" si="12"/>
        <v>721</v>
      </c>
    </row>
    <row r="719" spans="1:5">
      <c r="A719" t="e">
        <f ca="1">ol_declare_function("func718","result",E719,"input1",B719,"input2",C719)</f>
        <v>#NAME?</v>
      </c>
      <c r="B719">
        <v>1</v>
      </c>
      <c r="C719">
        <v>2</v>
      </c>
      <c r="D719">
        <v>719</v>
      </c>
      <c r="E719">
        <f t="shared" si="12"/>
        <v>722</v>
      </c>
    </row>
    <row r="720" spans="1:5">
      <c r="A720" t="e">
        <f ca="1">ol_declare_function("func719","result",E720,"input1",B720,"input2",C720)</f>
        <v>#NAME?</v>
      </c>
      <c r="B720">
        <v>1</v>
      </c>
      <c r="C720">
        <v>2</v>
      </c>
      <c r="D720">
        <v>720</v>
      </c>
      <c r="E720">
        <f t="shared" si="12"/>
        <v>723</v>
      </c>
    </row>
    <row r="721" spans="1:5">
      <c r="A721" t="e">
        <f ca="1">ol_declare_function("func720","result",E721,"input1",B721,"input2",C721)</f>
        <v>#NAME?</v>
      </c>
      <c r="B721">
        <v>1</v>
      </c>
      <c r="C721">
        <v>2</v>
      </c>
      <c r="D721">
        <v>721</v>
      </c>
      <c r="E721">
        <f t="shared" si="12"/>
        <v>724</v>
      </c>
    </row>
    <row r="722" spans="1:5">
      <c r="A722" t="e">
        <f ca="1">ol_declare_function("func721","result",E722,"input1",B722,"input2",C722)</f>
        <v>#NAME?</v>
      </c>
      <c r="B722">
        <v>1</v>
      </c>
      <c r="C722">
        <v>2</v>
      </c>
      <c r="D722">
        <v>722</v>
      </c>
      <c r="E722">
        <f t="shared" si="12"/>
        <v>725</v>
      </c>
    </row>
    <row r="723" spans="1:5">
      <c r="A723" t="e">
        <f ca="1">ol_declare_function("func722","result",E723,"input1",B723,"input2",C723)</f>
        <v>#NAME?</v>
      </c>
      <c r="B723">
        <v>1</v>
      </c>
      <c r="C723">
        <v>2</v>
      </c>
      <c r="D723">
        <v>723</v>
      </c>
      <c r="E723">
        <f t="shared" si="12"/>
        <v>726</v>
      </c>
    </row>
    <row r="724" spans="1:5">
      <c r="A724" t="e">
        <f ca="1">ol_declare_function("func723","result",E724,"input1",B724,"input2",C724)</f>
        <v>#NAME?</v>
      </c>
      <c r="B724">
        <v>1</v>
      </c>
      <c r="C724">
        <v>2</v>
      </c>
      <c r="D724">
        <v>724</v>
      </c>
      <c r="E724">
        <f t="shared" si="12"/>
        <v>727</v>
      </c>
    </row>
    <row r="725" spans="1:5">
      <c r="A725" t="e">
        <f ca="1">ol_declare_function("func724","result",E725,"input1",B725,"input2",C725)</f>
        <v>#NAME?</v>
      </c>
      <c r="B725">
        <v>1</v>
      </c>
      <c r="C725">
        <v>2</v>
      </c>
      <c r="D725">
        <v>725</v>
      </c>
      <c r="E725">
        <f t="shared" si="12"/>
        <v>728</v>
      </c>
    </row>
    <row r="726" spans="1:5">
      <c r="A726" t="e">
        <f ca="1">ol_declare_function("func725","result",E726,"input1",B726,"input2",C726)</f>
        <v>#NAME?</v>
      </c>
      <c r="B726">
        <v>1</v>
      </c>
      <c r="C726">
        <v>2</v>
      </c>
      <c r="D726">
        <v>726</v>
      </c>
      <c r="E726">
        <f t="shared" si="12"/>
        <v>729</v>
      </c>
    </row>
    <row r="727" spans="1:5">
      <c r="A727" t="e">
        <f ca="1">ol_declare_function("func726","result",E727,"input1",B727,"input2",C727)</f>
        <v>#NAME?</v>
      </c>
      <c r="B727">
        <v>1</v>
      </c>
      <c r="C727">
        <v>2</v>
      </c>
      <c r="D727">
        <v>727</v>
      </c>
      <c r="E727">
        <f t="shared" si="12"/>
        <v>730</v>
      </c>
    </row>
    <row r="728" spans="1:5">
      <c r="A728" t="e">
        <f ca="1">ol_declare_function("func727","result",E728,"input1",B728,"input2",C728)</f>
        <v>#NAME?</v>
      </c>
      <c r="B728">
        <v>1</v>
      </c>
      <c r="C728">
        <v>2</v>
      </c>
      <c r="D728">
        <v>728</v>
      </c>
      <c r="E728">
        <f t="shared" si="12"/>
        <v>731</v>
      </c>
    </row>
    <row r="729" spans="1:5">
      <c r="A729" t="e">
        <f ca="1">ol_declare_function("func728","result",E729,"input1",B729,"input2",C729)</f>
        <v>#NAME?</v>
      </c>
      <c r="B729">
        <v>1</v>
      </c>
      <c r="C729">
        <v>2</v>
      </c>
      <c r="D729">
        <v>729</v>
      </c>
      <c r="E729">
        <f t="shared" si="12"/>
        <v>732</v>
      </c>
    </row>
    <row r="730" spans="1:5">
      <c r="A730" t="e">
        <f ca="1">ol_declare_function("func729","result",E730,"input1",B730,"input2",C730)</f>
        <v>#NAME?</v>
      </c>
      <c r="B730">
        <v>1</v>
      </c>
      <c r="C730">
        <v>2</v>
      </c>
      <c r="D730">
        <v>730</v>
      </c>
      <c r="E730">
        <f t="shared" si="12"/>
        <v>733</v>
      </c>
    </row>
    <row r="731" spans="1:5">
      <c r="A731" t="e">
        <f ca="1">ol_declare_function("func730","result",E731,"input1",B731,"input2",C731)</f>
        <v>#NAME?</v>
      </c>
      <c r="B731">
        <v>1</v>
      </c>
      <c r="C731">
        <v>2</v>
      </c>
      <c r="D731">
        <v>731</v>
      </c>
      <c r="E731">
        <f t="shared" si="12"/>
        <v>734</v>
      </c>
    </row>
    <row r="732" spans="1:5">
      <c r="A732" t="e">
        <f ca="1">ol_declare_function("func731","result",E732,"input1",B732,"input2",C732)</f>
        <v>#NAME?</v>
      </c>
      <c r="B732">
        <v>1</v>
      </c>
      <c r="C732">
        <v>2</v>
      </c>
      <c r="D732">
        <v>732</v>
      </c>
      <c r="E732">
        <f t="shared" si="12"/>
        <v>735</v>
      </c>
    </row>
    <row r="733" spans="1:5">
      <c r="A733" t="e">
        <f ca="1">ol_declare_function("func732","result",E733,"input1",B733,"input2",C733)</f>
        <v>#NAME?</v>
      </c>
      <c r="B733">
        <v>1</v>
      </c>
      <c r="C733">
        <v>2</v>
      </c>
      <c r="D733">
        <v>733</v>
      </c>
      <c r="E733">
        <f t="shared" si="12"/>
        <v>736</v>
      </c>
    </row>
    <row r="734" spans="1:5">
      <c r="A734" t="e">
        <f ca="1">ol_declare_function("func733","result",E734,"input1",B734,"input2",C734)</f>
        <v>#NAME?</v>
      </c>
      <c r="B734">
        <v>1</v>
      </c>
      <c r="C734">
        <v>2</v>
      </c>
      <c r="D734">
        <v>734</v>
      </c>
      <c r="E734">
        <f t="shared" si="12"/>
        <v>737</v>
      </c>
    </row>
    <row r="735" spans="1:5">
      <c r="A735" t="e">
        <f ca="1">ol_declare_function("func734","result",E735,"input1",B735,"input2",C735)</f>
        <v>#NAME?</v>
      </c>
      <c r="B735">
        <v>1</v>
      </c>
      <c r="C735">
        <v>2</v>
      </c>
      <c r="D735">
        <v>735</v>
      </c>
      <c r="E735">
        <f t="shared" si="12"/>
        <v>738</v>
      </c>
    </row>
    <row r="736" spans="1:5">
      <c r="A736" t="e">
        <f ca="1">ol_declare_function("func735","result",E736,"input1",B736,"input2",C736)</f>
        <v>#NAME?</v>
      </c>
      <c r="B736">
        <v>1</v>
      </c>
      <c r="C736">
        <v>2</v>
      </c>
      <c r="D736">
        <v>736</v>
      </c>
      <c r="E736">
        <f t="shared" si="12"/>
        <v>739</v>
      </c>
    </row>
    <row r="737" spans="1:5">
      <c r="A737" t="e">
        <f ca="1">ol_declare_function("func736","result",E737,"input1",B737,"input2",C737)</f>
        <v>#NAME?</v>
      </c>
      <c r="B737">
        <v>1</v>
      </c>
      <c r="C737">
        <v>2</v>
      </c>
      <c r="D737">
        <v>737</v>
      </c>
      <c r="E737">
        <f t="shared" si="12"/>
        <v>740</v>
      </c>
    </row>
    <row r="738" spans="1:5">
      <c r="A738" t="e">
        <f ca="1">ol_declare_function("func737","result",E738,"input1",B738,"input2",C738)</f>
        <v>#NAME?</v>
      </c>
      <c r="B738">
        <v>1</v>
      </c>
      <c r="C738">
        <v>2</v>
      </c>
      <c r="D738">
        <v>738</v>
      </c>
      <c r="E738">
        <f t="shared" si="12"/>
        <v>741</v>
      </c>
    </row>
    <row r="739" spans="1:5">
      <c r="A739" t="e">
        <f ca="1">ol_declare_function("func738","result",E739,"input1",B739,"input2",C739)</f>
        <v>#NAME?</v>
      </c>
      <c r="B739">
        <v>1</v>
      </c>
      <c r="C739">
        <v>2</v>
      </c>
      <c r="D739">
        <v>739</v>
      </c>
      <c r="E739">
        <f t="shared" si="12"/>
        <v>742</v>
      </c>
    </row>
    <row r="740" spans="1:5">
      <c r="A740" t="e">
        <f ca="1">ol_declare_function("func739","result",E740,"input1",B740,"input2",C740)</f>
        <v>#NAME?</v>
      </c>
      <c r="B740">
        <v>1</v>
      </c>
      <c r="C740">
        <v>2</v>
      </c>
      <c r="D740">
        <v>740</v>
      </c>
      <c r="E740">
        <f t="shared" si="12"/>
        <v>743</v>
      </c>
    </row>
    <row r="741" spans="1:5">
      <c r="A741" t="e">
        <f ca="1">ol_declare_function("func740","result",E741,"input1",B741,"input2",C741)</f>
        <v>#NAME?</v>
      </c>
      <c r="B741">
        <v>1</v>
      </c>
      <c r="C741">
        <v>2</v>
      </c>
      <c r="D741">
        <v>741</v>
      </c>
      <c r="E741">
        <f t="shared" si="12"/>
        <v>744</v>
      </c>
    </row>
    <row r="742" spans="1:5">
      <c r="A742" t="e">
        <f ca="1">ol_declare_function("func741","result",E742,"input1",B742,"input2",C742)</f>
        <v>#NAME?</v>
      </c>
      <c r="B742">
        <v>1</v>
      </c>
      <c r="C742">
        <v>2</v>
      </c>
      <c r="D742">
        <v>742</v>
      </c>
      <c r="E742">
        <f t="shared" si="12"/>
        <v>745</v>
      </c>
    </row>
    <row r="743" spans="1:5">
      <c r="A743" t="e">
        <f ca="1">ol_declare_function("func742","result",E743,"input1",B743,"input2",C743)</f>
        <v>#NAME?</v>
      </c>
      <c r="B743">
        <v>1</v>
      </c>
      <c r="C743">
        <v>2</v>
      </c>
      <c r="D743">
        <v>743</v>
      </c>
      <c r="E743">
        <f t="shared" si="12"/>
        <v>746</v>
      </c>
    </row>
    <row r="744" spans="1:5">
      <c r="A744" t="e">
        <f ca="1">ol_declare_function("func743","result",E744,"input1",B744,"input2",C744)</f>
        <v>#NAME?</v>
      </c>
      <c r="B744">
        <v>1</v>
      </c>
      <c r="C744">
        <v>2</v>
      </c>
      <c r="D744">
        <v>744</v>
      </c>
      <c r="E744">
        <f t="shared" si="12"/>
        <v>747</v>
      </c>
    </row>
    <row r="745" spans="1:5">
      <c r="A745" t="e">
        <f ca="1">ol_declare_function("func744","result",E745,"input1",B745,"input2",C745)</f>
        <v>#NAME?</v>
      </c>
      <c r="B745">
        <v>1</v>
      </c>
      <c r="C745">
        <v>2</v>
      </c>
      <c r="D745">
        <v>745</v>
      </c>
      <c r="E745">
        <f t="shared" si="12"/>
        <v>748</v>
      </c>
    </row>
    <row r="746" spans="1:5">
      <c r="A746" t="e">
        <f ca="1">ol_declare_function("func745","result",E746,"input1",B746,"input2",C746)</f>
        <v>#NAME?</v>
      </c>
      <c r="B746">
        <v>1</v>
      </c>
      <c r="C746">
        <v>2</v>
      </c>
      <c r="D746">
        <v>746</v>
      </c>
      <c r="E746">
        <f t="shared" si="12"/>
        <v>749</v>
      </c>
    </row>
    <row r="747" spans="1:5">
      <c r="A747" t="e">
        <f ca="1">ol_declare_function("func746","result",E747,"input1",B747,"input2",C747)</f>
        <v>#NAME?</v>
      </c>
      <c r="B747">
        <v>1</v>
      </c>
      <c r="C747">
        <v>2</v>
      </c>
      <c r="D747">
        <v>747</v>
      </c>
      <c r="E747">
        <f t="shared" si="12"/>
        <v>750</v>
      </c>
    </row>
    <row r="748" spans="1:5">
      <c r="A748" t="e">
        <f ca="1">ol_declare_function("func747","result",E748,"input1",B748,"input2",C748)</f>
        <v>#NAME?</v>
      </c>
      <c r="B748">
        <v>1</v>
      </c>
      <c r="C748">
        <v>2</v>
      </c>
      <c r="D748">
        <v>748</v>
      </c>
      <c r="E748">
        <f t="shared" si="12"/>
        <v>751</v>
      </c>
    </row>
    <row r="749" spans="1:5">
      <c r="A749" t="e">
        <f ca="1">ol_declare_function("func748","result",E749,"input1",B749,"input2",C749)</f>
        <v>#NAME?</v>
      </c>
      <c r="B749">
        <v>1</v>
      </c>
      <c r="C749">
        <v>2</v>
      </c>
      <c r="D749">
        <v>749</v>
      </c>
      <c r="E749">
        <f t="shared" si="12"/>
        <v>752</v>
      </c>
    </row>
    <row r="750" spans="1:5">
      <c r="A750" t="e">
        <f ca="1">ol_declare_function("func749","result",E750,"input1",B750,"input2",C750)</f>
        <v>#NAME?</v>
      </c>
      <c r="B750">
        <v>1</v>
      </c>
      <c r="C750">
        <v>2</v>
      </c>
      <c r="D750">
        <v>750</v>
      </c>
      <c r="E750">
        <f t="shared" si="12"/>
        <v>753</v>
      </c>
    </row>
    <row r="751" spans="1:5">
      <c r="A751" t="e">
        <f ca="1">ol_declare_function("func750","result",E751,"input1",B751,"input2",C751)</f>
        <v>#NAME?</v>
      </c>
      <c r="B751">
        <v>1</v>
      </c>
      <c r="C751">
        <v>2</v>
      </c>
      <c r="D751">
        <v>751</v>
      </c>
      <c r="E751">
        <f t="shared" si="12"/>
        <v>754</v>
      </c>
    </row>
    <row r="752" spans="1:5">
      <c r="A752" t="e">
        <f ca="1">ol_declare_function("func751","result",E752,"input1",B752,"input2",C752)</f>
        <v>#NAME?</v>
      </c>
      <c r="B752">
        <v>1</v>
      </c>
      <c r="C752">
        <v>2</v>
      </c>
      <c r="D752">
        <v>752</v>
      </c>
      <c r="E752">
        <f t="shared" si="12"/>
        <v>755</v>
      </c>
    </row>
    <row r="753" spans="1:5">
      <c r="A753" t="e">
        <f ca="1">ol_declare_function("func752","result",E753,"input1",B753,"input2",C753)</f>
        <v>#NAME?</v>
      </c>
      <c r="B753">
        <v>1</v>
      </c>
      <c r="C753">
        <v>2</v>
      </c>
      <c r="D753">
        <v>753</v>
      </c>
      <c r="E753">
        <f t="shared" si="12"/>
        <v>756</v>
      </c>
    </row>
    <row r="754" spans="1:5">
      <c r="A754" t="e">
        <f ca="1">ol_declare_function("func753","result",E754,"input1",B754,"input2",C754)</f>
        <v>#NAME?</v>
      </c>
      <c r="B754">
        <v>1</v>
      </c>
      <c r="C754">
        <v>2</v>
      </c>
      <c r="D754">
        <v>754</v>
      </c>
      <c r="E754">
        <f t="shared" si="12"/>
        <v>757</v>
      </c>
    </row>
    <row r="755" spans="1:5">
      <c r="A755" t="e">
        <f ca="1">ol_declare_function("func754","result",E755,"input1",B755,"input2",C755)</f>
        <v>#NAME?</v>
      </c>
      <c r="B755">
        <v>1</v>
      </c>
      <c r="C755">
        <v>2</v>
      </c>
      <c r="D755">
        <v>755</v>
      </c>
      <c r="E755">
        <f t="shared" si="12"/>
        <v>758</v>
      </c>
    </row>
    <row r="756" spans="1:5">
      <c r="A756" t="e">
        <f ca="1">ol_declare_function("func755","result",E756,"input1",B756,"input2",C756)</f>
        <v>#NAME?</v>
      </c>
      <c r="B756">
        <v>1</v>
      </c>
      <c r="C756">
        <v>2</v>
      </c>
      <c r="D756">
        <v>756</v>
      </c>
      <c r="E756">
        <f t="shared" si="12"/>
        <v>759</v>
      </c>
    </row>
    <row r="757" spans="1:5">
      <c r="A757" t="e">
        <f ca="1">ol_declare_function("func756","result",E757,"input1",B757,"input2",C757)</f>
        <v>#NAME?</v>
      </c>
      <c r="B757">
        <v>1</v>
      </c>
      <c r="C757">
        <v>2</v>
      </c>
      <c r="D757">
        <v>757</v>
      </c>
      <c r="E757">
        <f t="shared" si="12"/>
        <v>760</v>
      </c>
    </row>
    <row r="758" spans="1:5">
      <c r="A758" t="e">
        <f ca="1">ol_declare_function("func757","result",E758,"input1",B758,"input2",C758)</f>
        <v>#NAME?</v>
      </c>
      <c r="B758">
        <v>1</v>
      </c>
      <c r="C758">
        <v>2</v>
      </c>
      <c r="D758">
        <v>758</v>
      </c>
      <c r="E758">
        <f t="shared" si="12"/>
        <v>761</v>
      </c>
    </row>
    <row r="759" spans="1:5">
      <c r="A759" t="e">
        <f ca="1">ol_declare_function("func758","result",E759,"input1",B759,"input2",C759)</f>
        <v>#NAME?</v>
      </c>
      <c r="B759">
        <v>1</v>
      </c>
      <c r="C759">
        <v>2</v>
      </c>
      <c r="D759">
        <v>759</v>
      </c>
      <c r="E759">
        <f t="shared" si="12"/>
        <v>762</v>
      </c>
    </row>
    <row r="760" spans="1:5">
      <c r="A760" t="e">
        <f ca="1">ol_declare_function("func759","result",E760,"input1",B760,"input2",C760)</f>
        <v>#NAME?</v>
      </c>
      <c r="B760">
        <v>1</v>
      </c>
      <c r="C760">
        <v>2</v>
      </c>
      <c r="D760">
        <v>760</v>
      </c>
      <c r="E760">
        <f t="shared" si="12"/>
        <v>763</v>
      </c>
    </row>
    <row r="761" spans="1:5">
      <c r="A761" t="e">
        <f ca="1">ol_declare_function("func760","result",E761,"input1",B761,"input2",C761)</f>
        <v>#NAME?</v>
      </c>
      <c r="B761">
        <v>1</v>
      </c>
      <c r="C761">
        <v>2</v>
      </c>
      <c r="D761">
        <v>761</v>
      </c>
      <c r="E761">
        <f t="shared" si="12"/>
        <v>764</v>
      </c>
    </row>
    <row r="762" spans="1:5">
      <c r="A762" t="e">
        <f ca="1">ol_declare_function("func761","result",E762,"input1",B762,"input2",C762)</f>
        <v>#NAME?</v>
      </c>
      <c r="B762">
        <v>1</v>
      </c>
      <c r="C762">
        <v>2</v>
      </c>
      <c r="D762">
        <v>762</v>
      </c>
      <c r="E762">
        <f t="shared" si="12"/>
        <v>765</v>
      </c>
    </row>
    <row r="763" spans="1:5">
      <c r="A763" t="e">
        <f ca="1">ol_declare_function("func762","result",E763,"input1",B763,"input2",C763)</f>
        <v>#NAME?</v>
      </c>
      <c r="B763">
        <v>1</v>
      </c>
      <c r="C763">
        <v>2</v>
      </c>
      <c r="D763">
        <v>763</v>
      </c>
      <c r="E763">
        <f t="shared" si="12"/>
        <v>766</v>
      </c>
    </row>
    <row r="764" spans="1:5">
      <c r="A764" t="e">
        <f ca="1">ol_declare_function("func763","result",E764,"input1",B764,"input2",C764)</f>
        <v>#NAME?</v>
      </c>
      <c r="B764">
        <v>1</v>
      </c>
      <c r="C764">
        <v>2</v>
      </c>
      <c r="D764">
        <v>764</v>
      </c>
      <c r="E764">
        <f t="shared" si="12"/>
        <v>767</v>
      </c>
    </row>
    <row r="765" spans="1:5">
      <c r="A765" t="e">
        <f ca="1">ol_declare_function("func764","result",E765,"input1",B765,"input2",C765)</f>
        <v>#NAME?</v>
      </c>
      <c r="B765">
        <v>1</v>
      </c>
      <c r="C765">
        <v>2</v>
      </c>
      <c r="D765">
        <v>765</v>
      </c>
      <c r="E765">
        <f t="shared" ref="E765:E828" si="13">D765+C765+B765</f>
        <v>768</v>
      </c>
    </row>
    <row r="766" spans="1:5">
      <c r="A766" t="e">
        <f ca="1">ol_declare_function("func765","result",E766,"input1",B766,"input2",C766)</f>
        <v>#NAME?</v>
      </c>
      <c r="B766">
        <v>1</v>
      </c>
      <c r="C766">
        <v>2</v>
      </c>
      <c r="D766">
        <v>766</v>
      </c>
      <c r="E766">
        <f t="shared" si="13"/>
        <v>769</v>
      </c>
    </row>
    <row r="767" spans="1:5">
      <c r="A767" t="e">
        <f ca="1">ol_declare_function("func766","result",E767,"input1",B767,"input2",C767)</f>
        <v>#NAME?</v>
      </c>
      <c r="B767">
        <v>1</v>
      </c>
      <c r="C767">
        <v>2</v>
      </c>
      <c r="D767">
        <v>767</v>
      </c>
      <c r="E767">
        <f t="shared" si="13"/>
        <v>770</v>
      </c>
    </row>
    <row r="768" spans="1:5">
      <c r="A768" t="e">
        <f ca="1">ol_declare_function("func767","result",E768,"input1",B768,"input2",C768)</f>
        <v>#NAME?</v>
      </c>
      <c r="B768">
        <v>1</v>
      </c>
      <c r="C768">
        <v>2</v>
      </c>
      <c r="D768">
        <v>768</v>
      </c>
      <c r="E768">
        <f t="shared" si="13"/>
        <v>771</v>
      </c>
    </row>
    <row r="769" spans="1:5">
      <c r="A769" t="e">
        <f ca="1">ol_declare_function("func768","result",E769,"input1",B769,"input2",C769)</f>
        <v>#NAME?</v>
      </c>
      <c r="B769">
        <v>1</v>
      </c>
      <c r="C769">
        <v>2</v>
      </c>
      <c r="D769">
        <v>769</v>
      </c>
      <c r="E769">
        <f t="shared" si="13"/>
        <v>772</v>
      </c>
    </row>
    <row r="770" spans="1:5">
      <c r="A770" t="e">
        <f ca="1">ol_declare_function("func769","result",E770,"input1",B770,"input2",C770)</f>
        <v>#NAME?</v>
      </c>
      <c r="B770">
        <v>1</v>
      </c>
      <c r="C770">
        <v>2</v>
      </c>
      <c r="D770">
        <v>770</v>
      </c>
      <c r="E770">
        <f t="shared" si="13"/>
        <v>773</v>
      </c>
    </row>
    <row r="771" spans="1:5">
      <c r="A771" t="e">
        <f ca="1">ol_declare_function("func770","result",E771,"input1",B771,"input2",C771)</f>
        <v>#NAME?</v>
      </c>
      <c r="B771">
        <v>1</v>
      </c>
      <c r="C771">
        <v>2</v>
      </c>
      <c r="D771">
        <v>771</v>
      </c>
      <c r="E771">
        <f t="shared" si="13"/>
        <v>774</v>
      </c>
    </row>
    <row r="772" spans="1:5">
      <c r="A772" t="e">
        <f ca="1">ol_declare_function("func771","result",E772,"input1",B772,"input2",C772)</f>
        <v>#NAME?</v>
      </c>
      <c r="B772">
        <v>1</v>
      </c>
      <c r="C772">
        <v>2</v>
      </c>
      <c r="D772">
        <v>772</v>
      </c>
      <c r="E772">
        <f t="shared" si="13"/>
        <v>775</v>
      </c>
    </row>
    <row r="773" spans="1:5">
      <c r="A773" t="e">
        <f ca="1">ol_declare_function("func772","result",E773,"input1",B773,"input2",C773)</f>
        <v>#NAME?</v>
      </c>
      <c r="B773">
        <v>1</v>
      </c>
      <c r="C773">
        <v>2</v>
      </c>
      <c r="D773">
        <v>773</v>
      </c>
      <c r="E773">
        <f t="shared" si="13"/>
        <v>776</v>
      </c>
    </row>
    <row r="774" spans="1:5">
      <c r="A774" t="e">
        <f ca="1">ol_declare_function("func773","result",E774,"input1",B774,"input2",C774)</f>
        <v>#NAME?</v>
      </c>
      <c r="B774">
        <v>1</v>
      </c>
      <c r="C774">
        <v>2</v>
      </c>
      <c r="D774">
        <v>774</v>
      </c>
      <c r="E774">
        <f t="shared" si="13"/>
        <v>777</v>
      </c>
    </row>
    <row r="775" spans="1:5">
      <c r="A775" t="e">
        <f ca="1">ol_declare_function("func774","result",E775,"input1",B775,"input2",C775)</f>
        <v>#NAME?</v>
      </c>
      <c r="B775">
        <v>1</v>
      </c>
      <c r="C775">
        <v>2</v>
      </c>
      <c r="D775">
        <v>775</v>
      </c>
      <c r="E775">
        <f t="shared" si="13"/>
        <v>778</v>
      </c>
    </row>
    <row r="776" spans="1:5">
      <c r="A776" t="e">
        <f ca="1">ol_declare_function("func775","result",E776,"input1",B776,"input2",C776)</f>
        <v>#NAME?</v>
      </c>
      <c r="B776">
        <v>1</v>
      </c>
      <c r="C776">
        <v>2</v>
      </c>
      <c r="D776">
        <v>776</v>
      </c>
      <c r="E776">
        <f t="shared" si="13"/>
        <v>779</v>
      </c>
    </row>
    <row r="777" spans="1:5">
      <c r="A777" t="e">
        <f ca="1">ol_declare_function("func776","result",E777,"input1",B777,"input2",C777)</f>
        <v>#NAME?</v>
      </c>
      <c r="B777">
        <v>1</v>
      </c>
      <c r="C777">
        <v>2</v>
      </c>
      <c r="D777">
        <v>777</v>
      </c>
      <c r="E777">
        <f t="shared" si="13"/>
        <v>780</v>
      </c>
    </row>
    <row r="778" spans="1:5">
      <c r="A778" t="e">
        <f ca="1">ol_declare_function("func777","result",E778,"input1",B778,"input2",C778)</f>
        <v>#NAME?</v>
      </c>
      <c r="B778">
        <v>1</v>
      </c>
      <c r="C778">
        <v>2</v>
      </c>
      <c r="D778">
        <v>778</v>
      </c>
      <c r="E778">
        <f t="shared" si="13"/>
        <v>781</v>
      </c>
    </row>
    <row r="779" spans="1:5">
      <c r="A779" t="e">
        <f ca="1">ol_declare_function("func778","result",E779,"input1",B779,"input2",C779)</f>
        <v>#NAME?</v>
      </c>
      <c r="B779">
        <v>1</v>
      </c>
      <c r="C779">
        <v>2</v>
      </c>
      <c r="D779">
        <v>779</v>
      </c>
      <c r="E779">
        <f t="shared" si="13"/>
        <v>782</v>
      </c>
    </row>
    <row r="780" spans="1:5">
      <c r="A780" t="e">
        <f ca="1">ol_declare_function("func779","result",E780,"input1",B780,"input2",C780)</f>
        <v>#NAME?</v>
      </c>
      <c r="B780">
        <v>1</v>
      </c>
      <c r="C780">
        <v>2</v>
      </c>
      <c r="D780">
        <v>780</v>
      </c>
      <c r="E780">
        <f t="shared" si="13"/>
        <v>783</v>
      </c>
    </row>
    <row r="781" spans="1:5">
      <c r="A781" t="e">
        <f ca="1">ol_declare_function("func780","result",E781,"input1",B781,"input2",C781)</f>
        <v>#NAME?</v>
      </c>
      <c r="B781">
        <v>1</v>
      </c>
      <c r="C781">
        <v>2</v>
      </c>
      <c r="D781">
        <v>781</v>
      </c>
      <c r="E781">
        <f t="shared" si="13"/>
        <v>784</v>
      </c>
    </row>
    <row r="782" spans="1:5">
      <c r="A782" t="e">
        <f ca="1">ol_declare_function("func781","result",E782,"input1",B782,"input2",C782)</f>
        <v>#NAME?</v>
      </c>
      <c r="B782">
        <v>1</v>
      </c>
      <c r="C782">
        <v>2</v>
      </c>
      <c r="D782">
        <v>782</v>
      </c>
      <c r="E782">
        <f t="shared" si="13"/>
        <v>785</v>
      </c>
    </row>
    <row r="783" spans="1:5">
      <c r="A783" t="e">
        <f ca="1">ol_declare_function("func782","result",E783,"input1",B783,"input2",C783)</f>
        <v>#NAME?</v>
      </c>
      <c r="B783">
        <v>1</v>
      </c>
      <c r="C783">
        <v>2</v>
      </c>
      <c r="D783">
        <v>783</v>
      </c>
      <c r="E783">
        <f t="shared" si="13"/>
        <v>786</v>
      </c>
    </row>
    <row r="784" spans="1:5">
      <c r="A784" t="e">
        <f ca="1">ol_declare_function("func783","result",E784,"input1",B784,"input2",C784)</f>
        <v>#NAME?</v>
      </c>
      <c r="B784">
        <v>1</v>
      </c>
      <c r="C784">
        <v>2</v>
      </c>
      <c r="D784">
        <v>784</v>
      </c>
      <c r="E784">
        <f t="shared" si="13"/>
        <v>787</v>
      </c>
    </row>
    <row r="785" spans="1:5">
      <c r="A785" t="e">
        <f ca="1">ol_declare_function("func784","result",E785,"input1",B785,"input2",C785)</f>
        <v>#NAME?</v>
      </c>
      <c r="B785">
        <v>1</v>
      </c>
      <c r="C785">
        <v>2</v>
      </c>
      <c r="D785">
        <v>785</v>
      </c>
      <c r="E785">
        <f t="shared" si="13"/>
        <v>788</v>
      </c>
    </row>
    <row r="786" spans="1:5">
      <c r="A786" t="e">
        <f ca="1">ol_declare_function("func785","result",E786,"input1",B786,"input2",C786)</f>
        <v>#NAME?</v>
      </c>
      <c r="B786">
        <v>1</v>
      </c>
      <c r="C786">
        <v>2</v>
      </c>
      <c r="D786">
        <v>786</v>
      </c>
      <c r="E786">
        <f t="shared" si="13"/>
        <v>789</v>
      </c>
    </row>
    <row r="787" spans="1:5">
      <c r="A787" t="e">
        <f ca="1">ol_declare_function("func786","result",E787,"input1",B787,"input2",C787)</f>
        <v>#NAME?</v>
      </c>
      <c r="B787">
        <v>1</v>
      </c>
      <c r="C787">
        <v>2</v>
      </c>
      <c r="D787">
        <v>787</v>
      </c>
      <c r="E787">
        <f t="shared" si="13"/>
        <v>790</v>
      </c>
    </row>
    <row r="788" spans="1:5">
      <c r="A788" t="e">
        <f ca="1">ol_declare_function("func787","result",E788,"input1",B788,"input2",C788)</f>
        <v>#NAME?</v>
      </c>
      <c r="B788">
        <v>1</v>
      </c>
      <c r="C788">
        <v>2</v>
      </c>
      <c r="D788">
        <v>788</v>
      </c>
      <c r="E788">
        <f t="shared" si="13"/>
        <v>791</v>
      </c>
    </row>
    <row r="789" spans="1:5">
      <c r="A789" t="e">
        <f ca="1">ol_declare_function("func788","result",E789,"input1",B789,"input2",C789)</f>
        <v>#NAME?</v>
      </c>
      <c r="B789">
        <v>1</v>
      </c>
      <c r="C789">
        <v>2</v>
      </c>
      <c r="D789">
        <v>789</v>
      </c>
      <c r="E789">
        <f t="shared" si="13"/>
        <v>792</v>
      </c>
    </row>
    <row r="790" spans="1:5">
      <c r="A790" t="e">
        <f ca="1">ol_declare_function("func789","result",E790,"input1",B790,"input2",C790)</f>
        <v>#NAME?</v>
      </c>
      <c r="B790">
        <v>1</v>
      </c>
      <c r="C790">
        <v>2</v>
      </c>
      <c r="D790">
        <v>790</v>
      </c>
      <c r="E790">
        <f t="shared" si="13"/>
        <v>793</v>
      </c>
    </row>
    <row r="791" spans="1:5">
      <c r="A791" t="e">
        <f ca="1">ol_declare_function("func790","result",E791,"input1",B791,"input2",C791)</f>
        <v>#NAME?</v>
      </c>
      <c r="B791">
        <v>1</v>
      </c>
      <c r="C791">
        <v>2</v>
      </c>
      <c r="D791">
        <v>791</v>
      </c>
      <c r="E791">
        <f t="shared" si="13"/>
        <v>794</v>
      </c>
    </row>
    <row r="792" spans="1:5">
      <c r="A792" t="e">
        <f ca="1">ol_declare_function("func791","result",E792,"input1",B792,"input2",C792)</f>
        <v>#NAME?</v>
      </c>
      <c r="B792">
        <v>1</v>
      </c>
      <c r="C792">
        <v>2</v>
      </c>
      <c r="D792">
        <v>792</v>
      </c>
      <c r="E792">
        <f t="shared" si="13"/>
        <v>795</v>
      </c>
    </row>
    <row r="793" spans="1:5">
      <c r="A793" t="e">
        <f ca="1">ol_declare_function("func792","result",E793,"input1",B793,"input2",C793)</f>
        <v>#NAME?</v>
      </c>
      <c r="B793">
        <v>1</v>
      </c>
      <c r="C793">
        <v>2</v>
      </c>
      <c r="D793">
        <v>793</v>
      </c>
      <c r="E793">
        <f t="shared" si="13"/>
        <v>796</v>
      </c>
    </row>
    <row r="794" spans="1:5">
      <c r="A794" t="e">
        <f ca="1">ol_declare_function("func793","result",E794,"input1",B794,"input2",C794)</f>
        <v>#NAME?</v>
      </c>
      <c r="B794">
        <v>1</v>
      </c>
      <c r="C794">
        <v>2</v>
      </c>
      <c r="D794">
        <v>794</v>
      </c>
      <c r="E794">
        <f t="shared" si="13"/>
        <v>797</v>
      </c>
    </row>
    <row r="795" spans="1:5">
      <c r="A795" t="e">
        <f ca="1">ol_declare_function("func794","result",E795,"input1",B795,"input2",C795)</f>
        <v>#NAME?</v>
      </c>
      <c r="B795">
        <v>1</v>
      </c>
      <c r="C795">
        <v>2</v>
      </c>
      <c r="D795">
        <v>795</v>
      </c>
      <c r="E795">
        <f t="shared" si="13"/>
        <v>798</v>
      </c>
    </row>
    <row r="796" spans="1:5">
      <c r="A796" t="e">
        <f ca="1">ol_declare_function("func795","result",E796,"input1",B796,"input2",C796)</f>
        <v>#NAME?</v>
      </c>
      <c r="B796">
        <v>1</v>
      </c>
      <c r="C796">
        <v>2</v>
      </c>
      <c r="D796">
        <v>796</v>
      </c>
      <c r="E796">
        <f t="shared" si="13"/>
        <v>799</v>
      </c>
    </row>
    <row r="797" spans="1:5">
      <c r="A797" t="e">
        <f ca="1">ol_declare_function("func796","result",E797,"input1",B797,"input2",C797)</f>
        <v>#NAME?</v>
      </c>
      <c r="B797">
        <v>1</v>
      </c>
      <c r="C797">
        <v>2</v>
      </c>
      <c r="D797">
        <v>797</v>
      </c>
      <c r="E797">
        <f t="shared" si="13"/>
        <v>800</v>
      </c>
    </row>
    <row r="798" spans="1:5">
      <c r="A798" t="e">
        <f ca="1">ol_declare_function("func797","result",E798,"input1",B798,"input2",C798)</f>
        <v>#NAME?</v>
      </c>
      <c r="B798">
        <v>1</v>
      </c>
      <c r="C798">
        <v>2</v>
      </c>
      <c r="D798">
        <v>798</v>
      </c>
      <c r="E798">
        <f t="shared" si="13"/>
        <v>801</v>
      </c>
    </row>
    <row r="799" spans="1:5">
      <c r="A799" t="e">
        <f ca="1">ol_declare_function("func798","result",E799,"input1",B799,"input2",C799)</f>
        <v>#NAME?</v>
      </c>
      <c r="B799">
        <v>1</v>
      </c>
      <c r="C799">
        <v>2</v>
      </c>
      <c r="D799">
        <v>799</v>
      </c>
      <c r="E799">
        <f t="shared" si="13"/>
        <v>802</v>
      </c>
    </row>
    <row r="800" spans="1:5">
      <c r="A800" t="e">
        <f ca="1">ol_declare_function("func799","result",E800,"input1",B800,"input2",C800)</f>
        <v>#NAME?</v>
      </c>
      <c r="B800">
        <v>1</v>
      </c>
      <c r="C800">
        <v>2</v>
      </c>
      <c r="D800">
        <v>800</v>
      </c>
      <c r="E800">
        <f t="shared" si="13"/>
        <v>803</v>
      </c>
    </row>
    <row r="801" spans="1:5">
      <c r="A801" t="e">
        <f ca="1">ol_declare_function("func800","result",E801,"input1",B801,"input2",C801)</f>
        <v>#NAME?</v>
      </c>
      <c r="B801">
        <v>1</v>
      </c>
      <c r="C801">
        <v>2</v>
      </c>
      <c r="D801">
        <v>801</v>
      </c>
      <c r="E801">
        <f t="shared" si="13"/>
        <v>804</v>
      </c>
    </row>
    <row r="802" spans="1:5">
      <c r="A802" t="e">
        <f ca="1">ol_declare_function("func801","result",E802,"input1",B802,"input2",C802)</f>
        <v>#NAME?</v>
      </c>
      <c r="B802">
        <v>1</v>
      </c>
      <c r="C802">
        <v>2</v>
      </c>
      <c r="D802">
        <v>802</v>
      </c>
      <c r="E802">
        <f t="shared" si="13"/>
        <v>805</v>
      </c>
    </row>
    <row r="803" spans="1:5">
      <c r="A803" t="e">
        <f ca="1">ol_declare_function("func802","result",E803,"input1",B803,"input2",C803)</f>
        <v>#NAME?</v>
      </c>
      <c r="B803">
        <v>1</v>
      </c>
      <c r="C803">
        <v>2</v>
      </c>
      <c r="D803">
        <v>803</v>
      </c>
      <c r="E803">
        <f t="shared" si="13"/>
        <v>806</v>
      </c>
    </row>
    <row r="804" spans="1:5">
      <c r="A804" t="e">
        <f ca="1">ol_declare_function("func803","result",E804,"input1",B804,"input2",C804)</f>
        <v>#NAME?</v>
      </c>
      <c r="B804">
        <v>1</v>
      </c>
      <c r="C804">
        <v>2</v>
      </c>
      <c r="D804">
        <v>804</v>
      </c>
      <c r="E804">
        <f t="shared" si="13"/>
        <v>807</v>
      </c>
    </row>
    <row r="805" spans="1:5">
      <c r="A805" t="e">
        <f ca="1">ol_declare_function("func804","result",E805,"input1",B805,"input2",C805)</f>
        <v>#NAME?</v>
      </c>
      <c r="B805">
        <v>1</v>
      </c>
      <c r="C805">
        <v>2</v>
      </c>
      <c r="D805">
        <v>805</v>
      </c>
      <c r="E805">
        <f t="shared" si="13"/>
        <v>808</v>
      </c>
    </row>
    <row r="806" spans="1:5">
      <c r="A806" t="e">
        <f ca="1">ol_declare_function("func805","result",E806,"input1",B806,"input2",C806)</f>
        <v>#NAME?</v>
      </c>
      <c r="B806">
        <v>1</v>
      </c>
      <c r="C806">
        <v>2</v>
      </c>
      <c r="D806">
        <v>806</v>
      </c>
      <c r="E806">
        <f t="shared" si="13"/>
        <v>809</v>
      </c>
    </row>
    <row r="807" spans="1:5">
      <c r="A807" t="e">
        <f ca="1">ol_declare_function("func806","result",E807,"input1",B807,"input2",C807)</f>
        <v>#NAME?</v>
      </c>
      <c r="B807">
        <v>1</v>
      </c>
      <c r="C807">
        <v>2</v>
      </c>
      <c r="D807">
        <v>807</v>
      </c>
      <c r="E807">
        <f t="shared" si="13"/>
        <v>810</v>
      </c>
    </row>
    <row r="808" spans="1:5">
      <c r="A808" t="e">
        <f ca="1">ol_declare_function("func807","result",E808,"input1",B808,"input2",C808)</f>
        <v>#NAME?</v>
      </c>
      <c r="B808">
        <v>1</v>
      </c>
      <c r="C808">
        <v>2</v>
      </c>
      <c r="D808">
        <v>808</v>
      </c>
      <c r="E808">
        <f t="shared" si="13"/>
        <v>811</v>
      </c>
    </row>
    <row r="809" spans="1:5">
      <c r="A809" t="e">
        <f ca="1">ol_declare_function("func808","result",E809,"input1",B809,"input2",C809)</f>
        <v>#NAME?</v>
      </c>
      <c r="B809">
        <v>1</v>
      </c>
      <c r="C809">
        <v>2</v>
      </c>
      <c r="D809">
        <v>809</v>
      </c>
      <c r="E809">
        <f t="shared" si="13"/>
        <v>812</v>
      </c>
    </row>
    <row r="810" spans="1:5">
      <c r="A810" t="e">
        <f ca="1">ol_declare_function("func809","result",E810,"input1",B810,"input2",C810)</f>
        <v>#NAME?</v>
      </c>
      <c r="B810">
        <v>1</v>
      </c>
      <c r="C810">
        <v>2</v>
      </c>
      <c r="D810">
        <v>810</v>
      </c>
      <c r="E810">
        <f t="shared" si="13"/>
        <v>813</v>
      </c>
    </row>
    <row r="811" spans="1:5">
      <c r="A811" t="e">
        <f ca="1">ol_declare_function("func810","result",E811,"input1",B811,"input2",C811)</f>
        <v>#NAME?</v>
      </c>
      <c r="B811">
        <v>1</v>
      </c>
      <c r="C811">
        <v>2</v>
      </c>
      <c r="D811">
        <v>811</v>
      </c>
      <c r="E811">
        <f t="shared" si="13"/>
        <v>814</v>
      </c>
    </row>
    <row r="812" spans="1:5">
      <c r="A812" t="e">
        <f ca="1">ol_declare_function("func811","result",E812,"input1",B812,"input2",C812)</f>
        <v>#NAME?</v>
      </c>
      <c r="B812">
        <v>1</v>
      </c>
      <c r="C812">
        <v>2</v>
      </c>
      <c r="D812">
        <v>812</v>
      </c>
      <c r="E812">
        <f t="shared" si="13"/>
        <v>815</v>
      </c>
    </row>
    <row r="813" spans="1:5">
      <c r="A813" t="e">
        <f ca="1">ol_declare_function("func812","result",E813,"input1",B813,"input2",C813)</f>
        <v>#NAME?</v>
      </c>
      <c r="B813">
        <v>1</v>
      </c>
      <c r="C813">
        <v>2</v>
      </c>
      <c r="D813">
        <v>813</v>
      </c>
      <c r="E813">
        <f t="shared" si="13"/>
        <v>816</v>
      </c>
    </row>
    <row r="814" spans="1:5">
      <c r="A814" t="e">
        <f ca="1">ol_declare_function("func813","result",E814,"input1",B814,"input2",C814)</f>
        <v>#NAME?</v>
      </c>
      <c r="B814">
        <v>1</v>
      </c>
      <c r="C814">
        <v>2</v>
      </c>
      <c r="D814">
        <v>814</v>
      </c>
      <c r="E814">
        <f t="shared" si="13"/>
        <v>817</v>
      </c>
    </row>
    <row r="815" spans="1:5">
      <c r="A815" t="e">
        <f ca="1">ol_declare_function("func814","result",E815,"input1",B815,"input2",C815)</f>
        <v>#NAME?</v>
      </c>
      <c r="B815">
        <v>1</v>
      </c>
      <c r="C815">
        <v>2</v>
      </c>
      <c r="D815">
        <v>815</v>
      </c>
      <c r="E815">
        <f t="shared" si="13"/>
        <v>818</v>
      </c>
    </row>
    <row r="816" spans="1:5">
      <c r="A816" t="e">
        <f ca="1">ol_declare_function("func815","result",E816,"input1",B816,"input2",C816)</f>
        <v>#NAME?</v>
      </c>
      <c r="B816">
        <v>1</v>
      </c>
      <c r="C816">
        <v>2</v>
      </c>
      <c r="D816">
        <v>816</v>
      </c>
      <c r="E816">
        <f t="shared" si="13"/>
        <v>819</v>
      </c>
    </row>
    <row r="817" spans="1:5">
      <c r="A817" t="e">
        <f ca="1">ol_declare_function("func816","result",E817,"input1",B817,"input2",C817)</f>
        <v>#NAME?</v>
      </c>
      <c r="B817">
        <v>1</v>
      </c>
      <c r="C817">
        <v>2</v>
      </c>
      <c r="D817">
        <v>817</v>
      </c>
      <c r="E817">
        <f t="shared" si="13"/>
        <v>820</v>
      </c>
    </row>
    <row r="818" spans="1:5">
      <c r="A818" t="e">
        <f ca="1">ol_declare_function("func817","result",E818,"input1",B818,"input2",C818)</f>
        <v>#NAME?</v>
      </c>
      <c r="B818">
        <v>1</v>
      </c>
      <c r="C818">
        <v>2</v>
      </c>
      <c r="D818">
        <v>818</v>
      </c>
      <c r="E818">
        <f t="shared" si="13"/>
        <v>821</v>
      </c>
    </row>
    <row r="819" spans="1:5">
      <c r="A819" t="e">
        <f ca="1">ol_declare_function("func818","result",E819,"input1",B819,"input2",C819)</f>
        <v>#NAME?</v>
      </c>
      <c r="B819">
        <v>1</v>
      </c>
      <c r="C819">
        <v>2</v>
      </c>
      <c r="D819">
        <v>819</v>
      </c>
      <c r="E819">
        <f t="shared" si="13"/>
        <v>822</v>
      </c>
    </row>
    <row r="820" spans="1:5">
      <c r="A820" t="e">
        <f ca="1">ol_declare_function("func819","result",E820,"input1",B820,"input2",C820)</f>
        <v>#NAME?</v>
      </c>
      <c r="B820">
        <v>1</v>
      </c>
      <c r="C820">
        <v>2</v>
      </c>
      <c r="D820">
        <v>820</v>
      </c>
      <c r="E820">
        <f t="shared" si="13"/>
        <v>823</v>
      </c>
    </row>
    <row r="821" spans="1:5">
      <c r="A821" t="e">
        <f ca="1">ol_declare_function("func820","result",E821,"input1",B821,"input2",C821)</f>
        <v>#NAME?</v>
      </c>
      <c r="B821">
        <v>1</v>
      </c>
      <c r="C821">
        <v>2</v>
      </c>
      <c r="D821">
        <v>821</v>
      </c>
      <c r="E821">
        <f t="shared" si="13"/>
        <v>824</v>
      </c>
    </row>
    <row r="822" spans="1:5">
      <c r="A822" t="e">
        <f ca="1">ol_declare_function("func821","result",E822,"input1",B822,"input2",C822)</f>
        <v>#NAME?</v>
      </c>
      <c r="B822">
        <v>1</v>
      </c>
      <c r="C822">
        <v>2</v>
      </c>
      <c r="D822">
        <v>822</v>
      </c>
      <c r="E822">
        <f t="shared" si="13"/>
        <v>825</v>
      </c>
    </row>
    <row r="823" spans="1:5">
      <c r="A823" t="e">
        <f ca="1">ol_declare_function("func822","result",E823,"input1",B823,"input2",C823)</f>
        <v>#NAME?</v>
      </c>
      <c r="B823">
        <v>1</v>
      </c>
      <c r="C823">
        <v>2</v>
      </c>
      <c r="D823">
        <v>823</v>
      </c>
      <c r="E823">
        <f t="shared" si="13"/>
        <v>826</v>
      </c>
    </row>
    <row r="824" spans="1:5">
      <c r="A824" t="e">
        <f ca="1">ol_declare_function("func823","result",E824,"input1",B824,"input2",C824)</f>
        <v>#NAME?</v>
      </c>
      <c r="B824">
        <v>1</v>
      </c>
      <c r="C824">
        <v>2</v>
      </c>
      <c r="D824">
        <v>824</v>
      </c>
      <c r="E824">
        <f t="shared" si="13"/>
        <v>827</v>
      </c>
    </row>
    <row r="825" spans="1:5">
      <c r="A825" t="e">
        <f ca="1">ol_declare_function("func824","result",E825,"input1",B825,"input2",C825)</f>
        <v>#NAME?</v>
      </c>
      <c r="B825">
        <v>1</v>
      </c>
      <c r="C825">
        <v>2</v>
      </c>
      <c r="D825">
        <v>825</v>
      </c>
      <c r="E825">
        <f t="shared" si="13"/>
        <v>828</v>
      </c>
    </row>
    <row r="826" spans="1:5">
      <c r="A826" t="e">
        <f ca="1">ol_declare_function("func825","result",E826,"input1",B826,"input2",C826)</f>
        <v>#NAME?</v>
      </c>
      <c r="B826">
        <v>1</v>
      </c>
      <c r="C826">
        <v>2</v>
      </c>
      <c r="D826">
        <v>826</v>
      </c>
      <c r="E826">
        <f t="shared" si="13"/>
        <v>829</v>
      </c>
    </row>
    <row r="827" spans="1:5">
      <c r="A827" t="e">
        <f ca="1">ol_declare_function("func826","result",E827,"input1",B827,"input2",C827)</f>
        <v>#NAME?</v>
      </c>
      <c r="B827">
        <v>1</v>
      </c>
      <c r="C827">
        <v>2</v>
      </c>
      <c r="D827">
        <v>827</v>
      </c>
      <c r="E827">
        <f t="shared" si="13"/>
        <v>830</v>
      </c>
    </row>
    <row r="828" spans="1:5">
      <c r="A828" t="e">
        <f ca="1">ol_declare_function("func827","result",E828,"input1",B828,"input2",C828)</f>
        <v>#NAME?</v>
      </c>
      <c r="B828">
        <v>1</v>
      </c>
      <c r="C828">
        <v>2</v>
      </c>
      <c r="D828">
        <v>828</v>
      </c>
      <c r="E828">
        <f t="shared" si="13"/>
        <v>831</v>
      </c>
    </row>
    <row r="829" spans="1:5">
      <c r="A829" t="e">
        <f ca="1">ol_declare_function("func828","result",E829,"input1",B829,"input2",C829)</f>
        <v>#NAME?</v>
      </c>
      <c r="B829">
        <v>1</v>
      </c>
      <c r="C829">
        <v>2</v>
      </c>
      <c r="D829">
        <v>829</v>
      </c>
      <c r="E829">
        <f t="shared" ref="E829:E892" si="14">D829+C829+B829</f>
        <v>832</v>
      </c>
    </row>
    <row r="830" spans="1:5">
      <c r="A830" t="e">
        <f ca="1">ol_declare_function("func829","result",E830,"input1",B830,"input2",C830)</f>
        <v>#NAME?</v>
      </c>
      <c r="B830">
        <v>1</v>
      </c>
      <c r="C830">
        <v>2</v>
      </c>
      <c r="D830">
        <v>830</v>
      </c>
      <c r="E830">
        <f t="shared" si="14"/>
        <v>833</v>
      </c>
    </row>
    <row r="831" spans="1:5">
      <c r="A831" t="e">
        <f ca="1">ol_declare_function("func830","result",E831,"input1",B831,"input2",C831)</f>
        <v>#NAME?</v>
      </c>
      <c r="B831">
        <v>1</v>
      </c>
      <c r="C831">
        <v>2</v>
      </c>
      <c r="D831">
        <v>831</v>
      </c>
      <c r="E831">
        <f t="shared" si="14"/>
        <v>834</v>
      </c>
    </row>
    <row r="832" spans="1:5">
      <c r="A832" t="e">
        <f ca="1">ol_declare_function("func831","result",E832,"input1",B832,"input2",C832)</f>
        <v>#NAME?</v>
      </c>
      <c r="B832">
        <v>1</v>
      </c>
      <c r="C832">
        <v>2</v>
      </c>
      <c r="D832">
        <v>832</v>
      </c>
      <c r="E832">
        <f t="shared" si="14"/>
        <v>835</v>
      </c>
    </row>
    <row r="833" spans="1:5">
      <c r="A833" t="e">
        <f ca="1">ol_declare_function("func832","result",E833,"input1",B833,"input2",C833)</f>
        <v>#NAME?</v>
      </c>
      <c r="B833">
        <v>1</v>
      </c>
      <c r="C833">
        <v>2</v>
      </c>
      <c r="D833">
        <v>833</v>
      </c>
      <c r="E833">
        <f t="shared" si="14"/>
        <v>836</v>
      </c>
    </row>
    <row r="834" spans="1:5">
      <c r="A834" t="e">
        <f ca="1">ol_declare_function("func833","result",E834,"input1",B834,"input2",C834)</f>
        <v>#NAME?</v>
      </c>
      <c r="B834">
        <v>1</v>
      </c>
      <c r="C834">
        <v>2</v>
      </c>
      <c r="D834">
        <v>834</v>
      </c>
      <c r="E834">
        <f t="shared" si="14"/>
        <v>837</v>
      </c>
    </row>
    <row r="835" spans="1:5">
      <c r="A835" t="e">
        <f ca="1">ol_declare_function("func834","result",E835,"input1",B835,"input2",C835)</f>
        <v>#NAME?</v>
      </c>
      <c r="B835">
        <v>1</v>
      </c>
      <c r="C835">
        <v>2</v>
      </c>
      <c r="D835">
        <v>835</v>
      </c>
      <c r="E835">
        <f t="shared" si="14"/>
        <v>838</v>
      </c>
    </row>
    <row r="836" spans="1:5">
      <c r="A836" t="e">
        <f ca="1">ol_declare_function("func835","result",E836,"input1",B836,"input2",C836)</f>
        <v>#NAME?</v>
      </c>
      <c r="B836">
        <v>1</v>
      </c>
      <c r="C836">
        <v>2</v>
      </c>
      <c r="D836">
        <v>836</v>
      </c>
      <c r="E836">
        <f t="shared" si="14"/>
        <v>839</v>
      </c>
    </row>
    <row r="837" spans="1:5">
      <c r="A837" t="e">
        <f ca="1">ol_declare_function("func836","result",E837,"input1",B837,"input2",C837)</f>
        <v>#NAME?</v>
      </c>
      <c r="B837">
        <v>1</v>
      </c>
      <c r="C837">
        <v>2</v>
      </c>
      <c r="D837">
        <v>837</v>
      </c>
      <c r="E837">
        <f t="shared" si="14"/>
        <v>840</v>
      </c>
    </row>
    <row r="838" spans="1:5">
      <c r="A838" t="e">
        <f ca="1">ol_declare_function("func837","result",E838,"input1",B838,"input2",C838)</f>
        <v>#NAME?</v>
      </c>
      <c r="B838">
        <v>1</v>
      </c>
      <c r="C838">
        <v>2</v>
      </c>
      <c r="D838">
        <v>838</v>
      </c>
      <c r="E838">
        <f t="shared" si="14"/>
        <v>841</v>
      </c>
    </row>
    <row r="839" spans="1:5">
      <c r="A839" t="e">
        <f ca="1">ol_declare_function("func838","result",E839,"input1",B839,"input2",C839)</f>
        <v>#NAME?</v>
      </c>
      <c r="B839">
        <v>1</v>
      </c>
      <c r="C839">
        <v>2</v>
      </c>
      <c r="D839">
        <v>839</v>
      </c>
      <c r="E839">
        <f t="shared" si="14"/>
        <v>842</v>
      </c>
    </row>
    <row r="840" spans="1:5">
      <c r="A840" t="e">
        <f ca="1">ol_declare_function("func839","result",E840,"input1",B840,"input2",C840)</f>
        <v>#NAME?</v>
      </c>
      <c r="B840">
        <v>1</v>
      </c>
      <c r="C840">
        <v>2</v>
      </c>
      <c r="D840">
        <v>840</v>
      </c>
      <c r="E840">
        <f t="shared" si="14"/>
        <v>843</v>
      </c>
    </row>
    <row r="841" spans="1:5">
      <c r="A841" t="e">
        <f ca="1">ol_declare_function("func840","result",E841,"input1",B841,"input2",C841)</f>
        <v>#NAME?</v>
      </c>
      <c r="B841">
        <v>1</v>
      </c>
      <c r="C841">
        <v>2</v>
      </c>
      <c r="D841">
        <v>841</v>
      </c>
      <c r="E841">
        <f t="shared" si="14"/>
        <v>844</v>
      </c>
    </row>
    <row r="842" spans="1:5">
      <c r="A842" t="e">
        <f ca="1">ol_declare_function("func841","result",E842,"input1",B842,"input2",C842)</f>
        <v>#NAME?</v>
      </c>
      <c r="B842">
        <v>1</v>
      </c>
      <c r="C842">
        <v>2</v>
      </c>
      <c r="D842">
        <v>842</v>
      </c>
      <c r="E842">
        <f t="shared" si="14"/>
        <v>845</v>
      </c>
    </row>
    <row r="843" spans="1:5">
      <c r="A843" t="e">
        <f ca="1">ol_declare_function("func842","result",E843,"input1",B843,"input2",C843)</f>
        <v>#NAME?</v>
      </c>
      <c r="B843">
        <v>1</v>
      </c>
      <c r="C843">
        <v>2</v>
      </c>
      <c r="D843">
        <v>843</v>
      </c>
      <c r="E843">
        <f t="shared" si="14"/>
        <v>846</v>
      </c>
    </row>
    <row r="844" spans="1:5">
      <c r="A844" t="e">
        <f ca="1">ol_declare_function("func843","result",E844,"input1",B844,"input2",C844)</f>
        <v>#NAME?</v>
      </c>
      <c r="B844">
        <v>1</v>
      </c>
      <c r="C844">
        <v>2</v>
      </c>
      <c r="D844">
        <v>844</v>
      </c>
      <c r="E844">
        <f t="shared" si="14"/>
        <v>847</v>
      </c>
    </row>
    <row r="845" spans="1:5">
      <c r="A845" t="e">
        <f ca="1">ol_declare_function("func844","result",E845,"input1",B845,"input2",C845)</f>
        <v>#NAME?</v>
      </c>
      <c r="B845">
        <v>1</v>
      </c>
      <c r="C845">
        <v>2</v>
      </c>
      <c r="D845">
        <v>845</v>
      </c>
      <c r="E845">
        <f t="shared" si="14"/>
        <v>848</v>
      </c>
    </row>
    <row r="846" spans="1:5">
      <c r="A846" t="e">
        <f ca="1">ol_declare_function("func845","result",E846,"input1",B846,"input2",C846)</f>
        <v>#NAME?</v>
      </c>
      <c r="B846">
        <v>1</v>
      </c>
      <c r="C846">
        <v>2</v>
      </c>
      <c r="D846">
        <v>846</v>
      </c>
      <c r="E846">
        <f t="shared" si="14"/>
        <v>849</v>
      </c>
    </row>
    <row r="847" spans="1:5">
      <c r="A847" t="e">
        <f ca="1">ol_declare_function("func846","result",E847,"input1",B847,"input2",C847)</f>
        <v>#NAME?</v>
      </c>
      <c r="B847">
        <v>1</v>
      </c>
      <c r="C847">
        <v>2</v>
      </c>
      <c r="D847">
        <v>847</v>
      </c>
      <c r="E847">
        <f t="shared" si="14"/>
        <v>850</v>
      </c>
    </row>
    <row r="848" spans="1:5">
      <c r="A848" t="e">
        <f ca="1">ol_declare_function("func847","result",E848,"input1",B848,"input2",C848)</f>
        <v>#NAME?</v>
      </c>
      <c r="B848">
        <v>1</v>
      </c>
      <c r="C848">
        <v>2</v>
      </c>
      <c r="D848">
        <v>848</v>
      </c>
      <c r="E848">
        <f t="shared" si="14"/>
        <v>851</v>
      </c>
    </row>
    <row r="849" spans="1:5">
      <c r="A849" t="e">
        <f ca="1">ol_declare_function("func848","result",E849,"input1",B849,"input2",C849)</f>
        <v>#NAME?</v>
      </c>
      <c r="B849">
        <v>1</v>
      </c>
      <c r="C849">
        <v>2</v>
      </c>
      <c r="D849">
        <v>849</v>
      </c>
      <c r="E849">
        <f t="shared" si="14"/>
        <v>852</v>
      </c>
    </row>
    <row r="850" spans="1:5">
      <c r="A850" t="e">
        <f ca="1">ol_declare_function("func849","result",E850,"input1",B850,"input2",C850)</f>
        <v>#NAME?</v>
      </c>
      <c r="B850">
        <v>1</v>
      </c>
      <c r="C850">
        <v>2</v>
      </c>
      <c r="D850">
        <v>850</v>
      </c>
      <c r="E850">
        <f t="shared" si="14"/>
        <v>853</v>
      </c>
    </row>
    <row r="851" spans="1:5">
      <c r="A851" t="e">
        <f ca="1">ol_declare_function("func850","result",E851,"input1",B851,"input2",C851)</f>
        <v>#NAME?</v>
      </c>
      <c r="B851">
        <v>1</v>
      </c>
      <c r="C851">
        <v>2</v>
      </c>
      <c r="D851">
        <v>851</v>
      </c>
      <c r="E851">
        <f t="shared" si="14"/>
        <v>854</v>
      </c>
    </row>
    <row r="852" spans="1:5">
      <c r="A852" t="e">
        <f ca="1">ol_declare_function("func851","result",E852,"input1",B852,"input2",C852)</f>
        <v>#NAME?</v>
      </c>
      <c r="B852">
        <v>1</v>
      </c>
      <c r="C852">
        <v>2</v>
      </c>
      <c r="D852">
        <v>852</v>
      </c>
      <c r="E852">
        <f t="shared" si="14"/>
        <v>855</v>
      </c>
    </row>
    <row r="853" spans="1:5">
      <c r="A853" t="e">
        <f ca="1">ol_declare_function("func852","result",E853,"input1",B853,"input2",C853)</f>
        <v>#NAME?</v>
      </c>
      <c r="B853">
        <v>1</v>
      </c>
      <c r="C853">
        <v>2</v>
      </c>
      <c r="D853">
        <v>853</v>
      </c>
      <c r="E853">
        <f t="shared" si="14"/>
        <v>856</v>
      </c>
    </row>
    <row r="854" spans="1:5">
      <c r="A854" t="e">
        <f ca="1">ol_declare_function("func853","result",E854,"input1",B854,"input2",C854)</f>
        <v>#NAME?</v>
      </c>
      <c r="B854">
        <v>1</v>
      </c>
      <c r="C854">
        <v>2</v>
      </c>
      <c r="D854">
        <v>854</v>
      </c>
      <c r="E854">
        <f t="shared" si="14"/>
        <v>857</v>
      </c>
    </row>
    <row r="855" spans="1:5">
      <c r="A855" t="e">
        <f ca="1">ol_declare_function("func854","result",E855,"input1",B855,"input2",C855)</f>
        <v>#NAME?</v>
      </c>
      <c r="B855">
        <v>1</v>
      </c>
      <c r="C855">
        <v>2</v>
      </c>
      <c r="D855">
        <v>855</v>
      </c>
      <c r="E855">
        <f t="shared" si="14"/>
        <v>858</v>
      </c>
    </row>
    <row r="856" spans="1:5">
      <c r="A856" t="e">
        <f ca="1">ol_declare_function("func855","result",E856,"input1",B856,"input2",C856)</f>
        <v>#NAME?</v>
      </c>
      <c r="B856">
        <v>1</v>
      </c>
      <c r="C856">
        <v>2</v>
      </c>
      <c r="D856">
        <v>856</v>
      </c>
      <c r="E856">
        <f t="shared" si="14"/>
        <v>859</v>
      </c>
    </row>
    <row r="857" spans="1:5">
      <c r="A857" t="e">
        <f ca="1">ol_declare_function("func856","result",E857,"input1",B857,"input2",C857)</f>
        <v>#NAME?</v>
      </c>
      <c r="B857">
        <v>1</v>
      </c>
      <c r="C857">
        <v>2</v>
      </c>
      <c r="D857">
        <v>857</v>
      </c>
      <c r="E857">
        <f t="shared" si="14"/>
        <v>860</v>
      </c>
    </row>
    <row r="858" spans="1:5">
      <c r="A858" t="e">
        <f ca="1">ol_declare_function("func857","result",E858,"input1",B858,"input2",C858)</f>
        <v>#NAME?</v>
      </c>
      <c r="B858">
        <v>1</v>
      </c>
      <c r="C858">
        <v>2</v>
      </c>
      <c r="D858">
        <v>858</v>
      </c>
      <c r="E858">
        <f t="shared" si="14"/>
        <v>861</v>
      </c>
    </row>
    <row r="859" spans="1:5">
      <c r="A859" t="e">
        <f ca="1">ol_declare_function("func858","result",E859,"input1",B859,"input2",C859)</f>
        <v>#NAME?</v>
      </c>
      <c r="B859">
        <v>1</v>
      </c>
      <c r="C859">
        <v>2</v>
      </c>
      <c r="D859">
        <v>859</v>
      </c>
      <c r="E859">
        <f t="shared" si="14"/>
        <v>862</v>
      </c>
    </row>
    <row r="860" spans="1:5">
      <c r="A860" t="e">
        <f ca="1">ol_declare_function("func859","result",E860,"input1",B860,"input2",C860)</f>
        <v>#NAME?</v>
      </c>
      <c r="B860">
        <v>1</v>
      </c>
      <c r="C860">
        <v>2</v>
      </c>
      <c r="D860">
        <v>860</v>
      </c>
      <c r="E860">
        <f t="shared" si="14"/>
        <v>863</v>
      </c>
    </row>
    <row r="861" spans="1:5">
      <c r="A861" t="e">
        <f ca="1">ol_declare_function("func860","result",E861,"input1",B861,"input2",C861)</f>
        <v>#NAME?</v>
      </c>
      <c r="B861">
        <v>1</v>
      </c>
      <c r="C861">
        <v>2</v>
      </c>
      <c r="D861">
        <v>861</v>
      </c>
      <c r="E861">
        <f t="shared" si="14"/>
        <v>864</v>
      </c>
    </row>
    <row r="862" spans="1:5">
      <c r="A862" t="e">
        <f ca="1">ol_declare_function("func861","result",E862,"input1",B862,"input2",C862)</f>
        <v>#NAME?</v>
      </c>
      <c r="B862">
        <v>1</v>
      </c>
      <c r="C862">
        <v>2</v>
      </c>
      <c r="D862">
        <v>862</v>
      </c>
      <c r="E862">
        <f t="shared" si="14"/>
        <v>865</v>
      </c>
    </row>
    <row r="863" spans="1:5">
      <c r="A863" t="e">
        <f ca="1">ol_declare_function("func862","result",E863,"input1",B863,"input2",C863)</f>
        <v>#NAME?</v>
      </c>
      <c r="B863">
        <v>1</v>
      </c>
      <c r="C863">
        <v>2</v>
      </c>
      <c r="D863">
        <v>863</v>
      </c>
      <c r="E863">
        <f t="shared" si="14"/>
        <v>866</v>
      </c>
    </row>
    <row r="864" spans="1:5">
      <c r="A864" t="e">
        <f ca="1">ol_declare_function("func863","result",E864,"input1",B864,"input2",C864)</f>
        <v>#NAME?</v>
      </c>
      <c r="B864">
        <v>1</v>
      </c>
      <c r="C864">
        <v>2</v>
      </c>
      <c r="D864">
        <v>864</v>
      </c>
      <c r="E864">
        <f t="shared" si="14"/>
        <v>867</v>
      </c>
    </row>
    <row r="865" spans="1:5">
      <c r="A865" t="e">
        <f ca="1">ol_declare_function("func864","result",E865,"input1",B865,"input2",C865)</f>
        <v>#NAME?</v>
      </c>
      <c r="B865">
        <v>1</v>
      </c>
      <c r="C865">
        <v>2</v>
      </c>
      <c r="D865">
        <v>865</v>
      </c>
      <c r="E865">
        <f t="shared" si="14"/>
        <v>868</v>
      </c>
    </row>
    <row r="866" spans="1:5">
      <c r="A866" t="e">
        <f ca="1">ol_declare_function("func865","result",E866,"input1",B866,"input2",C866)</f>
        <v>#NAME?</v>
      </c>
      <c r="B866">
        <v>1</v>
      </c>
      <c r="C866">
        <v>2</v>
      </c>
      <c r="D866">
        <v>866</v>
      </c>
      <c r="E866">
        <f t="shared" si="14"/>
        <v>869</v>
      </c>
    </row>
    <row r="867" spans="1:5">
      <c r="A867" t="e">
        <f ca="1">ol_declare_function("func866","result",E867,"input1",B867,"input2",C867)</f>
        <v>#NAME?</v>
      </c>
      <c r="B867">
        <v>1</v>
      </c>
      <c r="C867">
        <v>2</v>
      </c>
      <c r="D867">
        <v>867</v>
      </c>
      <c r="E867">
        <f t="shared" si="14"/>
        <v>870</v>
      </c>
    </row>
    <row r="868" spans="1:5">
      <c r="A868" t="e">
        <f ca="1">ol_declare_function("func867","result",E868,"input1",B868,"input2",C868)</f>
        <v>#NAME?</v>
      </c>
      <c r="B868">
        <v>1</v>
      </c>
      <c r="C868">
        <v>2</v>
      </c>
      <c r="D868">
        <v>868</v>
      </c>
      <c r="E868">
        <f t="shared" si="14"/>
        <v>871</v>
      </c>
    </row>
    <row r="869" spans="1:5">
      <c r="A869" t="e">
        <f ca="1">ol_declare_function("func868","result",E869,"input1",B869,"input2",C869)</f>
        <v>#NAME?</v>
      </c>
      <c r="B869">
        <v>1</v>
      </c>
      <c r="C869">
        <v>2</v>
      </c>
      <c r="D869">
        <v>869</v>
      </c>
      <c r="E869">
        <f t="shared" si="14"/>
        <v>872</v>
      </c>
    </row>
    <row r="870" spans="1:5">
      <c r="A870" t="e">
        <f ca="1">ol_declare_function("func869","result",E870,"input1",B870,"input2",C870)</f>
        <v>#NAME?</v>
      </c>
      <c r="B870">
        <v>1</v>
      </c>
      <c r="C870">
        <v>2</v>
      </c>
      <c r="D870">
        <v>870</v>
      </c>
      <c r="E870">
        <f t="shared" si="14"/>
        <v>873</v>
      </c>
    </row>
    <row r="871" spans="1:5">
      <c r="A871" t="e">
        <f ca="1">ol_declare_function("func870","result",E871,"input1",B871,"input2",C871)</f>
        <v>#NAME?</v>
      </c>
      <c r="B871">
        <v>1</v>
      </c>
      <c r="C871">
        <v>2</v>
      </c>
      <c r="D871">
        <v>871</v>
      </c>
      <c r="E871">
        <f t="shared" si="14"/>
        <v>874</v>
      </c>
    </row>
    <row r="872" spans="1:5">
      <c r="A872" t="e">
        <f ca="1">ol_declare_function("func871","result",E872,"input1",B872,"input2",C872)</f>
        <v>#NAME?</v>
      </c>
      <c r="B872">
        <v>1</v>
      </c>
      <c r="C872">
        <v>2</v>
      </c>
      <c r="D872">
        <v>872</v>
      </c>
      <c r="E872">
        <f t="shared" si="14"/>
        <v>875</v>
      </c>
    </row>
    <row r="873" spans="1:5">
      <c r="A873" t="e">
        <f ca="1">ol_declare_function("func872","result",E873,"input1",B873,"input2",C873)</f>
        <v>#NAME?</v>
      </c>
      <c r="B873">
        <v>1</v>
      </c>
      <c r="C873">
        <v>2</v>
      </c>
      <c r="D873">
        <v>873</v>
      </c>
      <c r="E873">
        <f t="shared" si="14"/>
        <v>876</v>
      </c>
    </row>
    <row r="874" spans="1:5">
      <c r="A874" t="e">
        <f ca="1">ol_declare_function("func873","result",E874,"input1",B874,"input2",C874)</f>
        <v>#NAME?</v>
      </c>
      <c r="B874">
        <v>1</v>
      </c>
      <c r="C874">
        <v>2</v>
      </c>
      <c r="D874">
        <v>874</v>
      </c>
      <c r="E874">
        <f t="shared" si="14"/>
        <v>877</v>
      </c>
    </row>
    <row r="875" spans="1:5">
      <c r="A875" t="e">
        <f ca="1">ol_declare_function("func874","result",E875,"input1",B875,"input2",C875)</f>
        <v>#NAME?</v>
      </c>
      <c r="B875">
        <v>1</v>
      </c>
      <c r="C875">
        <v>2</v>
      </c>
      <c r="D875">
        <v>875</v>
      </c>
      <c r="E875">
        <f t="shared" si="14"/>
        <v>878</v>
      </c>
    </row>
    <row r="876" spans="1:5">
      <c r="A876" t="e">
        <f ca="1">ol_declare_function("func875","result",E876,"input1",B876,"input2",C876)</f>
        <v>#NAME?</v>
      </c>
      <c r="B876">
        <v>1</v>
      </c>
      <c r="C876">
        <v>2</v>
      </c>
      <c r="D876">
        <v>876</v>
      </c>
      <c r="E876">
        <f t="shared" si="14"/>
        <v>879</v>
      </c>
    </row>
    <row r="877" spans="1:5">
      <c r="A877" t="e">
        <f ca="1">ol_declare_function("func876","result",E877,"input1",B877,"input2",C877)</f>
        <v>#NAME?</v>
      </c>
      <c r="B877">
        <v>1</v>
      </c>
      <c r="C877">
        <v>2</v>
      </c>
      <c r="D877">
        <v>877</v>
      </c>
      <c r="E877">
        <f t="shared" si="14"/>
        <v>880</v>
      </c>
    </row>
    <row r="878" spans="1:5">
      <c r="A878" t="e">
        <f ca="1">ol_declare_function("func877","result",E878,"input1",B878,"input2",C878)</f>
        <v>#NAME?</v>
      </c>
      <c r="B878">
        <v>1</v>
      </c>
      <c r="C878">
        <v>2</v>
      </c>
      <c r="D878">
        <v>878</v>
      </c>
      <c r="E878">
        <f t="shared" si="14"/>
        <v>881</v>
      </c>
    </row>
    <row r="879" spans="1:5">
      <c r="A879" t="e">
        <f ca="1">ol_declare_function("func878","result",E879,"input1",B879,"input2",C879)</f>
        <v>#NAME?</v>
      </c>
      <c r="B879">
        <v>1</v>
      </c>
      <c r="C879">
        <v>2</v>
      </c>
      <c r="D879">
        <v>879</v>
      </c>
      <c r="E879">
        <f t="shared" si="14"/>
        <v>882</v>
      </c>
    </row>
    <row r="880" spans="1:5">
      <c r="A880" t="e">
        <f ca="1">ol_declare_function("func879","result",E880,"input1",B880,"input2",C880)</f>
        <v>#NAME?</v>
      </c>
      <c r="B880">
        <v>1</v>
      </c>
      <c r="C880">
        <v>2</v>
      </c>
      <c r="D880">
        <v>880</v>
      </c>
      <c r="E880">
        <f t="shared" si="14"/>
        <v>883</v>
      </c>
    </row>
    <row r="881" spans="1:5">
      <c r="A881" t="e">
        <f ca="1">ol_declare_function("func880","result",E881,"input1",B881,"input2",C881)</f>
        <v>#NAME?</v>
      </c>
      <c r="B881">
        <v>1</v>
      </c>
      <c r="C881">
        <v>2</v>
      </c>
      <c r="D881">
        <v>881</v>
      </c>
      <c r="E881">
        <f t="shared" si="14"/>
        <v>884</v>
      </c>
    </row>
    <row r="882" spans="1:5">
      <c r="A882" t="e">
        <f ca="1">ol_declare_function("func881","result",E882,"input1",B882,"input2",C882)</f>
        <v>#NAME?</v>
      </c>
      <c r="B882">
        <v>1</v>
      </c>
      <c r="C882">
        <v>2</v>
      </c>
      <c r="D882">
        <v>882</v>
      </c>
      <c r="E882">
        <f t="shared" si="14"/>
        <v>885</v>
      </c>
    </row>
    <row r="883" spans="1:5">
      <c r="A883" t="e">
        <f ca="1">ol_declare_function("func882","result",E883,"input1",B883,"input2",C883)</f>
        <v>#NAME?</v>
      </c>
      <c r="B883">
        <v>1</v>
      </c>
      <c r="C883">
        <v>2</v>
      </c>
      <c r="D883">
        <v>883</v>
      </c>
      <c r="E883">
        <f t="shared" si="14"/>
        <v>886</v>
      </c>
    </row>
    <row r="884" spans="1:5">
      <c r="A884" t="e">
        <f ca="1">ol_declare_function("func883","result",E884,"input1",B884,"input2",C884)</f>
        <v>#NAME?</v>
      </c>
      <c r="B884">
        <v>1</v>
      </c>
      <c r="C884">
        <v>2</v>
      </c>
      <c r="D884">
        <v>884</v>
      </c>
      <c r="E884">
        <f t="shared" si="14"/>
        <v>887</v>
      </c>
    </row>
    <row r="885" spans="1:5">
      <c r="A885" t="e">
        <f ca="1">ol_declare_function("func884","result",E885,"input1",B885,"input2",C885)</f>
        <v>#NAME?</v>
      </c>
      <c r="B885">
        <v>1</v>
      </c>
      <c r="C885">
        <v>2</v>
      </c>
      <c r="D885">
        <v>885</v>
      </c>
      <c r="E885">
        <f t="shared" si="14"/>
        <v>888</v>
      </c>
    </row>
    <row r="886" spans="1:5">
      <c r="A886" t="e">
        <f ca="1">ol_declare_function("func885","result",E886,"input1",B886,"input2",C886)</f>
        <v>#NAME?</v>
      </c>
      <c r="B886">
        <v>1</v>
      </c>
      <c r="C886">
        <v>2</v>
      </c>
      <c r="D886">
        <v>886</v>
      </c>
      <c r="E886">
        <f t="shared" si="14"/>
        <v>889</v>
      </c>
    </row>
    <row r="887" spans="1:5">
      <c r="A887" t="e">
        <f ca="1">ol_declare_function("func886","result",E887,"input1",B887,"input2",C887)</f>
        <v>#NAME?</v>
      </c>
      <c r="B887">
        <v>1</v>
      </c>
      <c r="C887">
        <v>2</v>
      </c>
      <c r="D887">
        <v>887</v>
      </c>
      <c r="E887">
        <f t="shared" si="14"/>
        <v>890</v>
      </c>
    </row>
    <row r="888" spans="1:5">
      <c r="A888" t="e">
        <f ca="1">ol_declare_function("func887","result",E888,"input1",B888,"input2",C888)</f>
        <v>#NAME?</v>
      </c>
      <c r="B888">
        <v>1</v>
      </c>
      <c r="C888">
        <v>2</v>
      </c>
      <c r="D888">
        <v>888</v>
      </c>
      <c r="E888">
        <f t="shared" si="14"/>
        <v>891</v>
      </c>
    </row>
    <row r="889" spans="1:5">
      <c r="A889" t="e">
        <f ca="1">ol_declare_function("func888","result",E889,"input1",B889,"input2",C889)</f>
        <v>#NAME?</v>
      </c>
      <c r="B889">
        <v>1</v>
      </c>
      <c r="C889">
        <v>2</v>
      </c>
      <c r="D889">
        <v>889</v>
      </c>
      <c r="E889">
        <f t="shared" si="14"/>
        <v>892</v>
      </c>
    </row>
    <row r="890" spans="1:5">
      <c r="A890" t="e">
        <f ca="1">ol_declare_function("func889","result",E890,"input1",B890,"input2",C890)</f>
        <v>#NAME?</v>
      </c>
      <c r="B890">
        <v>1</v>
      </c>
      <c r="C890">
        <v>2</v>
      </c>
      <c r="D890">
        <v>890</v>
      </c>
      <c r="E890">
        <f t="shared" si="14"/>
        <v>893</v>
      </c>
    </row>
    <row r="891" spans="1:5">
      <c r="A891" t="e">
        <f ca="1">ol_declare_function("func890","result",E891,"input1",B891,"input2",C891)</f>
        <v>#NAME?</v>
      </c>
      <c r="B891">
        <v>1</v>
      </c>
      <c r="C891">
        <v>2</v>
      </c>
      <c r="D891">
        <v>891</v>
      </c>
      <c r="E891">
        <f t="shared" si="14"/>
        <v>894</v>
      </c>
    </row>
    <row r="892" spans="1:5">
      <c r="A892" t="e">
        <f ca="1">ol_declare_function("func891","result",E892,"input1",B892,"input2",C892)</f>
        <v>#NAME?</v>
      </c>
      <c r="B892">
        <v>1</v>
      </c>
      <c r="C892">
        <v>2</v>
      </c>
      <c r="D892">
        <v>892</v>
      </c>
      <c r="E892">
        <f t="shared" si="14"/>
        <v>895</v>
      </c>
    </row>
    <row r="893" spans="1:5">
      <c r="A893" t="e">
        <f ca="1">ol_declare_function("func892","result",E893,"input1",B893,"input2",C893)</f>
        <v>#NAME?</v>
      </c>
      <c r="B893">
        <v>1</v>
      </c>
      <c r="C893">
        <v>2</v>
      </c>
      <c r="D893">
        <v>893</v>
      </c>
      <c r="E893">
        <f t="shared" ref="E893:E956" si="15">D893+C893+B893</f>
        <v>896</v>
      </c>
    </row>
    <row r="894" spans="1:5">
      <c r="A894" t="e">
        <f ca="1">ol_declare_function("func893","result",E894,"input1",B894,"input2",C894)</f>
        <v>#NAME?</v>
      </c>
      <c r="B894">
        <v>1</v>
      </c>
      <c r="C894">
        <v>2</v>
      </c>
      <c r="D894">
        <v>894</v>
      </c>
      <c r="E894">
        <f t="shared" si="15"/>
        <v>897</v>
      </c>
    </row>
    <row r="895" spans="1:5">
      <c r="A895" t="e">
        <f ca="1">ol_declare_function("func894","result",E895,"input1",B895,"input2",C895)</f>
        <v>#NAME?</v>
      </c>
      <c r="B895">
        <v>1</v>
      </c>
      <c r="C895">
        <v>2</v>
      </c>
      <c r="D895">
        <v>895</v>
      </c>
      <c r="E895">
        <f t="shared" si="15"/>
        <v>898</v>
      </c>
    </row>
    <row r="896" spans="1:5">
      <c r="A896" t="e">
        <f ca="1">ol_declare_function("func895","result",E896,"input1",B896,"input2",C896)</f>
        <v>#NAME?</v>
      </c>
      <c r="B896">
        <v>1</v>
      </c>
      <c r="C896">
        <v>2</v>
      </c>
      <c r="D896">
        <v>896</v>
      </c>
      <c r="E896">
        <f t="shared" si="15"/>
        <v>899</v>
      </c>
    </row>
    <row r="897" spans="1:5">
      <c r="A897" t="e">
        <f ca="1">ol_declare_function("func896","result",E897,"input1",B897,"input2",C897)</f>
        <v>#NAME?</v>
      </c>
      <c r="B897">
        <v>1</v>
      </c>
      <c r="C897">
        <v>2</v>
      </c>
      <c r="D897">
        <v>897</v>
      </c>
      <c r="E897">
        <f t="shared" si="15"/>
        <v>900</v>
      </c>
    </row>
    <row r="898" spans="1:5">
      <c r="A898" t="e">
        <f ca="1">ol_declare_function("func897","result",E898,"input1",B898,"input2",C898)</f>
        <v>#NAME?</v>
      </c>
      <c r="B898">
        <v>1</v>
      </c>
      <c r="C898">
        <v>2</v>
      </c>
      <c r="D898">
        <v>898</v>
      </c>
      <c r="E898">
        <f t="shared" si="15"/>
        <v>901</v>
      </c>
    </row>
    <row r="899" spans="1:5">
      <c r="A899" t="e">
        <f ca="1">ol_declare_function("func898","result",E899,"input1",B899,"input2",C899)</f>
        <v>#NAME?</v>
      </c>
      <c r="B899">
        <v>1</v>
      </c>
      <c r="C899">
        <v>2</v>
      </c>
      <c r="D899">
        <v>899</v>
      </c>
      <c r="E899">
        <f t="shared" si="15"/>
        <v>902</v>
      </c>
    </row>
    <row r="900" spans="1:5">
      <c r="A900" t="e">
        <f ca="1">ol_declare_function("func899","result",E900,"input1",B900,"input2",C900)</f>
        <v>#NAME?</v>
      </c>
      <c r="B900">
        <v>1</v>
      </c>
      <c r="C900">
        <v>2</v>
      </c>
      <c r="D900">
        <v>900</v>
      </c>
      <c r="E900">
        <f t="shared" si="15"/>
        <v>903</v>
      </c>
    </row>
    <row r="901" spans="1:5">
      <c r="A901" t="e">
        <f ca="1">ol_declare_function("func900","result",E901,"input1",B901,"input2",C901)</f>
        <v>#NAME?</v>
      </c>
      <c r="B901">
        <v>1</v>
      </c>
      <c r="C901">
        <v>2</v>
      </c>
      <c r="D901">
        <v>901</v>
      </c>
      <c r="E901">
        <f t="shared" si="15"/>
        <v>904</v>
      </c>
    </row>
    <row r="902" spans="1:5">
      <c r="A902" t="e">
        <f ca="1">ol_declare_function("func901","result",E902,"input1",B902,"input2",C902)</f>
        <v>#NAME?</v>
      </c>
      <c r="B902">
        <v>1</v>
      </c>
      <c r="C902">
        <v>2</v>
      </c>
      <c r="D902">
        <v>902</v>
      </c>
      <c r="E902">
        <f t="shared" si="15"/>
        <v>905</v>
      </c>
    </row>
    <row r="903" spans="1:5">
      <c r="A903" t="e">
        <f ca="1">ol_declare_function("func902","result",E903,"input1",B903,"input2",C903)</f>
        <v>#NAME?</v>
      </c>
      <c r="B903">
        <v>1</v>
      </c>
      <c r="C903">
        <v>2</v>
      </c>
      <c r="D903">
        <v>903</v>
      </c>
      <c r="E903">
        <f t="shared" si="15"/>
        <v>906</v>
      </c>
    </row>
    <row r="904" spans="1:5">
      <c r="A904" t="e">
        <f ca="1">ol_declare_function("func903","result",E904,"input1",B904,"input2",C904)</f>
        <v>#NAME?</v>
      </c>
      <c r="B904">
        <v>1</v>
      </c>
      <c r="C904">
        <v>2</v>
      </c>
      <c r="D904">
        <v>904</v>
      </c>
      <c r="E904">
        <f t="shared" si="15"/>
        <v>907</v>
      </c>
    </row>
    <row r="905" spans="1:5">
      <c r="A905" t="e">
        <f ca="1">ol_declare_function("func904","result",E905,"input1",B905,"input2",C905)</f>
        <v>#NAME?</v>
      </c>
      <c r="B905">
        <v>1</v>
      </c>
      <c r="C905">
        <v>2</v>
      </c>
      <c r="D905">
        <v>905</v>
      </c>
      <c r="E905">
        <f t="shared" si="15"/>
        <v>908</v>
      </c>
    </row>
    <row r="906" spans="1:5">
      <c r="A906" t="e">
        <f ca="1">ol_declare_function("func905","result",E906,"input1",B906,"input2",C906)</f>
        <v>#NAME?</v>
      </c>
      <c r="B906">
        <v>1</v>
      </c>
      <c r="C906">
        <v>2</v>
      </c>
      <c r="D906">
        <v>906</v>
      </c>
      <c r="E906">
        <f t="shared" si="15"/>
        <v>909</v>
      </c>
    </row>
    <row r="907" spans="1:5">
      <c r="A907" t="e">
        <f ca="1">ol_declare_function("func906","result",E907,"input1",B907,"input2",C907)</f>
        <v>#NAME?</v>
      </c>
      <c r="B907">
        <v>1</v>
      </c>
      <c r="C907">
        <v>2</v>
      </c>
      <c r="D907">
        <v>907</v>
      </c>
      <c r="E907">
        <f t="shared" si="15"/>
        <v>910</v>
      </c>
    </row>
    <row r="908" spans="1:5">
      <c r="A908" t="e">
        <f ca="1">ol_declare_function("func907","result",E908,"input1",B908,"input2",C908)</f>
        <v>#NAME?</v>
      </c>
      <c r="B908">
        <v>1</v>
      </c>
      <c r="C908">
        <v>2</v>
      </c>
      <c r="D908">
        <v>908</v>
      </c>
      <c r="E908">
        <f t="shared" si="15"/>
        <v>911</v>
      </c>
    </row>
    <row r="909" spans="1:5">
      <c r="A909" t="e">
        <f ca="1">ol_declare_function("func908","result",E909,"input1",B909,"input2",C909)</f>
        <v>#NAME?</v>
      </c>
      <c r="B909">
        <v>1</v>
      </c>
      <c r="C909">
        <v>2</v>
      </c>
      <c r="D909">
        <v>909</v>
      </c>
      <c r="E909">
        <f t="shared" si="15"/>
        <v>912</v>
      </c>
    </row>
    <row r="910" spans="1:5">
      <c r="A910" t="e">
        <f ca="1">ol_declare_function("func909","result",E910,"input1",B910,"input2",C910)</f>
        <v>#NAME?</v>
      </c>
      <c r="B910">
        <v>1</v>
      </c>
      <c r="C910">
        <v>2</v>
      </c>
      <c r="D910">
        <v>910</v>
      </c>
      <c r="E910">
        <f t="shared" si="15"/>
        <v>913</v>
      </c>
    </row>
    <row r="911" spans="1:5">
      <c r="A911" t="e">
        <f ca="1">ol_declare_function("func910","result",E911,"input1",B911,"input2",C911)</f>
        <v>#NAME?</v>
      </c>
      <c r="B911">
        <v>1</v>
      </c>
      <c r="C911">
        <v>2</v>
      </c>
      <c r="D911">
        <v>911</v>
      </c>
      <c r="E911">
        <f t="shared" si="15"/>
        <v>914</v>
      </c>
    </row>
    <row r="912" spans="1:5">
      <c r="A912" t="e">
        <f ca="1">ol_declare_function("func911","result",E912,"input1",B912,"input2",C912)</f>
        <v>#NAME?</v>
      </c>
      <c r="B912">
        <v>1</v>
      </c>
      <c r="C912">
        <v>2</v>
      </c>
      <c r="D912">
        <v>912</v>
      </c>
      <c r="E912">
        <f t="shared" si="15"/>
        <v>915</v>
      </c>
    </row>
    <row r="913" spans="1:5">
      <c r="A913" t="e">
        <f ca="1">ol_declare_function("func912","result",E913,"input1",B913,"input2",C913)</f>
        <v>#NAME?</v>
      </c>
      <c r="B913">
        <v>1</v>
      </c>
      <c r="C913">
        <v>2</v>
      </c>
      <c r="D913">
        <v>913</v>
      </c>
      <c r="E913">
        <f t="shared" si="15"/>
        <v>916</v>
      </c>
    </row>
    <row r="914" spans="1:5">
      <c r="A914" t="e">
        <f ca="1">ol_declare_function("func913","result",E914,"input1",B914,"input2",C914)</f>
        <v>#NAME?</v>
      </c>
      <c r="B914">
        <v>1</v>
      </c>
      <c r="C914">
        <v>2</v>
      </c>
      <c r="D914">
        <v>914</v>
      </c>
      <c r="E914">
        <f t="shared" si="15"/>
        <v>917</v>
      </c>
    </row>
    <row r="915" spans="1:5">
      <c r="A915" t="e">
        <f ca="1">ol_declare_function("func914","result",E915,"input1",B915,"input2",C915)</f>
        <v>#NAME?</v>
      </c>
      <c r="B915">
        <v>1</v>
      </c>
      <c r="C915">
        <v>2</v>
      </c>
      <c r="D915">
        <v>915</v>
      </c>
      <c r="E915">
        <f t="shared" si="15"/>
        <v>918</v>
      </c>
    </row>
    <row r="916" spans="1:5">
      <c r="A916" t="e">
        <f ca="1">ol_declare_function("func915","result",E916,"input1",B916,"input2",C916)</f>
        <v>#NAME?</v>
      </c>
      <c r="B916">
        <v>1</v>
      </c>
      <c r="C916">
        <v>2</v>
      </c>
      <c r="D916">
        <v>916</v>
      </c>
      <c r="E916">
        <f t="shared" si="15"/>
        <v>919</v>
      </c>
    </row>
    <row r="917" spans="1:5">
      <c r="A917" t="e">
        <f ca="1">ol_declare_function("func916","result",E917,"input1",B917,"input2",C917)</f>
        <v>#NAME?</v>
      </c>
      <c r="B917">
        <v>1</v>
      </c>
      <c r="C917">
        <v>2</v>
      </c>
      <c r="D917">
        <v>917</v>
      </c>
      <c r="E917">
        <f t="shared" si="15"/>
        <v>920</v>
      </c>
    </row>
    <row r="918" spans="1:5">
      <c r="A918" t="e">
        <f ca="1">ol_declare_function("func917","result",E918,"input1",B918,"input2",C918)</f>
        <v>#NAME?</v>
      </c>
      <c r="B918">
        <v>1</v>
      </c>
      <c r="C918">
        <v>2</v>
      </c>
      <c r="D918">
        <v>918</v>
      </c>
      <c r="E918">
        <f t="shared" si="15"/>
        <v>921</v>
      </c>
    </row>
    <row r="919" spans="1:5">
      <c r="A919" t="e">
        <f ca="1">ol_declare_function("func918","result",E919,"input1",B919,"input2",C919)</f>
        <v>#NAME?</v>
      </c>
      <c r="B919">
        <v>1</v>
      </c>
      <c r="C919">
        <v>2</v>
      </c>
      <c r="D919">
        <v>919</v>
      </c>
      <c r="E919">
        <f t="shared" si="15"/>
        <v>922</v>
      </c>
    </row>
    <row r="920" spans="1:5">
      <c r="A920" t="e">
        <f ca="1">ol_declare_function("func919","result",E920,"input1",B920,"input2",C920)</f>
        <v>#NAME?</v>
      </c>
      <c r="B920">
        <v>1</v>
      </c>
      <c r="C920">
        <v>2</v>
      </c>
      <c r="D920">
        <v>920</v>
      </c>
      <c r="E920">
        <f t="shared" si="15"/>
        <v>923</v>
      </c>
    </row>
    <row r="921" spans="1:5">
      <c r="A921" t="e">
        <f ca="1">ol_declare_function("func920","result",E921,"input1",B921,"input2",C921)</f>
        <v>#NAME?</v>
      </c>
      <c r="B921">
        <v>1</v>
      </c>
      <c r="C921">
        <v>2</v>
      </c>
      <c r="D921">
        <v>921</v>
      </c>
      <c r="E921">
        <f t="shared" si="15"/>
        <v>924</v>
      </c>
    </row>
    <row r="922" spans="1:5">
      <c r="A922" t="e">
        <f ca="1">ol_declare_function("func921","result",E922,"input1",B922,"input2",C922)</f>
        <v>#NAME?</v>
      </c>
      <c r="B922">
        <v>1</v>
      </c>
      <c r="C922">
        <v>2</v>
      </c>
      <c r="D922">
        <v>922</v>
      </c>
      <c r="E922">
        <f t="shared" si="15"/>
        <v>925</v>
      </c>
    </row>
    <row r="923" spans="1:5">
      <c r="A923" t="e">
        <f ca="1">ol_declare_function("func922","result",E923,"input1",B923,"input2",C923)</f>
        <v>#NAME?</v>
      </c>
      <c r="B923">
        <v>1</v>
      </c>
      <c r="C923">
        <v>2</v>
      </c>
      <c r="D923">
        <v>923</v>
      </c>
      <c r="E923">
        <f t="shared" si="15"/>
        <v>926</v>
      </c>
    </row>
    <row r="924" spans="1:5">
      <c r="A924" t="e">
        <f ca="1">ol_declare_function("func923","result",E924,"input1",B924,"input2",C924)</f>
        <v>#NAME?</v>
      </c>
      <c r="B924">
        <v>1</v>
      </c>
      <c r="C924">
        <v>2</v>
      </c>
      <c r="D924">
        <v>924</v>
      </c>
      <c r="E924">
        <f t="shared" si="15"/>
        <v>927</v>
      </c>
    </row>
    <row r="925" spans="1:5">
      <c r="A925" t="e">
        <f ca="1">ol_declare_function("func924","result",E925,"input1",B925,"input2",C925)</f>
        <v>#NAME?</v>
      </c>
      <c r="B925">
        <v>1</v>
      </c>
      <c r="C925">
        <v>2</v>
      </c>
      <c r="D925">
        <v>925</v>
      </c>
      <c r="E925">
        <f t="shared" si="15"/>
        <v>928</v>
      </c>
    </row>
    <row r="926" spans="1:5">
      <c r="A926" t="e">
        <f ca="1">ol_declare_function("func925","result",E926,"input1",B926,"input2",C926)</f>
        <v>#NAME?</v>
      </c>
      <c r="B926">
        <v>1</v>
      </c>
      <c r="C926">
        <v>2</v>
      </c>
      <c r="D926">
        <v>926</v>
      </c>
      <c r="E926">
        <f t="shared" si="15"/>
        <v>929</v>
      </c>
    </row>
    <row r="927" spans="1:5">
      <c r="A927" t="e">
        <f ca="1">ol_declare_function("func926","result",E927,"input1",B927,"input2",C927)</f>
        <v>#NAME?</v>
      </c>
      <c r="B927">
        <v>1</v>
      </c>
      <c r="C927">
        <v>2</v>
      </c>
      <c r="D927">
        <v>927</v>
      </c>
      <c r="E927">
        <f t="shared" si="15"/>
        <v>930</v>
      </c>
    </row>
    <row r="928" spans="1:5">
      <c r="A928" t="e">
        <f ca="1">ol_declare_function("func927","result",E928,"input1",B928,"input2",C928)</f>
        <v>#NAME?</v>
      </c>
      <c r="B928">
        <v>1</v>
      </c>
      <c r="C928">
        <v>2</v>
      </c>
      <c r="D928">
        <v>928</v>
      </c>
      <c r="E928">
        <f t="shared" si="15"/>
        <v>931</v>
      </c>
    </row>
    <row r="929" spans="1:5">
      <c r="A929" t="e">
        <f ca="1">ol_declare_function("func928","result",E929,"input1",B929,"input2",C929)</f>
        <v>#NAME?</v>
      </c>
      <c r="B929">
        <v>1</v>
      </c>
      <c r="C929">
        <v>2</v>
      </c>
      <c r="D929">
        <v>929</v>
      </c>
      <c r="E929">
        <f t="shared" si="15"/>
        <v>932</v>
      </c>
    </row>
    <row r="930" spans="1:5">
      <c r="A930" t="e">
        <f ca="1">ol_declare_function("func929","result",E930,"input1",B930,"input2",C930)</f>
        <v>#NAME?</v>
      </c>
      <c r="B930">
        <v>1</v>
      </c>
      <c r="C930">
        <v>2</v>
      </c>
      <c r="D930">
        <v>930</v>
      </c>
      <c r="E930">
        <f t="shared" si="15"/>
        <v>933</v>
      </c>
    </row>
    <row r="931" spans="1:5">
      <c r="A931" t="e">
        <f ca="1">ol_declare_function("func930","result",E931,"input1",B931,"input2",C931)</f>
        <v>#NAME?</v>
      </c>
      <c r="B931">
        <v>1</v>
      </c>
      <c r="C931">
        <v>2</v>
      </c>
      <c r="D931">
        <v>931</v>
      </c>
      <c r="E931">
        <f t="shared" si="15"/>
        <v>934</v>
      </c>
    </row>
    <row r="932" spans="1:5">
      <c r="A932" t="e">
        <f ca="1">ol_declare_function("func931","result",E932,"input1",B932,"input2",C932)</f>
        <v>#NAME?</v>
      </c>
      <c r="B932">
        <v>1</v>
      </c>
      <c r="C932">
        <v>2</v>
      </c>
      <c r="D932">
        <v>932</v>
      </c>
      <c r="E932">
        <f t="shared" si="15"/>
        <v>935</v>
      </c>
    </row>
    <row r="933" spans="1:5">
      <c r="A933" t="e">
        <f ca="1">ol_declare_function("func932","result",E933,"input1",B933,"input2",C933)</f>
        <v>#NAME?</v>
      </c>
      <c r="B933">
        <v>1</v>
      </c>
      <c r="C933">
        <v>2</v>
      </c>
      <c r="D933">
        <v>933</v>
      </c>
      <c r="E933">
        <f t="shared" si="15"/>
        <v>936</v>
      </c>
    </row>
    <row r="934" spans="1:5">
      <c r="A934" t="e">
        <f ca="1">ol_declare_function("func933","result",E934,"input1",B934,"input2",C934)</f>
        <v>#NAME?</v>
      </c>
      <c r="B934">
        <v>1</v>
      </c>
      <c r="C934">
        <v>2</v>
      </c>
      <c r="D934">
        <v>934</v>
      </c>
      <c r="E934">
        <f t="shared" si="15"/>
        <v>937</v>
      </c>
    </row>
    <row r="935" spans="1:5">
      <c r="A935" t="e">
        <f ca="1">ol_declare_function("func934","result",E935,"input1",B935,"input2",C935)</f>
        <v>#NAME?</v>
      </c>
      <c r="B935">
        <v>1</v>
      </c>
      <c r="C935">
        <v>2</v>
      </c>
      <c r="D935">
        <v>935</v>
      </c>
      <c r="E935">
        <f t="shared" si="15"/>
        <v>938</v>
      </c>
    </row>
    <row r="936" spans="1:5">
      <c r="A936" t="e">
        <f ca="1">ol_declare_function("func935","result",E936,"input1",B936,"input2",C936)</f>
        <v>#NAME?</v>
      </c>
      <c r="B936">
        <v>1</v>
      </c>
      <c r="C936">
        <v>2</v>
      </c>
      <c r="D936">
        <v>936</v>
      </c>
      <c r="E936">
        <f t="shared" si="15"/>
        <v>939</v>
      </c>
    </row>
    <row r="937" spans="1:5">
      <c r="A937" t="e">
        <f ca="1">ol_declare_function("func936","result",E937,"input1",B937,"input2",C937)</f>
        <v>#NAME?</v>
      </c>
      <c r="B937">
        <v>1</v>
      </c>
      <c r="C937">
        <v>2</v>
      </c>
      <c r="D937">
        <v>937</v>
      </c>
      <c r="E937">
        <f t="shared" si="15"/>
        <v>940</v>
      </c>
    </row>
    <row r="938" spans="1:5">
      <c r="A938" t="e">
        <f ca="1">ol_declare_function("func937","result",E938,"input1",B938,"input2",C938)</f>
        <v>#NAME?</v>
      </c>
      <c r="B938">
        <v>1</v>
      </c>
      <c r="C938">
        <v>2</v>
      </c>
      <c r="D938">
        <v>938</v>
      </c>
      <c r="E938">
        <f t="shared" si="15"/>
        <v>941</v>
      </c>
    </row>
    <row r="939" spans="1:5">
      <c r="A939" t="e">
        <f ca="1">ol_declare_function("func938","result",E939,"input1",B939,"input2",C939)</f>
        <v>#NAME?</v>
      </c>
      <c r="B939">
        <v>1</v>
      </c>
      <c r="C939">
        <v>2</v>
      </c>
      <c r="D939">
        <v>939</v>
      </c>
      <c r="E939">
        <f t="shared" si="15"/>
        <v>942</v>
      </c>
    </row>
    <row r="940" spans="1:5">
      <c r="A940" t="e">
        <f ca="1">ol_declare_function("func939","result",E940,"input1",B940,"input2",C940)</f>
        <v>#NAME?</v>
      </c>
      <c r="B940">
        <v>1</v>
      </c>
      <c r="C940">
        <v>2</v>
      </c>
      <c r="D940">
        <v>940</v>
      </c>
      <c r="E940">
        <f t="shared" si="15"/>
        <v>943</v>
      </c>
    </row>
    <row r="941" spans="1:5">
      <c r="A941" t="e">
        <f ca="1">ol_declare_function("func940","result",E941,"input1",B941,"input2",C941)</f>
        <v>#NAME?</v>
      </c>
      <c r="B941">
        <v>1</v>
      </c>
      <c r="C941">
        <v>2</v>
      </c>
      <c r="D941">
        <v>941</v>
      </c>
      <c r="E941">
        <f t="shared" si="15"/>
        <v>944</v>
      </c>
    </row>
    <row r="942" spans="1:5">
      <c r="A942" t="e">
        <f ca="1">ol_declare_function("func941","result",E942,"input1",B942,"input2",C942)</f>
        <v>#NAME?</v>
      </c>
      <c r="B942">
        <v>1</v>
      </c>
      <c r="C942">
        <v>2</v>
      </c>
      <c r="D942">
        <v>942</v>
      </c>
      <c r="E942">
        <f t="shared" si="15"/>
        <v>945</v>
      </c>
    </row>
    <row r="943" spans="1:5">
      <c r="A943" t="e">
        <f ca="1">ol_declare_function("func942","result",E943,"input1",B943,"input2",C943)</f>
        <v>#NAME?</v>
      </c>
      <c r="B943">
        <v>1</v>
      </c>
      <c r="C943">
        <v>2</v>
      </c>
      <c r="D943">
        <v>943</v>
      </c>
      <c r="E943">
        <f t="shared" si="15"/>
        <v>946</v>
      </c>
    </row>
    <row r="944" spans="1:5">
      <c r="A944" t="e">
        <f ca="1">ol_declare_function("func943","result",E944,"input1",B944,"input2",C944)</f>
        <v>#NAME?</v>
      </c>
      <c r="B944">
        <v>1</v>
      </c>
      <c r="C944">
        <v>2</v>
      </c>
      <c r="D944">
        <v>944</v>
      </c>
      <c r="E944">
        <f t="shared" si="15"/>
        <v>947</v>
      </c>
    </row>
    <row r="945" spans="1:5">
      <c r="A945" t="e">
        <f ca="1">ol_declare_function("func944","result",E945,"input1",B945,"input2",C945)</f>
        <v>#NAME?</v>
      </c>
      <c r="B945">
        <v>1</v>
      </c>
      <c r="C945">
        <v>2</v>
      </c>
      <c r="D945">
        <v>945</v>
      </c>
      <c r="E945">
        <f t="shared" si="15"/>
        <v>948</v>
      </c>
    </row>
    <row r="946" spans="1:5">
      <c r="A946" t="e">
        <f ca="1">ol_declare_function("func945","result",E946,"input1",B946,"input2",C946)</f>
        <v>#NAME?</v>
      </c>
      <c r="B946">
        <v>1</v>
      </c>
      <c r="C946">
        <v>2</v>
      </c>
      <c r="D946">
        <v>946</v>
      </c>
      <c r="E946">
        <f t="shared" si="15"/>
        <v>949</v>
      </c>
    </row>
    <row r="947" spans="1:5">
      <c r="A947" t="e">
        <f ca="1">ol_declare_function("func946","result",E947,"input1",B947,"input2",C947)</f>
        <v>#NAME?</v>
      </c>
      <c r="B947">
        <v>1</v>
      </c>
      <c r="C947">
        <v>2</v>
      </c>
      <c r="D947">
        <v>947</v>
      </c>
      <c r="E947">
        <f t="shared" si="15"/>
        <v>950</v>
      </c>
    </row>
    <row r="948" spans="1:5">
      <c r="A948" t="e">
        <f ca="1">ol_declare_function("func947","result",E948,"input1",B948,"input2",C948)</f>
        <v>#NAME?</v>
      </c>
      <c r="B948">
        <v>1</v>
      </c>
      <c r="C948">
        <v>2</v>
      </c>
      <c r="D948">
        <v>948</v>
      </c>
      <c r="E948">
        <f t="shared" si="15"/>
        <v>951</v>
      </c>
    </row>
    <row r="949" spans="1:5">
      <c r="A949" t="e">
        <f ca="1">ol_declare_function("func948","result",E949,"input1",B949,"input2",C949)</f>
        <v>#NAME?</v>
      </c>
      <c r="B949">
        <v>1</v>
      </c>
      <c r="C949">
        <v>2</v>
      </c>
      <c r="D949">
        <v>949</v>
      </c>
      <c r="E949">
        <f t="shared" si="15"/>
        <v>952</v>
      </c>
    </row>
    <row r="950" spans="1:5">
      <c r="A950" t="e">
        <f ca="1">ol_declare_function("func949","result",E950,"input1",B950,"input2",C950)</f>
        <v>#NAME?</v>
      </c>
      <c r="B950">
        <v>1</v>
      </c>
      <c r="C950">
        <v>2</v>
      </c>
      <c r="D950">
        <v>950</v>
      </c>
      <c r="E950">
        <f t="shared" si="15"/>
        <v>953</v>
      </c>
    </row>
    <row r="951" spans="1:5">
      <c r="A951" t="e">
        <f ca="1">ol_declare_function("func950","result",E951,"input1",B951,"input2",C951)</f>
        <v>#NAME?</v>
      </c>
      <c r="B951">
        <v>1</v>
      </c>
      <c r="C951">
        <v>2</v>
      </c>
      <c r="D951">
        <v>951</v>
      </c>
      <c r="E951">
        <f t="shared" si="15"/>
        <v>954</v>
      </c>
    </row>
    <row r="952" spans="1:5">
      <c r="A952" t="e">
        <f ca="1">ol_declare_function("func951","result",E952,"input1",B952,"input2",C952)</f>
        <v>#NAME?</v>
      </c>
      <c r="B952">
        <v>1</v>
      </c>
      <c r="C952">
        <v>2</v>
      </c>
      <c r="D952">
        <v>952</v>
      </c>
      <c r="E952">
        <f t="shared" si="15"/>
        <v>955</v>
      </c>
    </row>
    <row r="953" spans="1:5">
      <c r="A953" t="e">
        <f ca="1">ol_declare_function("func952","result",E953,"input1",B953,"input2",C953)</f>
        <v>#NAME?</v>
      </c>
      <c r="B953">
        <v>1</v>
      </c>
      <c r="C953">
        <v>2</v>
      </c>
      <c r="D953">
        <v>953</v>
      </c>
      <c r="E953">
        <f t="shared" si="15"/>
        <v>956</v>
      </c>
    </row>
    <row r="954" spans="1:5">
      <c r="A954" t="e">
        <f ca="1">ol_declare_function("func953","result",E954,"input1",B954,"input2",C954)</f>
        <v>#NAME?</v>
      </c>
      <c r="B954">
        <v>1</v>
      </c>
      <c r="C954">
        <v>2</v>
      </c>
      <c r="D954">
        <v>954</v>
      </c>
      <c r="E954">
        <f t="shared" si="15"/>
        <v>957</v>
      </c>
    </row>
    <row r="955" spans="1:5">
      <c r="A955" t="e">
        <f ca="1">ol_declare_function("func954","result",E955,"input1",B955,"input2",C955)</f>
        <v>#NAME?</v>
      </c>
      <c r="B955">
        <v>1</v>
      </c>
      <c r="C955">
        <v>2</v>
      </c>
      <c r="D955">
        <v>955</v>
      </c>
      <c r="E955">
        <f t="shared" si="15"/>
        <v>958</v>
      </c>
    </row>
    <row r="956" spans="1:5">
      <c r="A956" t="e">
        <f ca="1">ol_declare_function("func955","result",E956,"input1",B956,"input2",C956)</f>
        <v>#NAME?</v>
      </c>
      <c r="B956">
        <v>1</v>
      </c>
      <c r="C956">
        <v>2</v>
      </c>
      <c r="D956">
        <v>956</v>
      </c>
      <c r="E956">
        <f t="shared" si="15"/>
        <v>959</v>
      </c>
    </row>
    <row r="957" spans="1:5">
      <c r="A957" t="e">
        <f ca="1">ol_declare_function("func956","result",E957,"input1",B957,"input2",C957)</f>
        <v>#NAME?</v>
      </c>
      <c r="B957">
        <v>1</v>
      </c>
      <c r="C957">
        <v>2</v>
      </c>
      <c r="D957">
        <v>957</v>
      </c>
      <c r="E957">
        <f t="shared" ref="E957:E1020" si="16">D957+C957+B957</f>
        <v>960</v>
      </c>
    </row>
    <row r="958" spans="1:5">
      <c r="A958" t="e">
        <f ca="1">ol_declare_function("func957","result",E958,"input1",B958,"input2",C958)</f>
        <v>#NAME?</v>
      </c>
      <c r="B958">
        <v>1</v>
      </c>
      <c r="C958">
        <v>2</v>
      </c>
      <c r="D958">
        <v>958</v>
      </c>
      <c r="E958">
        <f t="shared" si="16"/>
        <v>961</v>
      </c>
    </row>
    <row r="959" spans="1:5">
      <c r="A959" t="e">
        <f ca="1">ol_declare_function("func958","result",E959,"input1",B959,"input2",C959)</f>
        <v>#NAME?</v>
      </c>
      <c r="B959">
        <v>1</v>
      </c>
      <c r="C959">
        <v>2</v>
      </c>
      <c r="D959">
        <v>959</v>
      </c>
      <c r="E959">
        <f t="shared" si="16"/>
        <v>962</v>
      </c>
    </row>
    <row r="960" spans="1:5">
      <c r="A960" t="e">
        <f ca="1">ol_declare_function("func959","result",E960,"input1",B960,"input2",C960)</f>
        <v>#NAME?</v>
      </c>
      <c r="B960">
        <v>1</v>
      </c>
      <c r="C960">
        <v>2</v>
      </c>
      <c r="D960">
        <v>960</v>
      </c>
      <c r="E960">
        <f t="shared" si="16"/>
        <v>963</v>
      </c>
    </row>
    <row r="961" spans="1:5">
      <c r="A961" t="e">
        <f ca="1">ol_declare_function("func960","result",E961,"input1",B961,"input2",C961)</f>
        <v>#NAME?</v>
      </c>
      <c r="B961">
        <v>1</v>
      </c>
      <c r="C961">
        <v>2</v>
      </c>
      <c r="D961">
        <v>961</v>
      </c>
      <c r="E961">
        <f t="shared" si="16"/>
        <v>964</v>
      </c>
    </row>
    <row r="962" spans="1:5">
      <c r="A962" t="e">
        <f ca="1">ol_declare_function("func961","result",E962,"input1",B962,"input2",C962)</f>
        <v>#NAME?</v>
      </c>
      <c r="B962">
        <v>1</v>
      </c>
      <c r="C962">
        <v>2</v>
      </c>
      <c r="D962">
        <v>962</v>
      </c>
      <c r="E962">
        <f t="shared" si="16"/>
        <v>965</v>
      </c>
    </row>
    <row r="963" spans="1:5">
      <c r="A963" t="e">
        <f ca="1">ol_declare_function("func962","result",E963,"input1",B963,"input2",C963)</f>
        <v>#NAME?</v>
      </c>
      <c r="B963">
        <v>1</v>
      </c>
      <c r="C963">
        <v>2</v>
      </c>
      <c r="D963">
        <v>963</v>
      </c>
      <c r="E963">
        <f t="shared" si="16"/>
        <v>966</v>
      </c>
    </row>
    <row r="964" spans="1:5">
      <c r="A964" t="e">
        <f ca="1">ol_declare_function("func963","result",E964,"input1",B964,"input2",C964)</f>
        <v>#NAME?</v>
      </c>
      <c r="B964">
        <v>1</v>
      </c>
      <c r="C964">
        <v>2</v>
      </c>
      <c r="D964">
        <v>964</v>
      </c>
      <c r="E964">
        <f t="shared" si="16"/>
        <v>967</v>
      </c>
    </row>
    <row r="965" spans="1:5">
      <c r="A965" t="e">
        <f ca="1">ol_declare_function("func964","result",E965,"input1",B965,"input2",C965)</f>
        <v>#NAME?</v>
      </c>
      <c r="B965">
        <v>1</v>
      </c>
      <c r="C965">
        <v>2</v>
      </c>
      <c r="D965">
        <v>965</v>
      </c>
      <c r="E965">
        <f t="shared" si="16"/>
        <v>968</v>
      </c>
    </row>
    <row r="966" spans="1:5">
      <c r="A966" t="e">
        <f ca="1">ol_declare_function("func965","result",E966,"input1",B966,"input2",C966)</f>
        <v>#NAME?</v>
      </c>
      <c r="B966">
        <v>1</v>
      </c>
      <c r="C966">
        <v>2</v>
      </c>
      <c r="D966">
        <v>966</v>
      </c>
      <c r="E966">
        <f t="shared" si="16"/>
        <v>969</v>
      </c>
    </row>
    <row r="967" spans="1:5">
      <c r="A967" t="e">
        <f ca="1">ol_declare_function("func966","result",E967,"input1",B967,"input2",C967)</f>
        <v>#NAME?</v>
      </c>
      <c r="B967">
        <v>1</v>
      </c>
      <c r="C967">
        <v>2</v>
      </c>
      <c r="D967">
        <v>967</v>
      </c>
      <c r="E967">
        <f t="shared" si="16"/>
        <v>970</v>
      </c>
    </row>
    <row r="968" spans="1:5">
      <c r="A968" t="e">
        <f ca="1">ol_declare_function("func967","result",E968,"input1",B968,"input2",C968)</f>
        <v>#NAME?</v>
      </c>
      <c r="B968">
        <v>1</v>
      </c>
      <c r="C968">
        <v>2</v>
      </c>
      <c r="D968">
        <v>968</v>
      </c>
      <c r="E968">
        <f t="shared" si="16"/>
        <v>971</v>
      </c>
    </row>
    <row r="969" spans="1:5">
      <c r="A969" t="e">
        <f ca="1">ol_declare_function("func968","result",E969,"input1",B969,"input2",C969)</f>
        <v>#NAME?</v>
      </c>
      <c r="B969">
        <v>1</v>
      </c>
      <c r="C969">
        <v>2</v>
      </c>
      <c r="D969">
        <v>969</v>
      </c>
      <c r="E969">
        <f t="shared" si="16"/>
        <v>972</v>
      </c>
    </row>
    <row r="970" spans="1:5">
      <c r="A970" t="e">
        <f ca="1">ol_declare_function("func969","result",E970,"input1",B970,"input2",C970)</f>
        <v>#NAME?</v>
      </c>
      <c r="B970">
        <v>1</v>
      </c>
      <c r="C970">
        <v>2</v>
      </c>
      <c r="D970">
        <v>970</v>
      </c>
      <c r="E970">
        <f t="shared" si="16"/>
        <v>973</v>
      </c>
    </row>
    <row r="971" spans="1:5">
      <c r="A971" t="e">
        <f ca="1">ol_declare_function("func970","result",E971,"input1",B971,"input2",C971)</f>
        <v>#NAME?</v>
      </c>
      <c r="B971">
        <v>1</v>
      </c>
      <c r="C971">
        <v>2</v>
      </c>
      <c r="D971">
        <v>971</v>
      </c>
      <c r="E971">
        <f t="shared" si="16"/>
        <v>974</v>
      </c>
    </row>
    <row r="972" spans="1:5">
      <c r="A972" t="e">
        <f ca="1">ol_declare_function("func971","result",E972,"input1",B972,"input2",C972)</f>
        <v>#NAME?</v>
      </c>
      <c r="B972">
        <v>1</v>
      </c>
      <c r="C972">
        <v>2</v>
      </c>
      <c r="D972">
        <v>972</v>
      </c>
      <c r="E972">
        <f t="shared" si="16"/>
        <v>975</v>
      </c>
    </row>
    <row r="973" spans="1:5">
      <c r="A973" t="e">
        <f ca="1">ol_declare_function("func972","result",E973,"input1",B973,"input2",C973)</f>
        <v>#NAME?</v>
      </c>
      <c r="B973">
        <v>1</v>
      </c>
      <c r="C973">
        <v>2</v>
      </c>
      <c r="D973">
        <v>973</v>
      </c>
      <c r="E973">
        <f t="shared" si="16"/>
        <v>976</v>
      </c>
    </row>
    <row r="974" spans="1:5">
      <c r="A974" t="e">
        <f ca="1">ol_declare_function("func973","result",E974,"input1",B974,"input2",C974)</f>
        <v>#NAME?</v>
      </c>
      <c r="B974">
        <v>1</v>
      </c>
      <c r="C974">
        <v>2</v>
      </c>
      <c r="D974">
        <v>974</v>
      </c>
      <c r="E974">
        <f t="shared" si="16"/>
        <v>977</v>
      </c>
    </row>
    <row r="975" spans="1:5">
      <c r="A975" t="e">
        <f ca="1">ol_declare_function("func974","result",E975,"input1",B975,"input2",C975)</f>
        <v>#NAME?</v>
      </c>
      <c r="B975">
        <v>1</v>
      </c>
      <c r="C975">
        <v>2</v>
      </c>
      <c r="D975">
        <v>975</v>
      </c>
      <c r="E975">
        <f t="shared" si="16"/>
        <v>978</v>
      </c>
    </row>
    <row r="976" spans="1:5">
      <c r="A976" t="e">
        <f ca="1">ol_declare_function("func975","result",E976,"input1",B976,"input2",C976)</f>
        <v>#NAME?</v>
      </c>
      <c r="B976">
        <v>1</v>
      </c>
      <c r="C976">
        <v>2</v>
      </c>
      <c r="D976">
        <v>976</v>
      </c>
      <c r="E976">
        <f t="shared" si="16"/>
        <v>979</v>
      </c>
    </row>
    <row r="977" spans="1:5">
      <c r="A977" t="e">
        <f ca="1">ol_declare_function("func976","result",E977,"input1",B977,"input2",C977)</f>
        <v>#NAME?</v>
      </c>
      <c r="B977">
        <v>1</v>
      </c>
      <c r="C977">
        <v>2</v>
      </c>
      <c r="D977">
        <v>977</v>
      </c>
      <c r="E977">
        <f t="shared" si="16"/>
        <v>980</v>
      </c>
    </row>
    <row r="978" spans="1:5">
      <c r="A978" t="e">
        <f ca="1">ol_declare_function("func977","result",E978,"input1",B978,"input2",C978)</f>
        <v>#NAME?</v>
      </c>
      <c r="B978">
        <v>1</v>
      </c>
      <c r="C978">
        <v>2</v>
      </c>
      <c r="D978">
        <v>978</v>
      </c>
      <c r="E978">
        <f t="shared" si="16"/>
        <v>981</v>
      </c>
    </row>
    <row r="979" spans="1:5">
      <c r="A979" t="e">
        <f ca="1">ol_declare_function("func978","result",E979,"input1",B979,"input2",C979)</f>
        <v>#NAME?</v>
      </c>
      <c r="B979">
        <v>1</v>
      </c>
      <c r="C979">
        <v>2</v>
      </c>
      <c r="D979">
        <v>979</v>
      </c>
      <c r="E979">
        <f t="shared" si="16"/>
        <v>982</v>
      </c>
    </row>
    <row r="980" spans="1:5">
      <c r="A980" t="e">
        <f ca="1">ol_declare_function("func979","result",E980,"input1",B980,"input2",C980)</f>
        <v>#NAME?</v>
      </c>
      <c r="B980">
        <v>1</v>
      </c>
      <c r="C980">
        <v>2</v>
      </c>
      <c r="D980">
        <v>980</v>
      </c>
      <c r="E980">
        <f t="shared" si="16"/>
        <v>983</v>
      </c>
    </row>
    <row r="981" spans="1:5">
      <c r="A981" t="e">
        <f ca="1">ol_declare_function("func980","result",E981,"input1",B981,"input2",C981)</f>
        <v>#NAME?</v>
      </c>
      <c r="B981">
        <v>1</v>
      </c>
      <c r="C981">
        <v>2</v>
      </c>
      <c r="D981">
        <v>981</v>
      </c>
      <c r="E981">
        <f t="shared" si="16"/>
        <v>984</v>
      </c>
    </row>
    <row r="982" spans="1:5">
      <c r="A982" t="e">
        <f ca="1">ol_declare_function("func981","result",E982,"input1",B982,"input2",C982)</f>
        <v>#NAME?</v>
      </c>
      <c r="B982">
        <v>1</v>
      </c>
      <c r="C982">
        <v>2</v>
      </c>
      <c r="D982">
        <v>982</v>
      </c>
      <c r="E982">
        <f t="shared" si="16"/>
        <v>985</v>
      </c>
    </row>
    <row r="983" spans="1:5">
      <c r="A983" t="e">
        <f ca="1">ol_declare_function("func982","result",E983,"input1",B983,"input2",C983)</f>
        <v>#NAME?</v>
      </c>
      <c r="B983">
        <v>1</v>
      </c>
      <c r="C983">
        <v>2</v>
      </c>
      <c r="D983">
        <v>983</v>
      </c>
      <c r="E983">
        <f t="shared" si="16"/>
        <v>986</v>
      </c>
    </row>
    <row r="984" spans="1:5">
      <c r="A984" t="e">
        <f ca="1">ol_declare_function("func983","result",E984,"input1",B984,"input2",C984)</f>
        <v>#NAME?</v>
      </c>
      <c r="B984">
        <v>1</v>
      </c>
      <c r="C984">
        <v>2</v>
      </c>
      <c r="D984">
        <v>984</v>
      </c>
      <c r="E984">
        <f t="shared" si="16"/>
        <v>987</v>
      </c>
    </row>
    <row r="985" spans="1:5">
      <c r="A985" t="e">
        <f ca="1">ol_declare_function("func984","result",E985,"input1",B985,"input2",C985)</f>
        <v>#NAME?</v>
      </c>
      <c r="B985">
        <v>1</v>
      </c>
      <c r="C985">
        <v>2</v>
      </c>
      <c r="D985">
        <v>985</v>
      </c>
      <c r="E985">
        <f t="shared" si="16"/>
        <v>988</v>
      </c>
    </row>
    <row r="986" spans="1:5">
      <c r="A986" t="e">
        <f ca="1">ol_declare_function("func985","result",E986,"input1",B986,"input2",C986)</f>
        <v>#NAME?</v>
      </c>
      <c r="B986">
        <v>1</v>
      </c>
      <c r="C986">
        <v>2</v>
      </c>
      <c r="D986">
        <v>986</v>
      </c>
      <c r="E986">
        <f t="shared" si="16"/>
        <v>989</v>
      </c>
    </row>
    <row r="987" spans="1:5">
      <c r="A987" t="e">
        <f ca="1">ol_declare_function("func986","result",E987,"input1",B987,"input2",C987)</f>
        <v>#NAME?</v>
      </c>
      <c r="B987">
        <v>1</v>
      </c>
      <c r="C987">
        <v>2</v>
      </c>
      <c r="D987">
        <v>987</v>
      </c>
      <c r="E987">
        <f t="shared" si="16"/>
        <v>990</v>
      </c>
    </row>
    <row r="988" spans="1:5">
      <c r="A988" t="e">
        <f ca="1">ol_declare_function("func987","result",E988,"input1",B988,"input2",C988)</f>
        <v>#NAME?</v>
      </c>
      <c r="B988">
        <v>1</v>
      </c>
      <c r="C988">
        <v>2</v>
      </c>
      <c r="D988">
        <v>988</v>
      </c>
      <c r="E988">
        <f t="shared" si="16"/>
        <v>991</v>
      </c>
    </row>
    <row r="989" spans="1:5">
      <c r="A989" t="e">
        <f ca="1">ol_declare_function("func988","result",E989,"input1",B989,"input2",C989)</f>
        <v>#NAME?</v>
      </c>
      <c r="B989">
        <v>1</v>
      </c>
      <c r="C989">
        <v>2</v>
      </c>
      <c r="D989">
        <v>989</v>
      </c>
      <c r="E989">
        <f t="shared" si="16"/>
        <v>992</v>
      </c>
    </row>
    <row r="990" spans="1:5">
      <c r="A990" t="e">
        <f ca="1">ol_declare_function("func989","result",E990,"input1",B990,"input2",C990)</f>
        <v>#NAME?</v>
      </c>
      <c r="B990">
        <v>1</v>
      </c>
      <c r="C990">
        <v>2</v>
      </c>
      <c r="D990">
        <v>990</v>
      </c>
      <c r="E990">
        <f t="shared" si="16"/>
        <v>993</v>
      </c>
    </row>
    <row r="991" spans="1:5">
      <c r="A991" t="e">
        <f ca="1">ol_declare_function("func990","result",E991,"input1",B991,"input2",C991)</f>
        <v>#NAME?</v>
      </c>
      <c r="B991">
        <v>1</v>
      </c>
      <c r="C991">
        <v>2</v>
      </c>
      <c r="D991">
        <v>991</v>
      </c>
      <c r="E991">
        <f t="shared" si="16"/>
        <v>994</v>
      </c>
    </row>
    <row r="992" spans="1:5">
      <c r="A992" t="e">
        <f ca="1">ol_declare_function("func991","result",E992,"input1",B992,"input2",C992)</f>
        <v>#NAME?</v>
      </c>
      <c r="B992">
        <v>1</v>
      </c>
      <c r="C992">
        <v>2</v>
      </c>
      <c r="D992">
        <v>992</v>
      </c>
      <c r="E992">
        <f t="shared" si="16"/>
        <v>995</v>
      </c>
    </row>
    <row r="993" spans="1:5">
      <c r="A993" t="e">
        <f ca="1">ol_declare_function("func992","result",E993,"input1",B993,"input2",C993)</f>
        <v>#NAME?</v>
      </c>
      <c r="B993">
        <v>1</v>
      </c>
      <c r="C993">
        <v>2</v>
      </c>
      <c r="D993">
        <v>993</v>
      </c>
      <c r="E993">
        <f t="shared" si="16"/>
        <v>996</v>
      </c>
    </row>
    <row r="994" spans="1:5">
      <c r="A994" t="e">
        <f ca="1">ol_declare_function("func993","result",E994,"input1",B994,"input2",C994)</f>
        <v>#NAME?</v>
      </c>
      <c r="B994">
        <v>1</v>
      </c>
      <c r="C994">
        <v>2</v>
      </c>
      <c r="D994">
        <v>994</v>
      </c>
      <c r="E994">
        <f t="shared" si="16"/>
        <v>997</v>
      </c>
    </row>
    <row r="995" spans="1:5">
      <c r="A995" t="e">
        <f ca="1">ol_declare_function("func994","result",E995,"input1",B995,"input2",C995)</f>
        <v>#NAME?</v>
      </c>
      <c r="B995">
        <v>1</v>
      </c>
      <c r="C995">
        <v>2</v>
      </c>
      <c r="D995">
        <v>995</v>
      </c>
      <c r="E995">
        <f t="shared" si="16"/>
        <v>998</v>
      </c>
    </row>
    <row r="996" spans="1:5">
      <c r="A996" t="e">
        <f ca="1">ol_declare_function("func995","result",E996,"input1",B996,"input2",C996)</f>
        <v>#NAME?</v>
      </c>
      <c r="B996">
        <v>1</v>
      </c>
      <c r="C996">
        <v>2</v>
      </c>
      <c r="D996">
        <v>996</v>
      </c>
      <c r="E996">
        <f t="shared" si="16"/>
        <v>999</v>
      </c>
    </row>
    <row r="997" spans="1:5">
      <c r="A997" t="e">
        <f ca="1">ol_declare_function("func996","result",E997,"input1",B997,"input2",C997)</f>
        <v>#NAME?</v>
      </c>
      <c r="B997">
        <v>1</v>
      </c>
      <c r="C997">
        <v>2</v>
      </c>
      <c r="D997">
        <v>997</v>
      </c>
      <c r="E997">
        <f t="shared" si="16"/>
        <v>1000</v>
      </c>
    </row>
    <row r="998" spans="1:5">
      <c r="A998" t="e">
        <f ca="1">ol_declare_function("func997","result",E998,"input1",B998,"input2",C998)</f>
        <v>#NAME?</v>
      </c>
      <c r="B998">
        <v>1</v>
      </c>
      <c r="C998">
        <v>2</v>
      </c>
      <c r="D998">
        <v>998</v>
      </c>
      <c r="E998">
        <f t="shared" si="16"/>
        <v>1001</v>
      </c>
    </row>
    <row r="999" spans="1:5">
      <c r="A999" t="e">
        <f ca="1">ol_declare_function("func998","result",E999,"input1",B999,"input2",C999)</f>
        <v>#NAME?</v>
      </c>
      <c r="B999">
        <v>1</v>
      </c>
      <c r="C999">
        <v>2</v>
      </c>
      <c r="D999">
        <v>999</v>
      </c>
      <c r="E999">
        <f t="shared" si="16"/>
        <v>1002</v>
      </c>
    </row>
    <row r="1000" spans="1:5">
      <c r="A1000" t="e">
        <f ca="1">ol_declare_function("func999","result",E1000,"input1",B1000,"input2",C1000)</f>
        <v>#NAME?</v>
      </c>
      <c r="B1000">
        <v>1</v>
      </c>
      <c r="C1000">
        <v>2</v>
      </c>
      <c r="D1000">
        <v>1000</v>
      </c>
      <c r="E1000">
        <f t="shared" si="16"/>
        <v>1003</v>
      </c>
    </row>
    <row r="1001" spans="1:5">
      <c r="A1001" t="e">
        <f ca="1">ol_declare_function("func1000","result",E1001,"input1",B1001,"input2",C1001)</f>
        <v>#NAME?</v>
      </c>
      <c r="B1001">
        <v>1</v>
      </c>
      <c r="C1001">
        <v>2</v>
      </c>
      <c r="D1001">
        <v>1001</v>
      </c>
      <c r="E1001">
        <f t="shared" si="16"/>
        <v>1004</v>
      </c>
    </row>
    <row r="1002" spans="1:5">
      <c r="A1002" t="e">
        <f ca="1">ol_declare_function("func1001","result",E1002,"input1",B1002,"input2",C1002)</f>
        <v>#NAME?</v>
      </c>
      <c r="B1002">
        <v>1</v>
      </c>
      <c r="C1002">
        <v>2</v>
      </c>
      <c r="D1002">
        <v>1002</v>
      </c>
      <c r="E1002">
        <f t="shared" si="16"/>
        <v>1005</v>
      </c>
    </row>
    <row r="1003" spans="1:5">
      <c r="A1003" t="e">
        <f ca="1">ol_declare_function("func1002","result",E1003,"input1",B1003,"input2",C1003)</f>
        <v>#NAME?</v>
      </c>
      <c r="B1003">
        <v>1</v>
      </c>
      <c r="C1003">
        <v>2</v>
      </c>
      <c r="D1003">
        <v>1003</v>
      </c>
      <c r="E1003">
        <f t="shared" si="16"/>
        <v>1006</v>
      </c>
    </row>
    <row r="1004" spans="1:5">
      <c r="A1004" t="e">
        <f ca="1">ol_declare_function("func1003","result",E1004,"input1",B1004,"input2",C1004)</f>
        <v>#NAME?</v>
      </c>
      <c r="B1004">
        <v>1</v>
      </c>
      <c r="C1004">
        <v>2</v>
      </c>
      <c r="D1004">
        <v>1004</v>
      </c>
      <c r="E1004">
        <f t="shared" si="16"/>
        <v>1007</v>
      </c>
    </row>
    <row r="1005" spans="1:5">
      <c r="A1005" t="e">
        <f ca="1">ol_declare_function("func1004","result",E1005,"input1",B1005,"input2",C1005)</f>
        <v>#NAME?</v>
      </c>
      <c r="B1005">
        <v>1</v>
      </c>
      <c r="C1005">
        <v>2</v>
      </c>
      <c r="D1005">
        <v>1005</v>
      </c>
      <c r="E1005">
        <f t="shared" si="16"/>
        <v>1008</v>
      </c>
    </row>
    <row r="1006" spans="1:5">
      <c r="A1006" t="e">
        <f ca="1">ol_declare_function("func1005","result",E1006,"input1",B1006,"input2",C1006)</f>
        <v>#NAME?</v>
      </c>
      <c r="B1006">
        <v>1</v>
      </c>
      <c r="C1006">
        <v>2</v>
      </c>
      <c r="D1006">
        <v>1006</v>
      </c>
      <c r="E1006">
        <f t="shared" si="16"/>
        <v>1009</v>
      </c>
    </row>
    <row r="1007" spans="1:5">
      <c r="A1007" t="e">
        <f ca="1">ol_declare_function("func1006","result",E1007,"input1",B1007,"input2",C1007)</f>
        <v>#NAME?</v>
      </c>
      <c r="B1007">
        <v>1</v>
      </c>
      <c r="C1007">
        <v>2</v>
      </c>
      <c r="D1007">
        <v>1007</v>
      </c>
      <c r="E1007">
        <f t="shared" si="16"/>
        <v>1010</v>
      </c>
    </row>
    <row r="1008" spans="1:5">
      <c r="A1008" t="e">
        <f ca="1">ol_declare_function("func1007","result",E1008,"input1",B1008,"input2",C1008)</f>
        <v>#NAME?</v>
      </c>
      <c r="B1008">
        <v>1</v>
      </c>
      <c r="C1008">
        <v>2</v>
      </c>
      <c r="D1008">
        <v>1008</v>
      </c>
      <c r="E1008">
        <f t="shared" si="16"/>
        <v>1011</v>
      </c>
    </row>
    <row r="1009" spans="1:5">
      <c r="A1009" t="e">
        <f ca="1">ol_declare_function("func1008","result",E1009,"input1",B1009,"input2",C1009)</f>
        <v>#NAME?</v>
      </c>
      <c r="B1009">
        <v>1</v>
      </c>
      <c r="C1009">
        <v>2</v>
      </c>
      <c r="D1009">
        <v>1009</v>
      </c>
      <c r="E1009">
        <f t="shared" si="16"/>
        <v>1012</v>
      </c>
    </row>
    <row r="1010" spans="1:5">
      <c r="A1010" t="e">
        <f ca="1">ol_declare_function("func1009","result",E1010,"input1",B1010,"input2",C1010)</f>
        <v>#NAME?</v>
      </c>
      <c r="B1010">
        <v>1</v>
      </c>
      <c r="C1010">
        <v>2</v>
      </c>
      <c r="D1010">
        <v>1010</v>
      </c>
      <c r="E1010">
        <f t="shared" si="16"/>
        <v>1013</v>
      </c>
    </row>
    <row r="1011" spans="1:5">
      <c r="A1011" t="e">
        <f ca="1">ol_declare_function("func1010","result",E1011,"input1",B1011,"input2",C1011)</f>
        <v>#NAME?</v>
      </c>
      <c r="B1011">
        <v>1</v>
      </c>
      <c r="C1011">
        <v>2</v>
      </c>
      <c r="D1011">
        <v>1011</v>
      </c>
      <c r="E1011">
        <f t="shared" si="16"/>
        <v>1014</v>
      </c>
    </row>
    <row r="1012" spans="1:5">
      <c r="A1012" t="e">
        <f ca="1">ol_declare_function("func1011","result",E1012,"input1",B1012,"input2",C1012)</f>
        <v>#NAME?</v>
      </c>
      <c r="B1012">
        <v>1</v>
      </c>
      <c r="C1012">
        <v>2</v>
      </c>
      <c r="D1012">
        <v>1012</v>
      </c>
      <c r="E1012">
        <f t="shared" si="16"/>
        <v>1015</v>
      </c>
    </row>
    <row r="1013" spans="1:5">
      <c r="A1013" t="e">
        <f ca="1">ol_declare_function("func1012","result",E1013,"input1",B1013,"input2",C1013)</f>
        <v>#NAME?</v>
      </c>
      <c r="B1013">
        <v>1</v>
      </c>
      <c r="C1013">
        <v>2</v>
      </c>
      <c r="D1013">
        <v>1013</v>
      </c>
      <c r="E1013">
        <f t="shared" si="16"/>
        <v>1016</v>
      </c>
    </row>
    <row r="1014" spans="1:5">
      <c r="A1014" t="e">
        <f ca="1">ol_declare_function("func1013","result",E1014,"input1",B1014,"input2",C1014)</f>
        <v>#NAME?</v>
      </c>
      <c r="B1014">
        <v>1</v>
      </c>
      <c r="C1014">
        <v>2</v>
      </c>
      <c r="D1014">
        <v>1014</v>
      </c>
      <c r="E1014">
        <f t="shared" si="16"/>
        <v>1017</v>
      </c>
    </row>
    <row r="1015" spans="1:5">
      <c r="A1015" t="e">
        <f ca="1">ol_declare_function("func1014","result",E1015,"input1",B1015,"input2",C1015)</f>
        <v>#NAME?</v>
      </c>
      <c r="B1015">
        <v>1</v>
      </c>
      <c r="C1015">
        <v>2</v>
      </c>
      <c r="D1015">
        <v>1015</v>
      </c>
      <c r="E1015">
        <f t="shared" si="16"/>
        <v>1018</v>
      </c>
    </row>
    <row r="1016" spans="1:5">
      <c r="A1016" t="e">
        <f ca="1">ol_declare_function("func1015","result",E1016,"input1",B1016,"input2",C1016)</f>
        <v>#NAME?</v>
      </c>
      <c r="B1016">
        <v>1</v>
      </c>
      <c r="C1016">
        <v>2</v>
      </c>
      <c r="D1016">
        <v>1016</v>
      </c>
      <c r="E1016">
        <f t="shared" si="16"/>
        <v>1019</v>
      </c>
    </row>
    <row r="1017" spans="1:5">
      <c r="A1017" t="e">
        <f ca="1">ol_declare_function("func1016","result",E1017,"input1",B1017,"input2",C1017)</f>
        <v>#NAME?</v>
      </c>
      <c r="B1017">
        <v>1</v>
      </c>
      <c r="C1017">
        <v>2</v>
      </c>
      <c r="D1017">
        <v>1017</v>
      </c>
      <c r="E1017">
        <f t="shared" si="16"/>
        <v>1020</v>
      </c>
    </row>
    <row r="1018" spans="1:5">
      <c r="A1018" t="e">
        <f ca="1">ol_declare_function("func1017","result",E1018,"input1",B1018,"input2",C1018)</f>
        <v>#NAME?</v>
      </c>
      <c r="B1018">
        <v>1</v>
      </c>
      <c r="C1018">
        <v>2</v>
      </c>
      <c r="D1018">
        <v>1018</v>
      </c>
      <c r="E1018">
        <f t="shared" si="16"/>
        <v>1021</v>
      </c>
    </row>
    <row r="1019" spans="1:5">
      <c r="A1019" t="e">
        <f ca="1">ol_declare_function("func1018","result",E1019,"input1",B1019,"input2",C1019)</f>
        <v>#NAME?</v>
      </c>
      <c r="B1019">
        <v>1</v>
      </c>
      <c r="C1019">
        <v>2</v>
      </c>
      <c r="D1019">
        <v>1019</v>
      </c>
      <c r="E1019">
        <f t="shared" si="16"/>
        <v>1022</v>
      </c>
    </row>
    <row r="1020" spans="1:5">
      <c r="A1020" t="e">
        <f ca="1">ol_declare_function("func1019","result",E1020,"input1",B1020,"input2",C1020)</f>
        <v>#NAME?</v>
      </c>
      <c r="B1020">
        <v>1</v>
      </c>
      <c r="C1020">
        <v>2</v>
      </c>
      <c r="D1020">
        <v>1020</v>
      </c>
      <c r="E1020">
        <f t="shared" si="16"/>
        <v>1023</v>
      </c>
    </row>
    <row r="1021" spans="1:5">
      <c r="A1021" t="e">
        <f ca="1">ol_declare_function("func1020","result",E1021,"input1",B1021,"input2",C1021)</f>
        <v>#NAME?</v>
      </c>
      <c r="B1021">
        <v>1</v>
      </c>
      <c r="C1021">
        <v>2</v>
      </c>
      <c r="D1021">
        <v>1021</v>
      </c>
      <c r="E1021">
        <f t="shared" ref="E1021:E1084" si="17">D1021+C1021+B1021</f>
        <v>1024</v>
      </c>
    </row>
    <row r="1022" spans="1:5">
      <c r="A1022" t="e">
        <f ca="1">ol_declare_function("func1021","result",E1022,"input1",B1022,"input2",C1022)</f>
        <v>#NAME?</v>
      </c>
      <c r="B1022">
        <v>1</v>
      </c>
      <c r="C1022">
        <v>2</v>
      </c>
      <c r="D1022">
        <v>1022</v>
      </c>
      <c r="E1022">
        <f t="shared" si="17"/>
        <v>1025</v>
      </c>
    </row>
    <row r="1023" spans="1:5">
      <c r="A1023" t="e">
        <f ca="1">ol_declare_function("func1022","result",E1023,"input1",B1023,"input2",C1023)</f>
        <v>#NAME?</v>
      </c>
      <c r="B1023">
        <v>1</v>
      </c>
      <c r="C1023">
        <v>2</v>
      </c>
      <c r="D1023">
        <v>1023</v>
      </c>
      <c r="E1023">
        <f t="shared" si="17"/>
        <v>1026</v>
      </c>
    </row>
    <row r="1024" spans="1:5">
      <c r="A1024" t="e">
        <f ca="1">ol_declare_function("func1023","result",E1024,"input1",B1024,"input2",C1024)</f>
        <v>#NAME?</v>
      </c>
      <c r="B1024">
        <v>1</v>
      </c>
      <c r="C1024">
        <v>2</v>
      </c>
      <c r="D1024">
        <v>1024</v>
      </c>
      <c r="E1024">
        <f t="shared" si="17"/>
        <v>1027</v>
      </c>
    </row>
    <row r="1025" spans="1:5">
      <c r="A1025" t="e">
        <f ca="1">ol_declare_function("func1024","result",E1025,"input1",B1025,"input2",C1025)</f>
        <v>#NAME?</v>
      </c>
      <c r="B1025">
        <v>1</v>
      </c>
      <c r="C1025">
        <v>2</v>
      </c>
      <c r="D1025">
        <v>1025</v>
      </c>
      <c r="E1025">
        <f t="shared" si="17"/>
        <v>1028</v>
      </c>
    </row>
    <row r="1026" spans="1:5">
      <c r="A1026" t="e">
        <f ca="1">ol_declare_function("func1025","result",E1026,"input1",B1026,"input2",C1026)</f>
        <v>#NAME?</v>
      </c>
      <c r="B1026">
        <v>1</v>
      </c>
      <c r="C1026">
        <v>2</v>
      </c>
      <c r="D1026">
        <v>1026</v>
      </c>
      <c r="E1026">
        <f t="shared" si="17"/>
        <v>1029</v>
      </c>
    </row>
    <row r="1027" spans="1:5">
      <c r="A1027" t="e">
        <f ca="1">ol_declare_function("func1026","result",E1027,"input1",B1027,"input2",C1027)</f>
        <v>#NAME?</v>
      </c>
      <c r="B1027">
        <v>1</v>
      </c>
      <c r="C1027">
        <v>2</v>
      </c>
      <c r="D1027">
        <v>1027</v>
      </c>
      <c r="E1027">
        <f t="shared" si="17"/>
        <v>1030</v>
      </c>
    </row>
    <row r="1028" spans="1:5">
      <c r="A1028" t="e">
        <f ca="1">ol_declare_function("func1027","result",E1028,"input1",B1028,"input2",C1028)</f>
        <v>#NAME?</v>
      </c>
      <c r="B1028">
        <v>1</v>
      </c>
      <c r="C1028">
        <v>2</v>
      </c>
      <c r="D1028">
        <v>1028</v>
      </c>
      <c r="E1028">
        <f t="shared" si="17"/>
        <v>1031</v>
      </c>
    </row>
    <row r="1029" spans="1:5">
      <c r="A1029" t="e">
        <f ca="1">ol_declare_function("func1028","result",E1029,"input1",B1029,"input2",C1029)</f>
        <v>#NAME?</v>
      </c>
      <c r="B1029">
        <v>1</v>
      </c>
      <c r="C1029">
        <v>2</v>
      </c>
      <c r="D1029">
        <v>1029</v>
      </c>
      <c r="E1029">
        <f t="shared" si="17"/>
        <v>1032</v>
      </c>
    </row>
    <row r="1030" spans="1:5">
      <c r="A1030" t="e">
        <f ca="1">ol_declare_function("func1029","result",E1030,"input1",B1030,"input2",C1030)</f>
        <v>#NAME?</v>
      </c>
      <c r="B1030">
        <v>1</v>
      </c>
      <c r="C1030">
        <v>2</v>
      </c>
      <c r="D1030">
        <v>1030</v>
      </c>
      <c r="E1030">
        <f t="shared" si="17"/>
        <v>1033</v>
      </c>
    </row>
    <row r="1031" spans="1:5">
      <c r="A1031" t="e">
        <f ca="1">ol_declare_function("func1030","result",E1031,"input1",B1031,"input2",C1031)</f>
        <v>#NAME?</v>
      </c>
      <c r="B1031">
        <v>1</v>
      </c>
      <c r="C1031">
        <v>2</v>
      </c>
      <c r="D1031">
        <v>1031</v>
      </c>
      <c r="E1031">
        <f t="shared" si="17"/>
        <v>1034</v>
      </c>
    </row>
    <row r="1032" spans="1:5">
      <c r="A1032" t="e">
        <f ca="1">ol_declare_function("func1031","result",E1032,"input1",B1032,"input2",C1032)</f>
        <v>#NAME?</v>
      </c>
      <c r="B1032">
        <v>1</v>
      </c>
      <c r="C1032">
        <v>2</v>
      </c>
      <c r="D1032">
        <v>1032</v>
      </c>
      <c r="E1032">
        <f t="shared" si="17"/>
        <v>1035</v>
      </c>
    </row>
    <row r="1033" spans="1:5">
      <c r="A1033" t="e">
        <f ca="1">ol_declare_function("func1032","result",E1033,"input1",B1033,"input2",C1033)</f>
        <v>#NAME?</v>
      </c>
      <c r="B1033">
        <v>1</v>
      </c>
      <c r="C1033">
        <v>2</v>
      </c>
      <c r="D1033">
        <v>1033</v>
      </c>
      <c r="E1033">
        <f t="shared" si="17"/>
        <v>1036</v>
      </c>
    </row>
    <row r="1034" spans="1:5">
      <c r="A1034" t="e">
        <f ca="1">ol_declare_function("func1033","result",E1034,"input1",B1034,"input2",C1034)</f>
        <v>#NAME?</v>
      </c>
      <c r="B1034">
        <v>1</v>
      </c>
      <c r="C1034">
        <v>2</v>
      </c>
      <c r="D1034">
        <v>1034</v>
      </c>
      <c r="E1034">
        <f t="shared" si="17"/>
        <v>1037</v>
      </c>
    </row>
    <row r="1035" spans="1:5">
      <c r="A1035" t="e">
        <f ca="1">ol_declare_function("func1034","result",E1035,"input1",B1035,"input2",C1035)</f>
        <v>#NAME?</v>
      </c>
      <c r="B1035">
        <v>1</v>
      </c>
      <c r="C1035">
        <v>2</v>
      </c>
      <c r="D1035">
        <v>1035</v>
      </c>
      <c r="E1035">
        <f t="shared" si="17"/>
        <v>1038</v>
      </c>
    </row>
    <row r="1036" spans="1:5">
      <c r="A1036" t="e">
        <f ca="1">ol_declare_function("func1035","result",E1036,"input1",B1036,"input2",C1036)</f>
        <v>#NAME?</v>
      </c>
      <c r="B1036">
        <v>1</v>
      </c>
      <c r="C1036">
        <v>2</v>
      </c>
      <c r="D1036">
        <v>1036</v>
      </c>
      <c r="E1036">
        <f t="shared" si="17"/>
        <v>1039</v>
      </c>
    </row>
    <row r="1037" spans="1:5">
      <c r="A1037" t="e">
        <f ca="1">ol_declare_function("func1036","result",E1037,"input1",B1037,"input2",C1037)</f>
        <v>#NAME?</v>
      </c>
      <c r="B1037">
        <v>1</v>
      </c>
      <c r="C1037">
        <v>2</v>
      </c>
      <c r="D1037">
        <v>1037</v>
      </c>
      <c r="E1037">
        <f t="shared" si="17"/>
        <v>1040</v>
      </c>
    </row>
    <row r="1038" spans="1:5">
      <c r="A1038" t="e">
        <f ca="1">ol_declare_function("func1037","result",E1038,"input1",B1038,"input2",C1038)</f>
        <v>#NAME?</v>
      </c>
      <c r="B1038">
        <v>1</v>
      </c>
      <c r="C1038">
        <v>2</v>
      </c>
      <c r="D1038">
        <v>1038</v>
      </c>
      <c r="E1038">
        <f t="shared" si="17"/>
        <v>1041</v>
      </c>
    </row>
    <row r="1039" spans="1:5">
      <c r="A1039" t="e">
        <f ca="1">ol_declare_function("func1038","result",E1039,"input1",B1039,"input2",C1039)</f>
        <v>#NAME?</v>
      </c>
      <c r="B1039">
        <v>1</v>
      </c>
      <c r="C1039">
        <v>2</v>
      </c>
      <c r="D1039">
        <v>1039</v>
      </c>
      <c r="E1039">
        <f t="shared" si="17"/>
        <v>1042</v>
      </c>
    </row>
    <row r="1040" spans="1:5">
      <c r="A1040" t="e">
        <f ca="1">ol_declare_function("func1039","result",E1040,"input1",B1040,"input2",C1040)</f>
        <v>#NAME?</v>
      </c>
      <c r="B1040">
        <v>1</v>
      </c>
      <c r="C1040">
        <v>2</v>
      </c>
      <c r="D1040">
        <v>1040</v>
      </c>
      <c r="E1040">
        <f t="shared" si="17"/>
        <v>1043</v>
      </c>
    </row>
    <row r="1041" spans="1:5">
      <c r="A1041" t="e">
        <f ca="1">ol_declare_function("func1040","result",E1041,"input1",B1041,"input2",C1041)</f>
        <v>#NAME?</v>
      </c>
      <c r="B1041">
        <v>1</v>
      </c>
      <c r="C1041">
        <v>2</v>
      </c>
      <c r="D1041">
        <v>1041</v>
      </c>
      <c r="E1041">
        <f t="shared" si="17"/>
        <v>1044</v>
      </c>
    </row>
    <row r="1042" spans="1:5">
      <c r="A1042" t="e">
        <f ca="1">ol_declare_function("func1041","result",E1042,"input1",B1042,"input2",C1042)</f>
        <v>#NAME?</v>
      </c>
      <c r="B1042">
        <v>1</v>
      </c>
      <c r="C1042">
        <v>2</v>
      </c>
      <c r="D1042">
        <v>1042</v>
      </c>
      <c r="E1042">
        <f t="shared" si="17"/>
        <v>1045</v>
      </c>
    </row>
    <row r="1043" spans="1:5">
      <c r="A1043" t="e">
        <f ca="1">ol_declare_function("func1042","result",E1043,"input1",B1043,"input2",C1043)</f>
        <v>#NAME?</v>
      </c>
      <c r="B1043">
        <v>1</v>
      </c>
      <c r="C1043">
        <v>2</v>
      </c>
      <c r="D1043">
        <v>1043</v>
      </c>
      <c r="E1043">
        <f t="shared" si="17"/>
        <v>1046</v>
      </c>
    </row>
    <row r="1044" spans="1:5">
      <c r="A1044" t="e">
        <f ca="1">ol_declare_function("func1043","result",E1044,"input1",B1044,"input2",C1044)</f>
        <v>#NAME?</v>
      </c>
      <c r="B1044">
        <v>1</v>
      </c>
      <c r="C1044">
        <v>2</v>
      </c>
      <c r="D1044">
        <v>1044</v>
      </c>
      <c r="E1044">
        <f t="shared" si="17"/>
        <v>1047</v>
      </c>
    </row>
    <row r="1045" spans="1:5">
      <c r="A1045" t="e">
        <f ca="1">ol_declare_function("func1044","result",E1045,"input1",B1045,"input2",C1045)</f>
        <v>#NAME?</v>
      </c>
      <c r="B1045">
        <v>1</v>
      </c>
      <c r="C1045">
        <v>2</v>
      </c>
      <c r="D1045">
        <v>1045</v>
      </c>
      <c r="E1045">
        <f t="shared" si="17"/>
        <v>1048</v>
      </c>
    </row>
    <row r="1046" spans="1:5">
      <c r="A1046" t="e">
        <f ca="1">ol_declare_function("func1045","result",E1046,"input1",B1046,"input2",C1046)</f>
        <v>#NAME?</v>
      </c>
      <c r="B1046">
        <v>1</v>
      </c>
      <c r="C1046">
        <v>2</v>
      </c>
      <c r="D1046">
        <v>1046</v>
      </c>
      <c r="E1046">
        <f t="shared" si="17"/>
        <v>1049</v>
      </c>
    </row>
    <row r="1047" spans="1:5">
      <c r="A1047" t="e">
        <f ca="1">ol_declare_function("func1046","result",E1047,"input1",B1047,"input2",C1047)</f>
        <v>#NAME?</v>
      </c>
      <c r="B1047">
        <v>1</v>
      </c>
      <c r="C1047">
        <v>2</v>
      </c>
      <c r="D1047">
        <v>1047</v>
      </c>
      <c r="E1047">
        <f t="shared" si="17"/>
        <v>1050</v>
      </c>
    </row>
    <row r="1048" spans="1:5">
      <c r="A1048" t="e">
        <f ca="1">ol_declare_function("func1047","result",E1048,"input1",B1048,"input2",C1048)</f>
        <v>#NAME?</v>
      </c>
      <c r="B1048">
        <v>1</v>
      </c>
      <c r="C1048">
        <v>2</v>
      </c>
      <c r="D1048">
        <v>1048</v>
      </c>
      <c r="E1048">
        <f t="shared" si="17"/>
        <v>1051</v>
      </c>
    </row>
    <row r="1049" spans="1:5">
      <c r="A1049" t="e">
        <f ca="1">ol_declare_function("func1048","result",E1049,"input1",B1049,"input2",C1049)</f>
        <v>#NAME?</v>
      </c>
      <c r="B1049">
        <v>1</v>
      </c>
      <c r="C1049">
        <v>2</v>
      </c>
      <c r="D1049">
        <v>1049</v>
      </c>
      <c r="E1049">
        <f t="shared" si="17"/>
        <v>1052</v>
      </c>
    </row>
    <row r="1050" spans="1:5">
      <c r="A1050" t="e">
        <f ca="1">ol_declare_function("func1049","result",E1050,"input1",B1050,"input2",C1050)</f>
        <v>#NAME?</v>
      </c>
      <c r="B1050">
        <v>1</v>
      </c>
      <c r="C1050">
        <v>2</v>
      </c>
      <c r="D1050">
        <v>1050</v>
      </c>
      <c r="E1050">
        <f t="shared" si="17"/>
        <v>1053</v>
      </c>
    </row>
    <row r="1051" spans="1:5">
      <c r="A1051" t="e">
        <f ca="1">ol_declare_function("func1050","result",E1051,"input1",B1051,"input2",C1051)</f>
        <v>#NAME?</v>
      </c>
      <c r="B1051">
        <v>1</v>
      </c>
      <c r="C1051">
        <v>2</v>
      </c>
      <c r="D1051">
        <v>1051</v>
      </c>
      <c r="E1051">
        <f t="shared" si="17"/>
        <v>1054</v>
      </c>
    </row>
    <row r="1052" spans="1:5">
      <c r="A1052" t="e">
        <f ca="1">ol_declare_function("func1051","result",E1052,"input1",B1052,"input2",C1052)</f>
        <v>#NAME?</v>
      </c>
      <c r="B1052">
        <v>1</v>
      </c>
      <c r="C1052">
        <v>2</v>
      </c>
      <c r="D1052">
        <v>1052</v>
      </c>
      <c r="E1052">
        <f t="shared" si="17"/>
        <v>1055</v>
      </c>
    </row>
    <row r="1053" spans="1:5">
      <c r="A1053" t="e">
        <f ca="1">ol_declare_function("func1052","result",E1053,"input1",B1053,"input2",C1053)</f>
        <v>#NAME?</v>
      </c>
      <c r="B1053">
        <v>1</v>
      </c>
      <c r="C1053">
        <v>2</v>
      </c>
      <c r="D1053">
        <v>1053</v>
      </c>
      <c r="E1053">
        <f t="shared" si="17"/>
        <v>1056</v>
      </c>
    </row>
    <row r="1054" spans="1:5">
      <c r="A1054" t="e">
        <f ca="1">ol_declare_function("func1053","result",E1054,"input1",B1054,"input2",C1054)</f>
        <v>#NAME?</v>
      </c>
      <c r="B1054">
        <v>1</v>
      </c>
      <c r="C1054">
        <v>2</v>
      </c>
      <c r="D1054">
        <v>1054</v>
      </c>
      <c r="E1054">
        <f t="shared" si="17"/>
        <v>1057</v>
      </c>
    </row>
    <row r="1055" spans="1:5">
      <c r="A1055" t="e">
        <f ca="1">ol_declare_function("func1054","result",E1055,"input1",B1055,"input2",C1055)</f>
        <v>#NAME?</v>
      </c>
      <c r="B1055">
        <v>1</v>
      </c>
      <c r="C1055">
        <v>2</v>
      </c>
      <c r="D1055">
        <v>1055</v>
      </c>
      <c r="E1055">
        <f t="shared" si="17"/>
        <v>1058</v>
      </c>
    </row>
    <row r="1056" spans="1:5">
      <c r="A1056" t="e">
        <f ca="1">ol_declare_function("func1055","result",E1056,"input1",B1056,"input2",C1056)</f>
        <v>#NAME?</v>
      </c>
      <c r="B1056">
        <v>1</v>
      </c>
      <c r="C1056">
        <v>2</v>
      </c>
      <c r="D1056">
        <v>1056</v>
      </c>
      <c r="E1056">
        <f t="shared" si="17"/>
        <v>1059</v>
      </c>
    </row>
    <row r="1057" spans="1:5">
      <c r="A1057" t="e">
        <f ca="1">ol_declare_function("func1056","result",E1057,"input1",B1057,"input2",C1057)</f>
        <v>#NAME?</v>
      </c>
      <c r="B1057">
        <v>1</v>
      </c>
      <c r="C1057">
        <v>2</v>
      </c>
      <c r="D1057">
        <v>1057</v>
      </c>
      <c r="E1057">
        <f t="shared" si="17"/>
        <v>1060</v>
      </c>
    </row>
    <row r="1058" spans="1:5">
      <c r="A1058" t="e">
        <f ca="1">ol_declare_function("func1057","result",E1058,"input1",B1058,"input2",C1058)</f>
        <v>#NAME?</v>
      </c>
      <c r="B1058">
        <v>1</v>
      </c>
      <c r="C1058">
        <v>2</v>
      </c>
      <c r="D1058">
        <v>1058</v>
      </c>
      <c r="E1058">
        <f t="shared" si="17"/>
        <v>1061</v>
      </c>
    </row>
    <row r="1059" spans="1:5">
      <c r="A1059" t="e">
        <f ca="1">ol_declare_function("func1058","result",E1059,"input1",B1059,"input2",C1059)</f>
        <v>#NAME?</v>
      </c>
      <c r="B1059">
        <v>1</v>
      </c>
      <c r="C1059">
        <v>2</v>
      </c>
      <c r="D1059">
        <v>1059</v>
      </c>
      <c r="E1059">
        <f t="shared" si="17"/>
        <v>1062</v>
      </c>
    </row>
    <row r="1060" spans="1:5">
      <c r="A1060" t="e">
        <f ca="1">ol_declare_function("func1059","result",E1060,"input1",B1060,"input2",C1060)</f>
        <v>#NAME?</v>
      </c>
      <c r="B1060">
        <v>1</v>
      </c>
      <c r="C1060">
        <v>2</v>
      </c>
      <c r="D1060">
        <v>1060</v>
      </c>
      <c r="E1060">
        <f t="shared" si="17"/>
        <v>1063</v>
      </c>
    </row>
    <row r="1061" spans="1:5">
      <c r="A1061" t="e">
        <f ca="1">ol_declare_function("func1060","result",E1061,"input1",B1061,"input2",C1061)</f>
        <v>#NAME?</v>
      </c>
      <c r="B1061">
        <v>1</v>
      </c>
      <c r="C1061">
        <v>2</v>
      </c>
      <c r="D1061">
        <v>1061</v>
      </c>
      <c r="E1061">
        <f t="shared" si="17"/>
        <v>1064</v>
      </c>
    </row>
    <row r="1062" spans="1:5">
      <c r="A1062" t="e">
        <f ca="1">ol_declare_function("func1061","result",E1062,"input1",B1062,"input2",C1062)</f>
        <v>#NAME?</v>
      </c>
      <c r="B1062">
        <v>1</v>
      </c>
      <c r="C1062">
        <v>2</v>
      </c>
      <c r="D1062">
        <v>1062</v>
      </c>
      <c r="E1062">
        <f t="shared" si="17"/>
        <v>1065</v>
      </c>
    </row>
    <row r="1063" spans="1:5">
      <c r="A1063" t="e">
        <f ca="1">ol_declare_function("func1062","result",E1063,"input1",B1063,"input2",C1063)</f>
        <v>#NAME?</v>
      </c>
      <c r="B1063">
        <v>1</v>
      </c>
      <c r="C1063">
        <v>2</v>
      </c>
      <c r="D1063">
        <v>1063</v>
      </c>
      <c r="E1063">
        <f t="shared" si="17"/>
        <v>1066</v>
      </c>
    </row>
    <row r="1064" spans="1:5">
      <c r="A1064" t="e">
        <f ca="1">ol_declare_function("func1063","result",E1064,"input1",B1064,"input2",C1064)</f>
        <v>#NAME?</v>
      </c>
      <c r="B1064">
        <v>1</v>
      </c>
      <c r="C1064">
        <v>2</v>
      </c>
      <c r="D1064">
        <v>1064</v>
      </c>
      <c r="E1064">
        <f t="shared" si="17"/>
        <v>1067</v>
      </c>
    </row>
    <row r="1065" spans="1:5">
      <c r="A1065" t="e">
        <f ca="1">ol_declare_function("func1064","result",E1065,"input1",B1065,"input2",C1065)</f>
        <v>#NAME?</v>
      </c>
      <c r="B1065">
        <v>1</v>
      </c>
      <c r="C1065">
        <v>2</v>
      </c>
      <c r="D1065">
        <v>1065</v>
      </c>
      <c r="E1065">
        <f t="shared" si="17"/>
        <v>1068</v>
      </c>
    </row>
    <row r="1066" spans="1:5">
      <c r="A1066" t="e">
        <f ca="1">ol_declare_function("func1065","result",E1066,"input1",B1066,"input2",C1066)</f>
        <v>#NAME?</v>
      </c>
      <c r="B1066">
        <v>1</v>
      </c>
      <c r="C1066">
        <v>2</v>
      </c>
      <c r="D1066">
        <v>1066</v>
      </c>
      <c r="E1066">
        <f t="shared" si="17"/>
        <v>1069</v>
      </c>
    </row>
    <row r="1067" spans="1:5">
      <c r="A1067" t="e">
        <f ca="1">ol_declare_function("func1066","result",E1067,"input1",B1067,"input2",C1067)</f>
        <v>#NAME?</v>
      </c>
      <c r="B1067">
        <v>1</v>
      </c>
      <c r="C1067">
        <v>2</v>
      </c>
      <c r="D1067">
        <v>1067</v>
      </c>
      <c r="E1067">
        <f t="shared" si="17"/>
        <v>1070</v>
      </c>
    </row>
    <row r="1068" spans="1:5">
      <c r="A1068" t="e">
        <f ca="1">ol_declare_function("func1067","result",E1068,"input1",B1068,"input2",C1068)</f>
        <v>#NAME?</v>
      </c>
      <c r="B1068">
        <v>1</v>
      </c>
      <c r="C1068">
        <v>2</v>
      </c>
      <c r="D1068">
        <v>1068</v>
      </c>
      <c r="E1068">
        <f t="shared" si="17"/>
        <v>1071</v>
      </c>
    </row>
    <row r="1069" spans="1:5">
      <c r="A1069" t="e">
        <f ca="1">ol_declare_function("func1068","result",E1069,"input1",B1069,"input2",C1069)</f>
        <v>#NAME?</v>
      </c>
      <c r="B1069">
        <v>1</v>
      </c>
      <c r="C1069">
        <v>2</v>
      </c>
      <c r="D1069">
        <v>1069</v>
      </c>
      <c r="E1069">
        <f t="shared" si="17"/>
        <v>1072</v>
      </c>
    </row>
    <row r="1070" spans="1:5">
      <c r="A1070" t="e">
        <f ca="1">ol_declare_function("func1069","result",E1070,"input1",B1070,"input2",C1070)</f>
        <v>#NAME?</v>
      </c>
      <c r="B1070">
        <v>1</v>
      </c>
      <c r="C1070">
        <v>2</v>
      </c>
      <c r="D1070">
        <v>1070</v>
      </c>
      <c r="E1070">
        <f t="shared" si="17"/>
        <v>1073</v>
      </c>
    </row>
    <row r="1071" spans="1:5">
      <c r="A1071" t="e">
        <f ca="1">ol_declare_function("func1070","result",E1071,"input1",B1071,"input2",C1071)</f>
        <v>#NAME?</v>
      </c>
      <c r="B1071">
        <v>1</v>
      </c>
      <c r="C1071">
        <v>2</v>
      </c>
      <c r="D1071">
        <v>1071</v>
      </c>
      <c r="E1071">
        <f t="shared" si="17"/>
        <v>1074</v>
      </c>
    </row>
    <row r="1072" spans="1:5">
      <c r="A1072" t="e">
        <f ca="1">ol_declare_function("func1071","result",E1072,"input1",B1072,"input2",C1072)</f>
        <v>#NAME?</v>
      </c>
      <c r="B1072">
        <v>1</v>
      </c>
      <c r="C1072">
        <v>2</v>
      </c>
      <c r="D1072">
        <v>1072</v>
      </c>
      <c r="E1072">
        <f t="shared" si="17"/>
        <v>1075</v>
      </c>
    </row>
    <row r="1073" spans="1:5">
      <c r="A1073" t="e">
        <f ca="1">ol_declare_function("func1072","result",E1073,"input1",B1073,"input2",C1073)</f>
        <v>#NAME?</v>
      </c>
      <c r="B1073">
        <v>1</v>
      </c>
      <c r="C1073">
        <v>2</v>
      </c>
      <c r="D1073">
        <v>1073</v>
      </c>
      <c r="E1073">
        <f t="shared" si="17"/>
        <v>1076</v>
      </c>
    </row>
    <row r="1074" spans="1:5">
      <c r="A1074" t="e">
        <f ca="1">ol_declare_function("func1073","result",E1074,"input1",B1074,"input2",C1074)</f>
        <v>#NAME?</v>
      </c>
      <c r="B1074">
        <v>1</v>
      </c>
      <c r="C1074">
        <v>2</v>
      </c>
      <c r="D1074">
        <v>1074</v>
      </c>
      <c r="E1074">
        <f t="shared" si="17"/>
        <v>1077</v>
      </c>
    </row>
    <row r="1075" spans="1:5">
      <c r="A1075" t="e">
        <f ca="1">ol_declare_function("func1074","result",E1075,"input1",B1075,"input2",C1075)</f>
        <v>#NAME?</v>
      </c>
      <c r="B1075">
        <v>1</v>
      </c>
      <c r="C1075">
        <v>2</v>
      </c>
      <c r="D1075">
        <v>1075</v>
      </c>
      <c r="E1075">
        <f t="shared" si="17"/>
        <v>1078</v>
      </c>
    </row>
    <row r="1076" spans="1:5">
      <c r="A1076" t="e">
        <f ca="1">ol_declare_function("func1075","result",E1076,"input1",B1076,"input2",C1076)</f>
        <v>#NAME?</v>
      </c>
      <c r="B1076">
        <v>1</v>
      </c>
      <c r="C1076">
        <v>2</v>
      </c>
      <c r="D1076">
        <v>1076</v>
      </c>
      <c r="E1076">
        <f t="shared" si="17"/>
        <v>1079</v>
      </c>
    </row>
    <row r="1077" spans="1:5">
      <c r="A1077" t="e">
        <f ca="1">ol_declare_function("func1076","result",E1077,"input1",B1077,"input2",C1077)</f>
        <v>#NAME?</v>
      </c>
      <c r="B1077">
        <v>1</v>
      </c>
      <c r="C1077">
        <v>2</v>
      </c>
      <c r="D1077">
        <v>1077</v>
      </c>
      <c r="E1077">
        <f t="shared" si="17"/>
        <v>1080</v>
      </c>
    </row>
    <row r="1078" spans="1:5">
      <c r="A1078" t="e">
        <f ca="1">ol_declare_function("func1077","result",E1078,"input1",B1078,"input2",C1078)</f>
        <v>#NAME?</v>
      </c>
      <c r="B1078">
        <v>1</v>
      </c>
      <c r="C1078">
        <v>2</v>
      </c>
      <c r="D1078">
        <v>1078</v>
      </c>
      <c r="E1078">
        <f t="shared" si="17"/>
        <v>1081</v>
      </c>
    </row>
    <row r="1079" spans="1:5">
      <c r="A1079" t="e">
        <f ca="1">ol_declare_function("func1078","result",E1079,"input1",B1079,"input2",C1079)</f>
        <v>#NAME?</v>
      </c>
      <c r="B1079">
        <v>1</v>
      </c>
      <c r="C1079">
        <v>2</v>
      </c>
      <c r="D1079">
        <v>1079</v>
      </c>
      <c r="E1079">
        <f t="shared" si="17"/>
        <v>1082</v>
      </c>
    </row>
    <row r="1080" spans="1:5">
      <c r="A1080" t="e">
        <f ca="1">ol_declare_function("func1079","result",E1080,"input1",B1080,"input2",C1080)</f>
        <v>#NAME?</v>
      </c>
      <c r="B1080">
        <v>1</v>
      </c>
      <c r="C1080">
        <v>2</v>
      </c>
      <c r="D1080">
        <v>1080</v>
      </c>
      <c r="E1080">
        <f t="shared" si="17"/>
        <v>1083</v>
      </c>
    </row>
    <row r="1081" spans="1:5">
      <c r="A1081" t="e">
        <f ca="1">ol_declare_function("func1080","result",E1081,"input1",B1081,"input2",C1081)</f>
        <v>#NAME?</v>
      </c>
      <c r="B1081">
        <v>1</v>
      </c>
      <c r="C1081">
        <v>2</v>
      </c>
      <c r="D1081">
        <v>1081</v>
      </c>
      <c r="E1081">
        <f t="shared" si="17"/>
        <v>1084</v>
      </c>
    </row>
    <row r="1082" spans="1:5">
      <c r="A1082" t="e">
        <f ca="1">ol_declare_function("func1081","result",E1082,"input1",B1082,"input2",C1082)</f>
        <v>#NAME?</v>
      </c>
      <c r="B1082">
        <v>1</v>
      </c>
      <c r="C1082">
        <v>2</v>
      </c>
      <c r="D1082">
        <v>1082</v>
      </c>
      <c r="E1082">
        <f t="shared" si="17"/>
        <v>1085</v>
      </c>
    </row>
    <row r="1083" spans="1:5">
      <c r="A1083" t="e">
        <f ca="1">ol_declare_function("func1082","result",E1083,"input1",B1083,"input2",C1083)</f>
        <v>#NAME?</v>
      </c>
      <c r="B1083">
        <v>1</v>
      </c>
      <c r="C1083">
        <v>2</v>
      </c>
      <c r="D1083">
        <v>1083</v>
      </c>
      <c r="E1083">
        <f t="shared" si="17"/>
        <v>1086</v>
      </c>
    </row>
    <row r="1084" spans="1:5">
      <c r="A1084" t="e">
        <f ca="1">ol_declare_function("func1083","result",E1084,"input1",B1084,"input2",C1084)</f>
        <v>#NAME?</v>
      </c>
      <c r="B1084">
        <v>1</v>
      </c>
      <c r="C1084">
        <v>2</v>
      </c>
      <c r="D1084">
        <v>1084</v>
      </c>
      <c r="E1084">
        <f t="shared" si="17"/>
        <v>1087</v>
      </c>
    </row>
    <row r="1085" spans="1:5">
      <c r="A1085" t="e">
        <f ca="1">ol_declare_function("func1084","result",E1085,"input1",B1085,"input2",C1085)</f>
        <v>#NAME?</v>
      </c>
      <c r="B1085">
        <v>1</v>
      </c>
      <c r="C1085">
        <v>2</v>
      </c>
      <c r="D1085">
        <v>1085</v>
      </c>
      <c r="E1085">
        <f t="shared" ref="E1085:E1148" si="18">D1085+C1085+B1085</f>
        <v>1088</v>
      </c>
    </row>
    <row r="1086" spans="1:5">
      <c r="A1086" t="e">
        <f ca="1">ol_declare_function("func1085","result",E1086,"input1",B1086,"input2",C1086)</f>
        <v>#NAME?</v>
      </c>
      <c r="B1086">
        <v>1</v>
      </c>
      <c r="C1086">
        <v>2</v>
      </c>
      <c r="D1086">
        <v>1086</v>
      </c>
      <c r="E1086">
        <f t="shared" si="18"/>
        <v>1089</v>
      </c>
    </row>
    <row r="1087" spans="1:5">
      <c r="A1087" t="e">
        <f ca="1">ol_declare_function("func1086","result",E1087,"input1",B1087,"input2",C1087)</f>
        <v>#NAME?</v>
      </c>
      <c r="B1087">
        <v>1</v>
      </c>
      <c r="C1087">
        <v>2</v>
      </c>
      <c r="D1087">
        <v>1087</v>
      </c>
      <c r="E1087">
        <f t="shared" si="18"/>
        <v>1090</v>
      </c>
    </row>
    <row r="1088" spans="1:5">
      <c r="A1088" t="e">
        <f ca="1">ol_declare_function("func1087","result",E1088,"input1",B1088,"input2",C1088)</f>
        <v>#NAME?</v>
      </c>
      <c r="B1088">
        <v>1</v>
      </c>
      <c r="C1088">
        <v>2</v>
      </c>
      <c r="D1088">
        <v>1088</v>
      </c>
      <c r="E1088">
        <f t="shared" si="18"/>
        <v>1091</v>
      </c>
    </row>
    <row r="1089" spans="1:5">
      <c r="A1089" t="e">
        <f ca="1">ol_declare_function("func1088","result",E1089,"input1",B1089,"input2",C1089)</f>
        <v>#NAME?</v>
      </c>
      <c r="B1089">
        <v>1</v>
      </c>
      <c r="C1089">
        <v>2</v>
      </c>
      <c r="D1089">
        <v>1089</v>
      </c>
      <c r="E1089">
        <f t="shared" si="18"/>
        <v>1092</v>
      </c>
    </row>
    <row r="1090" spans="1:5">
      <c r="A1090" t="e">
        <f ca="1">ol_declare_function("func1089","result",E1090,"input1",B1090,"input2",C1090)</f>
        <v>#NAME?</v>
      </c>
      <c r="B1090">
        <v>1</v>
      </c>
      <c r="C1090">
        <v>2</v>
      </c>
      <c r="D1090">
        <v>1090</v>
      </c>
      <c r="E1090">
        <f t="shared" si="18"/>
        <v>1093</v>
      </c>
    </row>
    <row r="1091" spans="1:5">
      <c r="A1091" t="e">
        <f ca="1">ol_declare_function("func1090","result",E1091,"input1",B1091,"input2",C1091)</f>
        <v>#NAME?</v>
      </c>
      <c r="B1091">
        <v>1</v>
      </c>
      <c r="C1091">
        <v>2</v>
      </c>
      <c r="D1091">
        <v>1091</v>
      </c>
      <c r="E1091">
        <f t="shared" si="18"/>
        <v>1094</v>
      </c>
    </row>
    <row r="1092" spans="1:5">
      <c r="A1092" t="e">
        <f ca="1">ol_declare_function("func1091","result",E1092,"input1",B1092,"input2",C1092)</f>
        <v>#NAME?</v>
      </c>
      <c r="B1092">
        <v>1</v>
      </c>
      <c r="C1092">
        <v>2</v>
      </c>
      <c r="D1092">
        <v>1092</v>
      </c>
      <c r="E1092">
        <f t="shared" si="18"/>
        <v>1095</v>
      </c>
    </row>
    <row r="1093" spans="1:5">
      <c r="A1093" t="e">
        <f ca="1">ol_declare_function("func1092","result",E1093,"input1",B1093,"input2",C1093)</f>
        <v>#NAME?</v>
      </c>
      <c r="B1093">
        <v>1</v>
      </c>
      <c r="C1093">
        <v>2</v>
      </c>
      <c r="D1093">
        <v>1093</v>
      </c>
      <c r="E1093">
        <f t="shared" si="18"/>
        <v>1096</v>
      </c>
    </row>
    <row r="1094" spans="1:5">
      <c r="A1094" t="e">
        <f ca="1">ol_declare_function("func1093","result",E1094,"input1",B1094,"input2",C1094)</f>
        <v>#NAME?</v>
      </c>
      <c r="B1094">
        <v>1</v>
      </c>
      <c r="C1094">
        <v>2</v>
      </c>
      <c r="D1094">
        <v>1094</v>
      </c>
      <c r="E1094">
        <f t="shared" si="18"/>
        <v>1097</v>
      </c>
    </row>
    <row r="1095" spans="1:5">
      <c r="A1095" t="e">
        <f ca="1">ol_declare_function("func1094","result",E1095,"input1",B1095,"input2",C1095)</f>
        <v>#NAME?</v>
      </c>
      <c r="B1095">
        <v>1</v>
      </c>
      <c r="C1095">
        <v>2</v>
      </c>
      <c r="D1095">
        <v>1095</v>
      </c>
      <c r="E1095">
        <f t="shared" si="18"/>
        <v>1098</v>
      </c>
    </row>
    <row r="1096" spans="1:5">
      <c r="A1096" t="e">
        <f ca="1">ol_declare_function("func1095","result",E1096,"input1",B1096,"input2",C1096)</f>
        <v>#NAME?</v>
      </c>
      <c r="B1096">
        <v>1</v>
      </c>
      <c r="C1096">
        <v>2</v>
      </c>
      <c r="D1096">
        <v>1096</v>
      </c>
      <c r="E1096">
        <f t="shared" si="18"/>
        <v>1099</v>
      </c>
    </row>
    <row r="1097" spans="1:5">
      <c r="A1097" t="e">
        <f ca="1">ol_declare_function("func1096","result",E1097,"input1",B1097,"input2",C1097)</f>
        <v>#NAME?</v>
      </c>
      <c r="B1097">
        <v>1</v>
      </c>
      <c r="C1097">
        <v>2</v>
      </c>
      <c r="D1097">
        <v>1097</v>
      </c>
      <c r="E1097">
        <f t="shared" si="18"/>
        <v>1100</v>
      </c>
    </row>
    <row r="1098" spans="1:5">
      <c r="A1098" t="e">
        <f ca="1">ol_declare_function("func1097","result",E1098,"input1",B1098,"input2",C1098)</f>
        <v>#NAME?</v>
      </c>
      <c r="B1098">
        <v>1</v>
      </c>
      <c r="C1098">
        <v>2</v>
      </c>
      <c r="D1098">
        <v>1098</v>
      </c>
      <c r="E1098">
        <f t="shared" si="18"/>
        <v>1101</v>
      </c>
    </row>
    <row r="1099" spans="1:5">
      <c r="A1099" t="e">
        <f ca="1">ol_declare_function("func1098","result",E1099,"input1",B1099,"input2",C1099)</f>
        <v>#NAME?</v>
      </c>
      <c r="B1099">
        <v>1</v>
      </c>
      <c r="C1099">
        <v>2</v>
      </c>
      <c r="D1099">
        <v>1099</v>
      </c>
      <c r="E1099">
        <f t="shared" si="18"/>
        <v>1102</v>
      </c>
    </row>
    <row r="1100" spans="1:5">
      <c r="A1100" t="e">
        <f ca="1">ol_declare_function("func1099","result",E1100,"input1",B1100,"input2",C1100)</f>
        <v>#NAME?</v>
      </c>
      <c r="B1100">
        <v>1</v>
      </c>
      <c r="C1100">
        <v>2</v>
      </c>
      <c r="D1100">
        <v>1100</v>
      </c>
      <c r="E1100">
        <f t="shared" si="18"/>
        <v>1103</v>
      </c>
    </row>
    <row r="1101" spans="1:5">
      <c r="A1101" t="e">
        <f ca="1">ol_declare_function("func1100","result",E1101,"input1",B1101,"input2",C1101)</f>
        <v>#NAME?</v>
      </c>
      <c r="B1101">
        <v>1</v>
      </c>
      <c r="C1101">
        <v>2</v>
      </c>
      <c r="D1101">
        <v>1101</v>
      </c>
      <c r="E1101">
        <f t="shared" si="18"/>
        <v>1104</v>
      </c>
    </row>
    <row r="1102" spans="1:5">
      <c r="A1102" t="e">
        <f ca="1">ol_declare_function("func1101","result",E1102,"input1",B1102,"input2",C1102)</f>
        <v>#NAME?</v>
      </c>
      <c r="B1102">
        <v>1</v>
      </c>
      <c r="C1102">
        <v>2</v>
      </c>
      <c r="D1102">
        <v>1102</v>
      </c>
      <c r="E1102">
        <f t="shared" si="18"/>
        <v>1105</v>
      </c>
    </row>
    <row r="1103" spans="1:5">
      <c r="A1103" t="e">
        <f ca="1">ol_declare_function("func1102","result",E1103,"input1",B1103,"input2",C1103)</f>
        <v>#NAME?</v>
      </c>
      <c r="B1103">
        <v>1</v>
      </c>
      <c r="C1103">
        <v>2</v>
      </c>
      <c r="D1103">
        <v>1103</v>
      </c>
      <c r="E1103">
        <f t="shared" si="18"/>
        <v>1106</v>
      </c>
    </row>
    <row r="1104" spans="1:5">
      <c r="A1104" t="e">
        <f ca="1">ol_declare_function("func1103","result",E1104,"input1",B1104,"input2",C1104)</f>
        <v>#NAME?</v>
      </c>
      <c r="B1104">
        <v>1</v>
      </c>
      <c r="C1104">
        <v>2</v>
      </c>
      <c r="D1104">
        <v>1104</v>
      </c>
      <c r="E1104">
        <f t="shared" si="18"/>
        <v>1107</v>
      </c>
    </row>
    <row r="1105" spans="1:5">
      <c r="A1105" t="e">
        <f ca="1">ol_declare_function("func1104","result",E1105,"input1",B1105,"input2",C1105)</f>
        <v>#NAME?</v>
      </c>
      <c r="B1105">
        <v>1</v>
      </c>
      <c r="C1105">
        <v>2</v>
      </c>
      <c r="D1105">
        <v>1105</v>
      </c>
      <c r="E1105">
        <f t="shared" si="18"/>
        <v>1108</v>
      </c>
    </row>
    <row r="1106" spans="1:5">
      <c r="A1106" t="e">
        <f ca="1">ol_declare_function("func1105","result",E1106,"input1",B1106,"input2",C1106)</f>
        <v>#NAME?</v>
      </c>
      <c r="B1106">
        <v>1</v>
      </c>
      <c r="C1106">
        <v>2</v>
      </c>
      <c r="D1106">
        <v>1106</v>
      </c>
      <c r="E1106">
        <f t="shared" si="18"/>
        <v>1109</v>
      </c>
    </row>
    <row r="1107" spans="1:5">
      <c r="A1107" t="e">
        <f ca="1">ol_declare_function("func1106","result",E1107,"input1",B1107,"input2",C1107)</f>
        <v>#NAME?</v>
      </c>
      <c r="B1107">
        <v>1</v>
      </c>
      <c r="C1107">
        <v>2</v>
      </c>
      <c r="D1107">
        <v>1107</v>
      </c>
      <c r="E1107">
        <f t="shared" si="18"/>
        <v>1110</v>
      </c>
    </row>
    <row r="1108" spans="1:5">
      <c r="A1108" t="e">
        <f ca="1">ol_declare_function("func1107","result",E1108,"input1",B1108,"input2",C1108)</f>
        <v>#NAME?</v>
      </c>
      <c r="B1108">
        <v>1</v>
      </c>
      <c r="C1108">
        <v>2</v>
      </c>
      <c r="D1108">
        <v>1108</v>
      </c>
      <c r="E1108">
        <f t="shared" si="18"/>
        <v>1111</v>
      </c>
    </row>
    <row r="1109" spans="1:5">
      <c r="A1109" t="e">
        <f ca="1">ol_declare_function("func1108","result",E1109,"input1",B1109,"input2",C1109)</f>
        <v>#NAME?</v>
      </c>
      <c r="B1109">
        <v>1</v>
      </c>
      <c r="C1109">
        <v>2</v>
      </c>
      <c r="D1109">
        <v>1109</v>
      </c>
      <c r="E1109">
        <f t="shared" si="18"/>
        <v>1112</v>
      </c>
    </row>
    <row r="1110" spans="1:5">
      <c r="A1110" t="e">
        <f ca="1">ol_declare_function("func1109","result",E1110,"input1",B1110,"input2",C1110)</f>
        <v>#NAME?</v>
      </c>
      <c r="B1110">
        <v>1</v>
      </c>
      <c r="C1110">
        <v>2</v>
      </c>
      <c r="D1110">
        <v>1110</v>
      </c>
      <c r="E1110">
        <f t="shared" si="18"/>
        <v>1113</v>
      </c>
    </row>
    <row r="1111" spans="1:5">
      <c r="A1111" t="e">
        <f ca="1">ol_declare_function("func1110","result",E1111,"input1",B1111,"input2",C1111)</f>
        <v>#NAME?</v>
      </c>
      <c r="B1111">
        <v>1</v>
      </c>
      <c r="C1111">
        <v>2</v>
      </c>
      <c r="D1111">
        <v>1111</v>
      </c>
      <c r="E1111">
        <f t="shared" si="18"/>
        <v>1114</v>
      </c>
    </row>
    <row r="1112" spans="1:5">
      <c r="A1112" t="e">
        <f ca="1">ol_declare_function("func1111","result",E1112,"input1",B1112,"input2",C1112)</f>
        <v>#NAME?</v>
      </c>
      <c r="B1112">
        <v>1</v>
      </c>
      <c r="C1112">
        <v>2</v>
      </c>
      <c r="D1112">
        <v>1112</v>
      </c>
      <c r="E1112">
        <f t="shared" si="18"/>
        <v>1115</v>
      </c>
    </row>
    <row r="1113" spans="1:5">
      <c r="A1113" t="e">
        <f ca="1">ol_declare_function("func1112","result",E1113,"input1",B1113,"input2",C1113)</f>
        <v>#NAME?</v>
      </c>
      <c r="B1113">
        <v>1</v>
      </c>
      <c r="C1113">
        <v>2</v>
      </c>
      <c r="D1113">
        <v>1113</v>
      </c>
      <c r="E1113">
        <f t="shared" si="18"/>
        <v>1116</v>
      </c>
    </row>
    <row r="1114" spans="1:5">
      <c r="A1114" t="e">
        <f ca="1">ol_declare_function("func1113","result",E1114,"input1",B1114,"input2",C1114)</f>
        <v>#NAME?</v>
      </c>
      <c r="B1114">
        <v>1</v>
      </c>
      <c r="C1114">
        <v>2</v>
      </c>
      <c r="D1114">
        <v>1114</v>
      </c>
      <c r="E1114">
        <f t="shared" si="18"/>
        <v>1117</v>
      </c>
    </row>
    <row r="1115" spans="1:5">
      <c r="A1115" t="e">
        <f ca="1">ol_declare_function("func1114","result",E1115,"input1",B1115,"input2",C1115)</f>
        <v>#NAME?</v>
      </c>
      <c r="B1115">
        <v>1</v>
      </c>
      <c r="C1115">
        <v>2</v>
      </c>
      <c r="D1115">
        <v>1115</v>
      </c>
      <c r="E1115">
        <f t="shared" si="18"/>
        <v>1118</v>
      </c>
    </row>
    <row r="1116" spans="1:5">
      <c r="A1116" t="e">
        <f ca="1">ol_declare_function("func1115","result",E1116,"input1",B1116,"input2",C1116)</f>
        <v>#NAME?</v>
      </c>
      <c r="B1116">
        <v>1</v>
      </c>
      <c r="C1116">
        <v>2</v>
      </c>
      <c r="D1116">
        <v>1116</v>
      </c>
      <c r="E1116">
        <f t="shared" si="18"/>
        <v>1119</v>
      </c>
    </row>
    <row r="1117" spans="1:5">
      <c r="A1117" t="e">
        <f ca="1">ol_declare_function("func1116","result",E1117,"input1",B1117,"input2",C1117)</f>
        <v>#NAME?</v>
      </c>
      <c r="B1117">
        <v>1</v>
      </c>
      <c r="C1117">
        <v>2</v>
      </c>
      <c r="D1117">
        <v>1117</v>
      </c>
      <c r="E1117">
        <f t="shared" si="18"/>
        <v>1120</v>
      </c>
    </row>
    <row r="1118" spans="1:5">
      <c r="A1118" t="e">
        <f ca="1">ol_declare_function("func1117","result",E1118,"input1",B1118,"input2",C1118)</f>
        <v>#NAME?</v>
      </c>
      <c r="B1118">
        <v>1</v>
      </c>
      <c r="C1118">
        <v>2</v>
      </c>
      <c r="D1118">
        <v>1118</v>
      </c>
      <c r="E1118">
        <f t="shared" si="18"/>
        <v>1121</v>
      </c>
    </row>
    <row r="1119" spans="1:5">
      <c r="A1119" t="e">
        <f ca="1">ol_declare_function("func1118","result",E1119,"input1",B1119,"input2",C1119)</f>
        <v>#NAME?</v>
      </c>
      <c r="B1119">
        <v>1</v>
      </c>
      <c r="C1119">
        <v>2</v>
      </c>
      <c r="D1119">
        <v>1119</v>
      </c>
      <c r="E1119">
        <f t="shared" si="18"/>
        <v>1122</v>
      </c>
    </row>
    <row r="1120" spans="1:5">
      <c r="A1120" t="e">
        <f ca="1">ol_declare_function("func1119","result",E1120,"input1",B1120,"input2",C1120)</f>
        <v>#NAME?</v>
      </c>
      <c r="B1120">
        <v>1</v>
      </c>
      <c r="C1120">
        <v>2</v>
      </c>
      <c r="D1120">
        <v>1120</v>
      </c>
      <c r="E1120">
        <f t="shared" si="18"/>
        <v>1123</v>
      </c>
    </row>
    <row r="1121" spans="1:5">
      <c r="A1121" t="e">
        <f ca="1">ol_declare_function("func1120","result",E1121,"input1",B1121,"input2",C1121)</f>
        <v>#NAME?</v>
      </c>
      <c r="B1121">
        <v>1</v>
      </c>
      <c r="C1121">
        <v>2</v>
      </c>
      <c r="D1121">
        <v>1121</v>
      </c>
      <c r="E1121">
        <f t="shared" si="18"/>
        <v>1124</v>
      </c>
    </row>
    <row r="1122" spans="1:5">
      <c r="A1122" t="e">
        <f ca="1">ol_declare_function("func1121","result",E1122,"input1",B1122,"input2",C1122)</f>
        <v>#NAME?</v>
      </c>
      <c r="B1122">
        <v>1</v>
      </c>
      <c r="C1122">
        <v>2</v>
      </c>
      <c r="D1122">
        <v>1122</v>
      </c>
      <c r="E1122">
        <f t="shared" si="18"/>
        <v>1125</v>
      </c>
    </row>
    <row r="1123" spans="1:5">
      <c r="A1123" t="e">
        <f ca="1">ol_declare_function("func1122","result",E1123,"input1",B1123,"input2",C1123)</f>
        <v>#NAME?</v>
      </c>
      <c r="B1123">
        <v>1</v>
      </c>
      <c r="C1123">
        <v>2</v>
      </c>
      <c r="D1123">
        <v>1123</v>
      </c>
      <c r="E1123">
        <f t="shared" si="18"/>
        <v>1126</v>
      </c>
    </row>
    <row r="1124" spans="1:5">
      <c r="A1124" t="e">
        <f ca="1">ol_declare_function("func1123","result",E1124,"input1",B1124,"input2",C1124)</f>
        <v>#NAME?</v>
      </c>
      <c r="B1124">
        <v>1</v>
      </c>
      <c r="C1124">
        <v>2</v>
      </c>
      <c r="D1124">
        <v>1124</v>
      </c>
      <c r="E1124">
        <f t="shared" si="18"/>
        <v>1127</v>
      </c>
    </row>
    <row r="1125" spans="1:5">
      <c r="A1125" t="e">
        <f ca="1">ol_declare_function("func1124","result",E1125,"input1",B1125,"input2",C1125)</f>
        <v>#NAME?</v>
      </c>
      <c r="B1125">
        <v>1</v>
      </c>
      <c r="C1125">
        <v>2</v>
      </c>
      <c r="D1125">
        <v>1125</v>
      </c>
      <c r="E1125">
        <f t="shared" si="18"/>
        <v>1128</v>
      </c>
    </row>
    <row r="1126" spans="1:5">
      <c r="A1126" t="e">
        <f ca="1">ol_declare_function("func1125","result",E1126,"input1",B1126,"input2",C1126)</f>
        <v>#NAME?</v>
      </c>
      <c r="B1126">
        <v>1</v>
      </c>
      <c r="C1126">
        <v>2</v>
      </c>
      <c r="D1126">
        <v>1126</v>
      </c>
      <c r="E1126">
        <f t="shared" si="18"/>
        <v>1129</v>
      </c>
    </row>
    <row r="1127" spans="1:5">
      <c r="A1127" t="e">
        <f ca="1">ol_declare_function("func1126","result",E1127,"input1",B1127,"input2",C1127)</f>
        <v>#NAME?</v>
      </c>
      <c r="B1127">
        <v>1</v>
      </c>
      <c r="C1127">
        <v>2</v>
      </c>
      <c r="D1127">
        <v>1127</v>
      </c>
      <c r="E1127">
        <f t="shared" si="18"/>
        <v>1130</v>
      </c>
    </row>
    <row r="1128" spans="1:5">
      <c r="A1128" t="e">
        <f ca="1">ol_declare_function("func1127","result",E1128,"input1",B1128,"input2",C1128)</f>
        <v>#NAME?</v>
      </c>
      <c r="B1128">
        <v>1</v>
      </c>
      <c r="C1128">
        <v>2</v>
      </c>
      <c r="D1128">
        <v>1128</v>
      </c>
      <c r="E1128">
        <f t="shared" si="18"/>
        <v>1131</v>
      </c>
    </row>
    <row r="1129" spans="1:5">
      <c r="A1129" t="e">
        <f ca="1">ol_declare_function("func1128","result",E1129,"input1",B1129,"input2",C1129)</f>
        <v>#NAME?</v>
      </c>
      <c r="B1129">
        <v>1</v>
      </c>
      <c r="C1129">
        <v>2</v>
      </c>
      <c r="D1129">
        <v>1129</v>
      </c>
      <c r="E1129">
        <f t="shared" si="18"/>
        <v>1132</v>
      </c>
    </row>
    <row r="1130" spans="1:5">
      <c r="A1130" t="e">
        <f ca="1">ol_declare_function("func1129","result",E1130,"input1",B1130,"input2",C1130)</f>
        <v>#NAME?</v>
      </c>
      <c r="B1130">
        <v>1</v>
      </c>
      <c r="C1130">
        <v>2</v>
      </c>
      <c r="D1130">
        <v>1130</v>
      </c>
      <c r="E1130">
        <f t="shared" si="18"/>
        <v>1133</v>
      </c>
    </row>
    <row r="1131" spans="1:5">
      <c r="A1131" t="e">
        <f ca="1">ol_declare_function("func1130","result",E1131,"input1",B1131,"input2",C1131)</f>
        <v>#NAME?</v>
      </c>
      <c r="B1131">
        <v>1</v>
      </c>
      <c r="C1131">
        <v>2</v>
      </c>
      <c r="D1131">
        <v>1131</v>
      </c>
      <c r="E1131">
        <f t="shared" si="18"/>
        <v>1134</v>
      </c>
    </row>
    <row r="1132" spans="1:5">
      <c r="A1132" t="e">
        <f ca="1">ol_declare_function("func1131","result",E1132,"input1",B1132,"input2",C1132)</f>
        <v>#NAME?</v>
      </c>
      <c r="B1132">
        <v>1</v>
      </c>
      <c r="C1132">
        <v>2</v>
      </c>
      <c r="D1132">
        <v>1132</v>
      </c>
      <c r="E1132">
        <f t="shared" si="18"/>
        <v>1135</v>
      </c>
    </row>
    <row r="1133" spans="1:5">
      <c r="A1133" t="e">
        <f ca="1">ol_declare_function("func1132","result",E1133,"input1",B1133,"input2",C1133)</f>
        <v>#NAME?</v>
      </c>
      <c r="B1133">
        <v>1</v>
      </c>
      <c r="C1133">
        <v>2</v>
      </c>
      <c r="D1133">
        <v>1133</v>
      </c>
      <c r="E1133">
        <f t="shared" si="18"/>
        <v>1136</v>
      </c>
    </row>
    <row r="1134" spans="1:5">
      <c r="A1134" t="e">
        <f ca="1">ol_declare_function("func1133","result",E1134,"input1",B1134,"input2",C1134)</f>
        <v>#NAME?</v>
      </c>
      <c r="B1134">
        <v>1</v>
      </c>
      <c r="C1134">
        <v>2</v>
      </c>
      <c r="D1134">
        <v>1134</v>
      </c>
      <c r="E1134">
        <f t="shared" si="18"/>
        <v>1137</v>
      </c>
    </row>
    <row r="1135" spans="1:5">
      <c r="A1135" t="e">
        <f ca="1">ol_declare_function("func1134","result",E1135,"input1",B1135,"input2",C1135)</f>
        <v>#NAME?</v>
      </c>
      <c r="B1135">
        <v>1</v>
      </c>
      <c r="C1135">
        <v>2</v>
      </c>
      <c r="D1135">
        <v>1135</v>
      </c>
      <c r="E1135">
        <f t="shared" si="18"/>
        <v>1138</v>
      </c>
    </row>
    <row r="1136" spans="1:5">
      <c r="A1136" t="e">
        <f ca="1">ol_declare_function("func1135","result",E1136,"input1",B1136,"input2",C1136)</f>
        <v>#NAME?</v>
      </c>
      <c r="B1136">
        <v>1</v>
      </c>
      <c r="C1136">
        <v>2</v>
      </c>
      <c r="D1136">
        <v>1136</v>
      </c>
      <c r="E1136">
        <f t="shared" si="18"/>
        <v>1139</v>
      </c>
    </row>
    <row r="1137" spans="1:5">
      <c r="A1137" t="e">
        <f ca="1">ol_declare_function("func1136","result",E1137,"input1",B1137,"input2",C1137)</f>
        <v>#NAME?</v>
      </c>
      <c r="B1137">
        <v>1</v>
      </c>
      <c r="C1137">
        <v>2</v>
      </c>
      <c r="D1137">
        <v>1137</v>
      </c>
      <c r="E1137">
        <f t="shared" si="18"/>
        <v>1140</v>
      </c>
    </row>
    <row r="1138" spans="1:5">
      <c r="A1138" t="e">
        <f ca="1">ol_declare_function("func1137","result",E1138,"input1",B1138,"input2",C1138)</f>
        <v>#NAME?</v>
      </c>
      <c r="B1138">
        <v>1</v>
      </c>
      <c r="C1138">
        <v>2</v>
      </c>
      <c r="D1138">
        <v>1138</v>
      </c>
      <c r="E1138">
        <f t="shared" si="18"/>
        <v>1141</v>
      </c>
    </row>
    <row r="1139" spans="1:5">
      <c r="A1139" t="e">
        <f ca="1">ol_declare_function("func1138","result",E1139,"input1",B1139,"input2",C1139)</f>
        <v>#NAME?</v>
      </c>
      <c r="B1139">
        <v>1</v>
      </c>
      <c r="C1139">
        <v>2</v>
      </c>
      <c r="D1139">
        <v>1139</v>
      </c>
      <c r="E1139">
        <f t="shared" si="18"/>
        <v>1142</v>
      </c>
    </row>
    <row r="1140" spans="1:5">
      <c r="A1140" t="e">
        <f ca="1">ol_declare_function("func1139","result",E1140,"input1",B1140,"input2",C1140)</f>
        <v>#NAME?</v>
      </c>
      <c r="B1140">
        <v>1</v>
      </c>
      <c r="C1140">
        <v>2</v>
      </c>
      <c r="D1140">
        <v>1140</v>
      </c>
      <c r="E1140">
        <f t="shared" si="18"/>
        <v>1143</v>
      </c>
    </row>
    <row r="1141" spans="1:5">
      <c r="A1141" t="e">
        <f ca="1">ol_declare_function("func1140","result",E1141,"input1",B1141,"input2",C1141)</f>
        <v>#NAME?</v>
      </c>
      <c r="B1141">
        <v>1</v>
      </c>
      <c r="C1141">
        <v>2</v>
      </c>
      <c r="D1141">
        <v>1141</v>
      </c>
      <c r="E1141">
        <f t="shared" si="18"/>
        <v>1144</v>
      </c>
    </row>
    <row r="1142" spans="1:5">
      <c r="A1142" t="e">
        <f ca="1">ol_declare_function("func1141","result",E1142,"input1",B1142,"input2",C1142)</f>
        <v>#NAME?</v>
      </c>
      <c r="B1142">
        <v>1</v>
      </c>
      <c r="C1142">
        <v>2</v>
      </c>
      <c r="D1142">
        <v>1142</v>
      </c>
      <c r="E1142">
        <f t="shared" si="18"/>
        <v>1145</v>
      </c>
    </row>
    <row r="1143" spans="1:5">
      <c r="A1143" t="e">
        <f ca="1">ol_declare_function("func1142","result",E1143,"input1",B1143,"input2",C1143)</f>
        <v>#NAME?</v>
      </c>
      <c r="B1143">
        <v>1</v>
      </c>
      <c r="C1143">
        <v>2</v>
      </c>
      <c r="D1143">
        <v>1143</v>
      </c>
      <c r="E1143">
        <f t="shared" si="18"/>
        <v>1146</v>
      </c>
    </row>
    <row r="1144" spans="1:5">
      <c r="A1144" t="e">
        <f ca="1">ol_declare_function("func1143","result",E1144,"input1",B1144,"input2",C1144)</f>
        <v>#NAME?</v>
      </c>
      <c r="B1144">
        <v>1</v>
      </c>
      <c r="C1144">
        <v>2</v>
      </c>
      <c r="D1144">
        <v>1144</v>
      </c>
      <c r="E1144">
        <f t="shared" si="18"/>
        <v>1147</v>
      </c>
    </row>
    <row r="1145" spans="1:5">
      <c r="A1145" t="e">
        <f ca="1">ol_declare_function("func1144","result",E1145,"input1",B1145,"input2",C1145)</f>
        <v>#NAME?</v>
      </c>
      <c r="B1145">
        <v>1</v>
      </c>
      <c r="C1145">
        <v>2</v>
      </c>
      <c r="D1145">
        <v>1145</v>
      </c>
      <c r="E1145">
        <f t="shared" si="18"/>
        <v>1148</v>
      </c>
    </row>
    <row r="1146" spans="1:5">
      <c r="A1146" t="e">
        <f ca="1">ol_declare_function("func1145","result",E1146,"input1",B1146,"input2",C1146)</f>
        <v>#NAME?</v>
      </c>
      <c r="B1146">
        <v>1</v>
      </c>
      <c r="C1146">
        <v>2</v>
      </c>
      <c r="D1146">
        <v>1146</v>
      </c>
      <c r="E1146">
        <f t="shared" si="18"/>
        <v>1149</v>
      </c>
    </row>
    <row r="1147" spans="1:5">
      <c r="A1147" t="e">
        <f ca="1">ol_declare_function("func1146","result",E1147,"input1",B1147,"input2",C1147)</f>
        <v>#NAME?</v>
      </c>
      <c r="B1147">
        <v>1</v>
      </c>
      <c r="C1147">
        <v>2</v>
      </c>
      <c r="D1147">
        <v>1147</v>
      </c>
      <c r="E1147">
        <f t="shared" si="18"/>
        <v>1150</v>
      </c>
    </row>
    <row r="1148" spans="1:5">
      <c r="A1148" t="e">
        <f ca="1">ol_declare_function("func1147","result",E1148,"input1",B1148,"input2",C1148)</f>
        <v>#NAME?</v>
      </c>
      <c r="B1148">
        <v>1</v>
      </c>
      <c r="C1148">
        <v>2</v>
      </c>
      <c r="D1148">
        <v>1148</v>
      </c>
      <c r="E1148">
        <f t="shared" si="18"/>
        <v>1151</v>
      </c>
    </row>
    <row r="1149" spans="1:5">
      <c r="A1149" t="e">
        <f ca="1">ol_declare_function("func1148","result",E1149,"input1",B1149,"input2",C1149)</f>
        <v>#NAME?</v>
      </c>
      <c r="B1149">
        <v>1</v>
      </c>
      <c r="C1149">
        <v>2</v>
      </c>
      <c r="D1149">
        <v>1149</v>
      </c>
      <c r="E1149">
        <f t="shared" ref="E1149:E1212" si="19">D1149+C1149+B1149</f>
        <v>1152</v>
      </c>
    </row>
    <row r="1150" spans="1:5">
      <c r="A1150" t="e">
        <f ca="1">ol_declare_function("func1149","result",E1150,"input1",B1150,"input2",C1150)</f>
        <v>#NAME?</v>
      </c>
      <c r="B1150">
        <v>1</v>
      </c>
      <c r="C1150">
        <v>2</v>
      </c>
      <c r="D1150">
        <v>1150</v>
      </c>
      <c r="E1150">
        <f t="shared" si="19"/>
        <v>1153</v>
      </c>
    </row>
    <row r="1151" spans="1:5">
      <c r="A1151" t="e">
        <f ca="1">ol_declare_function("func1150","result",E1151,"input1",B1151,"input2",C1151)</f>
        <v>#NAME?</v>
      </c>
      <c r="B1151">
        <v>1</v>
      </c>
      <c r="C1151">
        <v>2</v>
      </c>
      <c r="D1151">
        <v>1151</v>
      </c>
      <c r="E1151">
        <f t="shared" si="19"/>
        <v>1154</v>
      </c>
    </row>
    <row r="1152" spans="1:5">
      <c r="A1152" t="e">
        <f ca="1">ol_declare_function("func1151","result",E1152,"input1",B1152,"input2",C1152)</f>
        <v>#NAME?</v>
      </c>
      <c r="B1152">
        <v>1</v>
      </c>
      <c r="C1152">
        <v>2</v>
      </c>
      <c r="D1152">
        <v>1152</v>
      </c>
      <c r="E1152">
        <f t="shared" si="19"/>
        <v>1155</v>
      </c>
    </row>
    <row r="1153" spans="1:5">
      <c r="A1153" t="e">
        <f ca="1">ol_declare_function("func1152","result",E1153,"input1",B1153,"input2",C1153)</f>
        <v>#NAME?</v>
      </c>
      <c r="B1153">
        <v>1</v>
      </c>
      <c r="C1153">
        <v>2</v>
      </c>
      <c r="D1153">
        <v>1153</v>
      </c>
      <c r="E1153">
        <f t="shared" si="19"/>
        <v>1156</v>
      </c>
    </row>
    <row r="1154" spans="1:5">
      <c r="A1154" t="e">
        <f ca="1">ol_declare_function("func1153","result",E1154,"input1",B1154,"input2",C1154)</f>
        <v>#NAME?</v>
      </c>
      <c r="B1154">
        <v>1</v>
      </c>
      <c r="C1154">
        <v>2</v>
      </c>
      <c r="D1154">
        <v>1154</v>
      </c>
      <c r="E1154">
        <f t="shared" si="19"/>
        <v>1157</v>
      </c>
    </row>
    <row r="1155" spans="1:5">
      <c r="A1155" t="e">
        <f ca="1">ol_declare_function("func1154","result",E1155,"input1",B1155,"input2",C1155)</f>
        <v>#NAME?</v>
      </c>
      <c r="B1155">
        <v>1</v>
      </c>
      <c r="C1155">
        <v>2</v>
      </c>
      <c r="D1155">
        <v>1155</v>
      </c>
      <c r="E1155">
        <f t="shared" si="19"/>
        <v>1158</v>
      </c>
    </row>
    <row r="1156" spans="1:5">
      <c r="A1156" t="e">
        <f ca="1">ol_declare_function("func1155","result",E1156,"input1",B1156,"input2",C1156)</f>
        <v>#NAME?</v>
      </c>
      <c r="B1156">
        <v>1</v>
      </c>
      <c r="C1156">
        <v>2</v>
      </c>
      <c r="D1156">
        <v>1156</v>
      </c>
      <c r="E1156">
        <f t="shared" si="19"/>
        <v>1159</v>
      </c>
    </row>
    <row r="1157" spans="1:5">
      <c r="A1157" t="e">
        <f ca="1">ol_declare_function("func1156","result",E1157,"input1",B1157,"input2",C1157)</f>
        <v>#NAME?</v>
      </c>
      <c r="B1157">
        <v>1</v>
      </c>
      <c r="C1157">
        <v>2</v>
      </c>
      <c r="D1157">
        <v>1157</v>
      </c>
      <c r="E1157">
        <f t="shared" si="19"/>
        <v>1160</v>
      </c>
    </row>
    <row r="1158" spans="1:5">
      <c r="A1158" t="e">
        <f ca="1">ol_declare_function("func1157","result",E1158,"input1",B1158,"input2",C1158)</f>
        <v>#NAME?</v>
      </c>
      <c r="B1158">
        <v>1</v>
      </c>
      <c r="C1158">
        <v>2</v>
      </c>
      <c r="D1158">
        <v>1158</v>
      </c>
      <c r="E1158">
        <f t="shared" si="19"/>
        <v>1161</v>
      </c>
    </row>
    <row r="1159" spans="1:5">
      <c r="A1159" t="e">
        <f ca="1">ol_declare_function("func1158","result",E1159,"input1",B1159,"input2",C1159)</f>
        <v>#NAME?</v>
      </c>
      <c r="B1159">
        <v>1</v>
      </c>
      <c r="C1159">
        <v>2</v>
      </c>
      <c r="D1159">
        <v>1159</v>
      </c>
      <c r="E1159">
        <f t="shared" si="19"/>
        <v>1162</v>
      </c>
    </row>
    <row r="1160" spans="1:5">
      <c r="A1160" t="e">
        <f ca="1">ol_declare_function("func1159","result",E1160,"input1",B1160,"input2",C1160)</f>
        <v>#NAME?</v>
      </c>
      <c r="B1160">
        <v>1</v>
      </c>
      <c r="C1160">
        <v>2</v>
      </c>
      <c r="D1160">
        <v>1160</v>
      </c>
      <c r="E1160">
        <f t="shared" si="19"/>
        <v>1163</v>
      </c>
    </row>
    <row r="1161" spans="1:5">
      <c r="A1161" t="e">
        <f ca="1">ol_declare_function("func1160","result",E1161,"input1",B1161,"input2",C1161)</f>
        <v>#NAME?</v>
      </c>
      <c r="B1161">
        <v>1</v>
      </c>
      <c r="C1161">
        <v>2</v>
      </c>
      <c r="D1161">
        <v>1161</v>
      </c>
      <c r="E1161">
        <f t="shared" si="19"/>
        <v>1164</v>
      </c>
    </row>
    <row r="1162" spans="1:5">
      <c r="A1162" t="e">
        <f ca="1">ol_declare_function("func1161","result",E1162,"input1",B1162,"input2",C1162)</f>
        <v>#NAME?</v>
      </c>
      <c r="B1162">
        <v>1</v>
      </c>
      <c r="C1162">
        <v>2</v>
      </c>
      <c r="D1162">
        <v>1162</v>
      </c>
      <c r="E1162">
        <f t="shared" si="19"/>
        <v>1165</v>
      </c>
    </row>
    <row r="1163" spans="1:5">
      <c r="A1163" t="e">
        <f ca="1">ol_declare_function("func1162","result",E1163,"input1",B1163,"input2",C1163)</f>
        <v>#NAME?</v>
      </c>
      <c r="B1163">
        <v>1</v>
      </c>
      <c r="C1163">
        <v>2</v>
      </c>
      <c r="D1163">
        <v>1163</v>
      </c>
      <c r="E1163">
        <f t="shared" si="19"/>
        <v>1166</v>
      </c>
    </row>
    <row r="1164" spans="1:5">
      <c r="A1164" t="e">
        <f ca="1">ol_declare_function("func1163","result",E1164,"input1",B1164,"input2",C1164)</f>
        <v>#NAME?</v>
      </c>
      <c r="B1164">
        <v>1</v>
      </c>
      <c r="C1164">
        <v>2</v>
      </c>
      <c r="D1164">
        <v>1164</v>
      </c>
      <c r="E1164">
        <f t="shared" si="19"/>
        <v>1167</v>
      </c>
    </row>
    <row r="1165" spans="1:5">
      <c r="A1165" t="e">
        <f ca="1">ol_declare_function("func1164","result",E1165,"input1",B1165,"input2",C1165)</f>
        <v>#NAME?</v>
      </c>
      <c r="B1165">
        <v>1</v>
      </c>
      <c r="C1165">
        <v>2</v>
      </c>
      <c r="D1165">
        <v>1165</v>
      </c>
      <c r="E1165">
        <f t="shared" si="19"/>
        <v>1168</v>
      </c>
    </row>
    <row r="1166" spans="1:5">
      <c r="A1166" t="e">
        <f ca="1">ol_declare_function("func1165","result",E1166,"input1",B1166,"input2",C1166)</f>
        <v>#NAME?</v>
      </c>
      <c r="B1166">
        <v>1</v>
      </c>
      <c r="C1166">
        <v>2</v>
      </c>
      <c r="D1166">
        <v>1166</v>
      </c>
      <c r="E1166">
        <f t="shared" si="19"/>
        <v>1169</v>
      </c>
    </row>
    <row r="1167" spans="1:5">
      <c r="A1167" t="e">
        <f ca="1">ol_declare_function("func1166","result",E1167,"input1",B1167,"input2",C1167)</f>
        <v>#NAME?</v>
      </c>
      <c r="B1167">
        <v>1</v>
      </c>
      <c r="C1167">
        <v>2</v>
      </c>
      <c r="D1167">
        <v>1167</v>
      </c>
      <c r="E1167">
        <f t="shared" si="19"/>
        <v>1170</v>
      </c>
    </row>
    <row r="1168" spans="1:5">
      <c r="A1168" t="e">
        <f ca="1">ol_declare_function("func1167","result",E1168,"input1",B1168,"input2",C1168)</f>
        <v>#NAME?</v>
      </c>
      <c r="B1168">
        <v>1</v>
      </c>
      <c r="C1168">
        <v>2</v>
      </c>
      <c r="D1168">
        <v>1168</v>
      </c>
      <c r="E1168">
        <f t="shared" si="19"/>
        <v>1171</v>
      </c>
    </row>
    <row r="1169" spans="1:5">
      <c r="A1169" t="e">
        <f ca="1">ol_declare_function("func1168","result",E1169,"input1",B1169,"input2",C1169)</f>
        <v>#NAME?</v>
      </c>
      <c r="B1169">
        <v>1</v>
      </c>
      <c r="C1169">
        <v>2</v>
      </c>
      <c r="D1169">
        <v>1169</v>
      </c>
      <c r="E1169">
        <f t="shared" si="19"/>
        <v>1172</v>
      </c>
    </row>
    <row r="1170" spans="1:5">
      <c r="A1170" t="e">
        <f ca="1">ol_declare_function("func1169","result",E1170,"input1",B1170,"input2",C1170)</f>
        <v>#NAME?</v>
      </c>
      <c r="B1170">
        <v>1</v>
      </c>
      <c r="C1170">
        <v>2</v>
      </c>
      <c r="D1170">
        <v>1170</v>
      </c>
      <c r="E1170">
        <f t="shared" si="19"/>
        <v>1173</v>
      </c>
    </row>
    <row r="1171" spans="1:5">
      <c r="A1171" t="e">
        <f ca="1">ol_declare_function("func1170","result",E1171,"input1",B1171,"input2",C1171)</f>
        <v>#NAME?</v>
      </c>
      <c r="B1171">
        <v>1</v>
      </c>
      <c r="C1171">
        <v>2</v>
      </c>
      <c r="D1171">
        <v>1171</v>
      </c>
      <c r="E1171">
        <f t="shared" si="19"/>
        <v>1174</v>
      </c>
    </row>
    <row r="1172" spans="1:5">
      <c r="A1172" t="e">
        <f ca="1">ol_declare_function("func1171","result",E1172,"input1",B1172,"input2",C1172)</f>
        <v>#NAME?</v>
      </c>
      <c r="B1172">
        <v>1</v>
      </c>
      <c r="C1172">
        <v>2</v>
      </c>
      <c r="D1172">
        <v>1172</v>
      </c>
      <c r="E1172">
        <f t="shared" si="19"/>
        <v>1175</v>
      </c>
    </row>
    <row r="1173" spans="1:5">
      <c r="A1173" t="e">
        <f ca="1">ol_declare_function("func1172","result",E1173,"input1",B1173,"input2",C1173)</f>
        <v>#NAME?</v>
      </c>
      <c r="B1173">
        <v>1</v>
      </c>
      <c r="C1173">
        <v>2</v>
      </c>
      <c r="D1173">
        <v>1173</v>
      </c>
      <c r="E1173">
        <f t="shared" si="19"/>
        <v>1176</v>
      </c>
    </row>
    <row r="1174" spans="1:5">
      <c r="A1174" t="e">
        <f ca="1">ol_declare_function("func1173","result",E1174,"input1",B1174,"input2",C1174)</f>
        <v>#NAME?</v>
      </c>
      <c r="B1174">
        <v>1</v>
      </c>
      <c r="C1174">
        <v>2</v>
      </c>
      <c r="D1174">
        <v>1174</v>
      </c>
      <c r="E1174">
        <f t="shared" si="19"/>
        <v>1177</v>
      </c>
    </row>
    <row r="1175" spans="1:5">
      <c r="A1175" t="e">
        <f ca="1">ol_declare_function("func1174","result",E1175,"input1",B1175,"input2",C1175)</f>
        <v>#NAME?</v>
      </c>
      <c r="B1175">
        <v>1</v>
      </c>
      <c r="C1175">
        <v>2</v>
      </c>
      <c r="D1175">
        <v>1175</v>
      </c>
      <c r="E1175">
        <f t="shared" si="19"/>
        <v>1178</v>
      </c>
    </row>
    <row r="1176" spans="1:5">
      <c r="A1176" t="e">
        <f ca="1">ol_declare_function("func1175","result",E1176,"input1",B1176,"input2",C1176)</f>
        <v>#NAME?</v>
      </c>
      <c r="B1176">
        <v>1</v>
      </c>
      <c r="C1176">
        <v>2</v>
      </c>
      <c r="D1176">
        <v>1176</v>
      </c>
      <c r="E1176">
        <f t="shared" si="19"/>
        <v>1179</v>
      </c>
    </row>
    <row r="1177" spans="1:5">
      <c r="A1177" t="e">
        <f ca="1">ol_declare_function("func1176","result",E1177,"input1",B1177,"input2",C1177)</f>
        <v>#NAME?</v>
      </c>
      <c r="B1177">
        <v>1</v>
      </c>
      <c r="C1177">
        <v>2</v>
      </c>
      <c r="D1177">
        <v>1177</v>
      </c>
      <c r="E1177">
        <f t="shared" si="19"/>
        <v>1180</v>
      </c>
    </row>
    <row r="1178" spans="1:5">
      <c r="A1178" t="e">
        <f ca="1">ol_declare_function("func1177","result",E1178,"input1",B1178,"input2",C1178)</f>
        <v>#NAME?</v>
      </c>
      <c r="B1178">
        <v>1</v>
      </c>
      <c r="C1178">
        <v>2</v>
      </c>
      <c r="D1178">
        <v>1178</v>
      </c>
      <c r="E1178">
        <f t="shared" si="19"/>
        <v>1181</v>
      </c>
    </row>
    <row r="1179" spans="1:5">
      <c r="A1179" t="e">
        <f ca="1">ol_declare_function("func1178","result",E1179,"input1",B1179,"input2",C1179)</f>
        <v>#NAME?</v>
      </c>
      <c r="B1179">
        <v>1</v>
      </c>
      <c r="C1179">
        <v>2</v>
      </c>
      <c r="D1179">
        <v>1179</v>
      </c>
      <c r="E1179">
        <f t="shared" si="19"/>
        <v>1182</v>
      </c>
    </row>
    <row r="1180" spans="1:5">
      <c r="A1180" t="e">
        <f ca="1">ol_declare_function("func1179","result",E1180,"input1",B1180,"input2",C1180)</f>
        <v>#NAME?</v>
      </c>
      <c r="B1180">
        <v>1</v>
      </c>
      <c r="C1180">
        <v>2</v>
      </c>
      <c r="D1180">
        <v>1180</v>
      </c>
      <c r="E1180">
        <f t="shared" si="19"/>
        <v>1183</v>
      </c>
    </row>
    <row r="1181" spans="1:5">
      <c r="A1181" t="e">
        <f ca="1">ol_declare_function("func1180","result",E1181,"input1",B1181,"input2",C1181)</f>
        <v>#NAME?</v>
      </c>
      <c r="B1181">
        <v>1</v>
      </c>
      <c r="C1181">
        <v>2</v>
      </c>
      <c r="D1181">
        <v>1181</v>
      </c>
      <c r="E1181">
        <f t="shared" si="19"/>
        <v>1184</v>
      </c>
    </row>
    <row r="1182" spans="1:5">
      <c r="A1182" t="e">
        <f ca="1">ol_declare_function("func1181","result",E1182,"input1",B1182,"input2",C1182)</f>
        <v>#NAME?</v>
      </c>
      <c r="B1182">
        <v>1</v>
      </c>
      <c r="C1182">
        <v>2</v>
      </c>
      <c r="D1182">
        <v>1182</v>
      </c>
      <c r="E1182">
        <f t="shared" si="19"/>
        <v>1185</v>
      </c>
    </row>
    <row r="1183" spans="1:5">
      <c r="A1183" t="e">
        <f ca="1">ol_declare_function("func1182","result",E1183,"input1",B1183,"input2",C1183)</f>
        <v>#NAME?</v>
      </c>
      <c r="B1183">
        <v>1</v>
      </c>
      <c r="C1183">
        <v>2</v>
      </c>
      <c r="D1183">
        <v>1183</v>
      </c>
      <c r="E1183">
        <f t="shared" si="19"/>
        <v>1186</v>
      </c>
    </row>
    <row r="1184" spans="1:5">
      <c r="A1184" t="e">
        <f ca="1">ol_declare_function("func1183","result",E1184,"input1",B1184,"input2",C1184)</f>
        <v>#NAME?</v>
      </c>
      <c r="B1184">
        <v>1</v>
      </c>
      <c r="C1184">
        <v>2</v>
      </c>
      <c r="D1184">
        <v>1184</v>
      </c>
      <c r="E1184">
        <f t="shared" si="19"/>
        <v>1187</v>
      </c>
    </row>
    <row r="1185" spans="1:5">
      <c r="A1185" t="e">
        <f ca="1">ol_declare_function("func1184","result",E1185,"input1",B1185,"input2",C1185)</f>
        <v>#NAME?</v>
      </c>
      <c r="B1185">
        <v>1</v>
      </c>
      <c r="C1185">
        <v>2</v>
      </c>
      <c r="D1185">
        <v>1185</v>
      </c>
      <c r="E1185">
        <f t="shared" si="19"/>
        <v>1188</v>
      </c>
    </row>
    <row r="1186" spans="1:5">
      <c r="A1186" t="e">
        <f ca="1">ol_declare_function("func1185","result",E1186,"input1",B1186,"input2",C1186)</f>
        <v>#NAME?</v>
      </c>
      <c r="B1186">
        <v>1</v>
      </c>
      <c r="C1186">
        <v>2</v>
      </c>
      <c r="D1186">
        <v>1186</v>
      </c>
      <c r="E1186">
        <f t="shared" si="19"/>
        <v>1189</v>
      </c>
    </row>
    <row r="1187" spans="1:5">
      <c r="A1187" t="e">
        <f ca="1">ol_declare_function("func1186","result",E1187,"input1",B1187,"input2",C1187)</f>
        <v>#NAME?</v>
      </c>
      <c r="B1187">
        <v>1</v>
      </c>
      <c r="C1187">
        <v>2</v>
      </c>
      <c r="D1187">
        <v>1187</v>
      </c>
      <c r="E1187">
        <f t="shared" si="19"/>
        <v>1190</v>
      </c>
    </row>
    <row r="1188" spans="1:5">
      <c r="A1188" t="e">
        <f ca="1">ol_declare_function("func1187","result",E1188,"input1",B1188,"input2",C1188)</f>
        <v>#NAME?</v>
      </c>
      <c r="B1188">
        <v>1</v>
      </c>
      <c r="C1188">
        <v>2</v>
      </c>
      <c r="D1188">
        <v>1188</v>
      </c>
      <c r="E1188">
        <f t="shared" si="19"/>
        <v>1191</v>
      </c>
    </row>
    <row r="1189" spans="1:5">
      <c r="A1189" t="e">
        <f ca="1">ol_declare_function("func1188","result",E1189,"input1",B1189,"input2",C1189)</f>
        <v>#NAME?</v>
      </c>
      <c r="B1189">
        <v>1</v>
      </c>
      <c r="C1189">
        <v>2</v>
      </c>
      <c r="D1189">
        <v>1189</v>
      </c>
      <c r="E1189">
        <f t="shared" si="19"/>
        <v>1192</v>
      </c>
    </row>
    <row r="1190" spans="1:5">
      <c r="A1190" t="e">
        <f ca="1">ol_declare_function("func1189","result",E1190,"input1",B1190,"input2",C1190)</f>
        <v>#NAME?</v>
      </c>
      <c r="B1190">
        <v>1</v>
      </c>
      <c r="C1190">
        <v>2</v>
      </c>
      <c r="D1190">
        <v>1190</v>
      </c>
      <c r="E1190">
        <f t="shared" si="19"/>
        <v>1193</v>
      </c>
    </row>
    <row r="1191" spans="1:5">
      <c r="A1191" t="e">
        <f ca="1">ol_declare_function("func1190","result",E1191,"input1",B1191,"input2",C1191)</f>
        <v>#NAME?</v>
      </c>
      <c r="B1191">
        <v>1</v>
      </c>
      <c r="C1191">
        <v>2</v>
      </c>
      <c r="D1191">
        <v>1191</v>
      </c>
      <c r="E1191">
        <f t="shared" si="19"/>
        <v>1194</v>
      </c>
    </row>
    <row r="1192" spans="1:5">
      <c r="A1192" t="e">
        <f ca="1">ol_declare_function("func1191","result",E1192,"input1",B1192,"input2",C1192)</f>
        <v>#NAME?</v>
      </c>
      <c r="B1192">
        <v>1</v>
      </c>
      <c r="C1192">
        <v>2</v>
      </c>
      <c r="D1192">
        <v>1192</v>
      </c>
      <c r="E1192">
        <f t="shared" si="19"/>
        <v>1195</v>
      </c>
    </row>
    <row r="1193" spans="1:5">
      <c r="A1193" t="e">
        <f ca="1">ol_declare_function("func1192","result",E1193,"input1",B1193,"input2",C1193)</f>
        <v>#NAME?</v>
      </c>
      <c r="B1193">
        <v>1</v>
      </c>
      <c r="C1193">
        <v>2</v>
      </c>
      <c r="D1193">
        <v>1193</v>
      </c>
      <c r="E1193">
        <f t="shared" si="19"/>
        <v>1196</v>
      </c>
    </row>
    <row r="1194" spans="1:5">
      <c r="A1194" t="e">
        <f ca="1">ol_declare_function("func1193","result",E1194,"input1",B1194,"input2",C1194)</f>
        <v>#NAME?</v>
      </c>
      <c r="B1194">
        <v>1</v>
      </c>
      <c r="C1194">
        <v>2</v>
      </c>
      <c r="D1194">
        <v>1194</v>
      </c>
      <c r="E1194">
        <f t="shared" si="19"/>
        <v>1197</v>
      </c>
    </row>
    <row r="1195" spans="1:5">
      <c r="A1195" t="e">
        <f ca="1">ol_declare_function("func1194","result",E1195,"input1",B1195,"input2",C1195)</f>
        <v>#NAME?</v>
      </c>
      <c r="B1195">
        <v>1</v>
      </c>
      <c r="C1195">
        <v>2</v>
      </c>
      <c r="D1195">
        <v>1195</v>
      </c>
      <c r="E1195">
        <f t="shared" si="19"/>
        <v>1198</v>
      </c>
    </row>
    <row r="1196" spans="1:5">
      <c r="A1196" t="e">
        <f ca="1">ol_declare_function("func1195","result",E1196,"input1",B1196,"input2",C1196)</f>
        <v>#NAME?</v>
      </c>
      <c r="B1196">
        <v>1</v>
      </c>
      <c r="C1196">
        <v>2</v>
      </c>
      <c r="D1196">
        <v>1196</v>
      </c>
      <c r="E1196">
        <f t="shared" si="19"/>
        <v>1199</v>
      </c>
    </row>
    <row r="1197" spans="1:5">
      <c r="A1197" t="e">
        <f ca="1">ol_declare_function("func1196","result",E1197,"input1",B1197,"input2",C1197)</f>
        <v>#NAME?</v>
      </c>
      <c r="B1197">
        <v>1</v>
      </c>
      <c r="C1197">
        <v>2</v>
      </c>
      <c r="D1197">
        <v>1197</v>
      </c>
      <c r="E1197">
        <f t="shared" si="19"/>
        <v>1200</v>
      </c>
    </row>
    <row r="1198" spans="1:5">
      <c r="A1198" t="e">
        <f ca="1">ol_declare_function("func1197","result",E1198,"input1",B1198,"input2",C1198)</f>
        <v>#NAME?</v>
      </c>
      <c r="B1198">
        <v>1</v>
      </c>
      <c r="C1198">
        <v>2</v>
      </c>
      <c r="D1198">
        <v>1198</v>
      </c>
      <c r="E1198">
        <f t="shared" si="19"/>
        <v>1201</v>
      </c>
    </row>
    <row r="1199" spans="1:5">
      <c r="A1199" t="e">
        <f ca="1">ol_declare_function("func1198","result",E1199,"input1",B1199,"input2",C1199)</f>
        <v>#NAME?</v>
      </c>
      <c r="B1199">
        <v>1</v>
      </c>
      <c r="C1199">
        <v>2</v>
      </c>
      <c r="D1199">
        <v>1199</v>
      </c>
      <c r="E1199">
        <f t="shared" si="19"/>
        <v>1202</v>
      </c>
    </row>
    <row r="1200" spans="1:5">
      <c r="A1200" t="e">
        <f ca="1">ol_declare_function("func1199","result",E1200,"input1",B1200,"input2",C1200)</f>
        <v>#NAME?</v>
      </c>
      <c r="B1200">
        <v>1</v>
      </c>
      <c r="C1200">
        <v>2</v>
      </c>
      <c r="D1200">
        <v>1200</v>
      </c>
      <c r="E1200">
        <f t="shared" si="19"/>
        <v>1203</v>
      </c>
    </row>
    <row r="1201" spans="1:5">
      <c r="A1201" t="e">
        <f ca="1">ol_declare_function("func1200","result",E1201,"input1",B1201,"input2",C1201)</f>
        <v>#NAME?</v>
      </c>
      <c r="B1201">
        <v>1</v>
      </c>
      <c r="C1201">
        <v>2</v>
      </c>
      <c r="D1201">
        <v>1201</v>
      </c>
      <c r="E1201">
        <f t="shared" si="19"/>
        <v>1204</v>
      </c>
    </row>
    <row r="1202" spans="1:5">
      <c r="A1202" t="e">
        <f ca="1">ol_declare_function("func1201","result",E1202,"input1",B1202,"input2",C1202)</f>
        <v>#NAME?</v>
      </c>
      <c r="B1202">
        <v>1</v>
      </c>
      <c r="C1202">
        <v>2</v>
      </c>
      <c r="D1202">
        <v>1202</v>
      </c>
      <c r="E1202">
        <f t="shared" si="19"/>
        <v>1205</v>
      </c>
    </row>
    <row r="1203" spans="1:5">
      <c r="A1203" t="e">
        <f ca="1">ol_declare_function("func1202","result",E1203,"input1",B1203,"input2",C1203)</f>
        <v>#NAME?</v>
      </c>
      <c r="B1203">
        <v>1</v>
      </c>
      <c r="C1203">
        <v>2</v>
      </c>
      <c r="D1203">
        <v>1203</v>
      </c>
      <c r="E1203">
        <f t="shared" si="19"/>
        <v>1206</v>
      </c>
    </row>
    <row r="1204" spans="1:5">
      <c r="A1204" t="e">
        <f ca="1">ol_declare_function("func1203","result",E1204,"input1",B1204,"input2",C1204)</f>
        <v>#NAME?</v>
      </c>
      <c r="B1204">
        <v>1</v>
      </c>
      <c r="C1204">
        <v>2</v>
      </c>
      <c r="D1204">
        <v>1204</v>
      </c>
      <c r="E1204">
        <f t="shared" si="19"/>
        <v>1207</v>
      </c>
    </row>
    <row r="1205" spans="1:5">
      <c r="A1205" t="e">
        <f ca="1">ol_declare_function("func1204","result",E1205,"input1",B1205,"input2",C1205)</f>
        <v>#NAME?</v>
      </c>
      <c r="B1205">
        <v>1</v>
      </c>
      <c r="C1205">
        <v>2</v>
      </c>
      <c r="D1205">
        <v>1205</v>
      </c>
      <c r="E1205">
        <f t="shared" si="19"/>
        <v>1208</v>
      </c>
    </row>
    <row r="1206" spans="1:5">
      <c r="A1206" t="e">
        <f ca="1">ol_declare_function("func1205","result",E1206,"input1",B1206,"input2",C1206)</f>
        <v>#NAME?</v>
      </c>
      <c r="B1206">
        <v>1</v>
      </c>
      <c r="C1206">
        <v>2</v>
      </c>
      <c r="D1206">
        <v>1206</v>
      </c>
      <c r="E1206">
        <f t="shared" si="19"/>
        <v>1209</v>
      </c>
    </row>
    <row r="1207" spans="1:5">
      <c r="A1207" t="e">
        <f ca="1">ol_declare_function("func1206","result",E1207,"input1",B1207,"input2",C1207)</f>
        <v>#NAME?</v>
      </c>
      <c r="B1207">
        <v>1</v>
      </c>
      <c r="C1207">
        <v>2</v>
      </c>
      <c r="D1207">
        <v>1207</v>
      </c>
      <c r="E1207">
        <f t="shared" si="19"/>
        <v>1210</v>
      </c>
    </row>
    <row r="1208" spans="1:5">
      <c r="A1208" t="e">
        <f ca="1">ol_declare_function("func1207","result",E1208,"input1",B1208,"input2",C1208)</f>
        <v>#NAME?</v>
      </c>
      <c r="B1208">
        <v>1</v>
      </c>
      <c r="C1208">
        <v>2</v>
      </c>
      <c r="D1208">
        <v>1208</v>
      </c>
      <c r="E1208">
        <f t="shared" si="19"/>
        <v>1211</v>
      </c>
    </row>
    <row r="1209" spans="1:5">
      <c r="A1209" t="e">
        <f ca="1">ol_declare_function("func1208","result",E1209,"input1",B1209,"input2",C1209)</f>
        <v>#NAME?</v>
      </c>
      <c r="B1209">
        <v>1</v>
      </c>
      <c r="C1209">
        <v>2</v>
      </c>
      <c r="D1209">
        <v>1209</v>
      </c>
      <c r="E1209">
        <f t="shared" si="19"/>
        <v>1212</v>
      </c>
    </row>
    <row r="1210" spans="1:5">
      <c r="A1210" t="e">
        <f ca="1">ol_declare_function("func1209","result",E1210,"input1",B1210,"input2",C1210)</f>
        <v>#NAME?</v>
      </c>
      <c r="B1210">
        <v>1</v>
      </c>
      <c r="C1210">
        <v>2</v>
      </c>
      <c r="D1210">
        <v>1210</v>
      </c>
      <c r="E1210">
        <f t="shared" si="19"/>
        <v>1213</v>
      </c>
    </row>
    <row r="1211" spans="1:5">
      <c r="A1211" t="e">
        <f ca="1">ol_declare_function("func1210","result",E1211,"input1",B1211,"input2",C1211)</f>
        <v>#NAME?</v>
      </c>
      <c r="B1211">
        <v>1</v>
      </c>
      <c r="C1211">
        <v>2</v>
      </c>
      <c r="D1211">
        <v>1211</v>
      </c>
      <c r="E1211">
        <f t="shared" si="19"/>
        <v>1214</v>
      </c>
    </row>
    <row r="1212" spans="1:5">
      <c r="A1212" t="e">
        <f ca="1">ol_declare_function("func1211","result",E1212,"input1",B1212,"input2",C1212)</f>
        <v>#NAME?</v>
      </c>
      <c r="B1212">
        <v>1</v>
      </c>
      <c r="C1212">
        <v>2</v>
      </c>
      <c r="D1212">
        <v>1212</v>
      </c>
      <c r="E1212">
        <f t="shared" si="19"/>
        <v>1215</v>
      </c>
    </row>
    <row r="1213" spans="1:5">
      <c r="A1213" t="e">
        <f ca="1">ol_declare_function("func1212","result",E1213,"input1",B1213,"input2",C1213)</f>
        <v>#NAME?</v>
      </c>
      <c r="B1213">
        <v>1</v>
      </c>
      <c r="C1213">
        <v>2</v>
      </c>
      <c r="D1213">
        <v>1213</v>
      </c>
      <c r="E1213">
        <f t="shared" ref="E1213:E1276" si="20">D1213+C1213+B1213</f>
        <v>1216</v>
      </c>
    </row>
    <row r="1214" spans="1:5">
      <c r="A1214" t="e">
        <f ca="1">ol_declare_function("func1213","result",E1214,"input1",B1214,"input2",C1214)</f>
        <v>#NAME?</v>
      </c>
      <c r="B1214">
        <v>1</v>
      </c>
      <c r="C1214">
        <v>2</v>
      </c>
      <c r="D1214">
        <v>1214</v>
      </c>
      <c r="E1214">
        <f t="shared" si="20"/>
        <v>1217</v>
      </c>
    </row>
    <row r="1215" spans="1:5">
      <c r="A1215" t="e">
        <f ca="1">ol_declare_function("func1214","result",E1215,"input1",B1215,"input2",C1215)</f>
        <v>#NAME?</v>
      </c>
      <c r="B1215">
        <v>1</v>
      </c>
      <c r="C1215">
        <v>2</v>
      </c>
      <c r="D1215">
        <v>1215</v>
      </c>
      <c r="E1215">
        <f t="shared" si="20"/>
        <v>1218</v>
      </c>
    </row>
    <row r="1216" spans="1:5">
      <c r="A1216" t="e">
        <f ca="1">ol_declare_function("func1215","result",E1216,"input1",B1216,"input2",C1216)</f>
        <v>#NAME?</v>
      </c>
      <c r="B1216">
        <v>1</v>
      </c>
      <c r="C1216">
        <v>2</v>
      </c>
      <c r="D1216">
        <v>1216</v>
      </c>
      <c r="E1216">
        <f t="shared" si="20"/>
        <v>1219</v>
      </c>
    </row>
    <row r="1217" spans="1:5">
      <c r="A1217" t="e">
        <f ca="1">ol_declare_function("func1216","result",E1217,"input1",B1217,"input2",C1217)</f>
        <v>#NAME?</v>
      </c>
      <c r="B1217">
        <v>1</v>
      </c>
      <c r="C1217">
        <v>2</v>
      </c>
      <c r="D1217">
        <v>1217</v>
      </c>
      <c r="E1217">
        <f t="shared" si="20"/>
        <v>1220</v>
      </c>
    </row>
    <row r="1218" spans="1:5">
      <c r="A1218" t="e">
        <f ca="1">ol_declare_function("func1217","result",E1218,"input1",B1218,"input2",C1218)</f>
        <v>#NAME?</v>
      </c>
      <c r="B1218">
        <v>1</v>
      </c>
      <c r="C1218">
        <v>2</v>
      </c>
      <c r="D1218">
        <v>1218</v>
      </c>
      <c r="E1218">
        <f t="shared" si="20"/>
        <v>1221</v>
      </c>
    </row>
    <row r="1219" spans="1:5">
      <c r="A1219" t="e">
        <f ca="1">ol_declare_function("func1218","result",E1219,"input1",B1219,"input2",C1219)</f>
        <v>#NAME?</v>
      </c>
      <c r="B1219">
        <v>1</v>
      </c>
      <c r="C1219">
        <v>2</v>
      </c>
      <c r="D1219">
        <v>1219</v>
      </c>
      <c r="E1219">
        <f t="shared" si="20"/>
        <v>1222</v>
      </c>
    </row>
    <row r="1220" spans="1:5">
      <c r="A1220" t="e">
        <f ca="1">ol_declare_function("func1219","result",E1220,"input1",B1220,"input2",C1220)</f>
        <v>#NAME?</v>
      </c>
      <c r="B1220">
        <v>1</v>
      </c>
      <c r="C1220">
        <v>2</v>
      </c>
      <c r="D1220">
        <v>1220</v>
      </c>
      <c r="E1220">
        <f t="shared" si="20"/>
        <v>1223</v>
      </c>
    </row>
    <row r="1221" spans="1:5">
      <c r="A1221" t="e">
        <f ca="1">ol_declare_function("func1220","result",E1221,"input1",B1221,"input2",C1221)</f>
        <v>#NAME?</v>
      </c>
      <c r="B1221">
        <v>1</v>
      </c>
      <c r="C1221">
        <v>2</v>
      </c>
      <c r="D1221">
        <v>1221</v>
      </c>
      <c r="E1221">
        <f t="shared" si="20"/>
        <v>1224</v>
      </c>
    </row>
    <row r="1222" spans="1:5">
      <c r="A1222" t="e">
        <f ca="1">ol_declare_function("func1221","result",E1222,"input1",B1222,"input2",C1222)</f>
        <v>#NAME?</v>
      </c>
      <c r="B1222">
        <v>1</v>
      </c>
      <c r="C1222">
        <v>2</v>
      </c>
      <c r="D1222">
        <v>1222</v>
      </c>
      <c r="E1222">
        <f t="shared" si="20"/>
        <v>1225</v>
      </c>
    </row>
    <row r="1223" spans="1:5">
      <c r="A1223" t="e">
        <f ca="1">ol_declare_function("func1222","result",E1223,"input1",B1223,"input2",C1223)</f>
        <v>#NAME?</v>
      </c>
      <c r="B1223">
        <v>1</v>
      </c>
      <c r="C1223">
        <v>2</v>
      </c>
      <c r="D1223">
        <v>1223</v>
      </c>
      <c r="E1223">
        <f t="shared" si="20"/>
        <v>1226</v>
      </c>
    </row>
    <row r="1224" spans="1:5">
      <c r="A1224" t="e">
        <f ca="1">ol_declare_function("func1223","result",E1224,"input1",B1224,"input2",C1224)</f>
        <v>#NAME?</v>
      </c>
      <c r="B1224">
        <v>1</v>
      </c>
      <c r="C1224">
        <v>2</v>
      </c>
      <c r="D1224">
        <v>1224</v>
      </c>
      <c r="E1224">
        <f t="shared" si="20"/>
        <v>1227</v>
      </c>
    </row>
    <row r="1225" spans="1:5">
      <c r="A1225" t="e">
        <f ca="1">ol_declare_function("func1224","result",E1225,"input1",B1225,"input2",C1225)</f>
        <v>#NAME?</v>
      </c>
      <c r="B1225">
        <v>1</v>
      </c>
      <c r="C1225">
        <v>2</v>
      </c>
      <c r="D1225">
        <v>1225</v>
      </c>
      <c r="E1225">
        <f t="shared" si="20"/>
        <v>1228</v>
      </c>
    </row>
    <row r="1226" spans="1:5">
      <c r="A1226" t="e">
        <f ca="1">ol_declare_function("func1225","result",E1226,"input1",B1226,"input2",C1226)</f>
        <v>#NAME?</v>
      </c>
      <c r="B1226">
        <v>1</v>
      </c>
      <c r="C1226">
        <v>2</v>
      </c>
      <c r="D1226">
        <v>1226</v>
      </c>
      <c r="E1226">
        <f t="shared" si="20"/>
        <v>1229</v>
      </c>
    </row>
    <row r="1227" spans="1:5">
      <c r="A1227" t="e">
        <f ca="1">ol_declare_function("func1226","result",E1227,"input1",B1227,"input2",C1227)</f>
        <v>#NAME?</v>
      </c>
      <c r="B1227">
        <v>1</v>
      </c>
      <c r="C1227">
        <v>2</v>
      </c>
      <c r="D1227">
        <v>1227</v>
      </c>
      <c r="E1227">
        <f t="shared" si="20"/>
        <v>1230</v>
      </c>
    </row>
    <row r="1228" spans="1:5">
      <c r="A1228" t="e">
        <f ca="1">ol_declare_function("func1227","result",E1228,"input1",B1228,"input2",C1228)</f>
        <v>#NAME?</v>
      </c>
      <c r="B1228">
        <v>1</v>
      </c>
      <c r="C1228">
        <v>2</v>
      </c>
      <c r="D1228">
        <v>1228</v>
      </c>
      <c r="E1228">
        <f t="shared" si="20"/>
        <v>1231</v>
      </c>
    </row>
    <row r="1229" spans="1:5">
      <c r="A1229" t="e">
        <f ca="1">ol_declare_function("func1228","result",E1229,"input1",B1229,"input2",C1229)</f>
        <v>#NAME?</v>
      </c>
      <c r="B1229">
        <v>1</v>
      </c>
      <c r="C1229">
        <v>2</v>
      </c>
      <c r="D1229">
        <v>1229</v>
      </c>
      <c r="E1229">
        <f t="shared" si="20"/>
        <v>1232</v>
      </c>
    </row>
    <row r="1230" spans="1:5">
      <c r="A1230" t="e">
        <f ca="1">ol_declare_function("func1229","result",E1230,"input1",B1230,"input2",C1230)</f>
        <v>#NAME?</v>
      </c>
      <c r="B1230">
        <v>1</v>
      </c>
      <c r="C1230">
        <v>2</v>
      </c>
      <c r="D1230">
        <v>1230</v>
      </c>
      <c r="E1230">
        <f t="shared" si="20"/>
        <v>1233</v>
      </c>
    </row>
    <row r="1231" spans="1:5">
      <c r="A1231" t="e">
        <f ca="1">ol_declare_function("func1230","result",E1231,"input1",B1231,"input2",C1231)</f>
        <v>#NAME?</v>
      </c>
      <c r="B1231">
        <v>1</v>
      </c>
      <c r="C1231">
        <v>2</v>
      </c>
      <c r="D1231">
        <v>1231</v>
      </c>
      <c r="E1231">
        <f t="shared" si="20"/>
        <v>1234</v>
      </c>
    </row>
    <row r="1232" spans="1:5">
      <c r="A1232" t="e">
        <f ca="1">ol_declare_function("func1231","result",E1232,"input1",B1232,"input2",C1232)</f>
        <v>#NAME?</v>
      </c>
      <c r="B1232">
        <v>1</v>
      </c>
      <c r="C1232">
        <v>2</v>
      </c>
      <c r="D1232">
        <v>1232</v>
      </c>
      <c r="E1232">
        <f t="shared" si="20"/>
        <v>1235</v>
      </c>
    </row>
    <row r="1233" spans="1:5">
      <c r="A1233" t="e">
        <f ca="1">ol_declare_function("func1232","result",E1233,"input1",B1233,"input2",C1233)</f>
        <v>#NAME?</v>
      </c>
      <c r="B1233">
        <v>1</v>
      </c>
      <c r="C1233">
        <v>2</v>
      </c>
      <c r="D1233">
        <v>1233</v>
      </c>
      <c r="E1233">
        <f t="shared" si="20"/>
        <v>1236</v>
      </c>
    </row>
    <row r="1234" spans="1:5">
      <c r="A1234" t="e">
        <f ca="1">ol_declare_function("func1233","result",E1234,"input1",B1234,"input2",C1234)</f>
        <v>#NAME?</v>
      </c>
      <c r="B1234">
        <v>1</v>
      </c>
      <c r="C1234">
        <v>2</v>
      </c>
      <c r="D1234">
        <v>1234</v>
      </c>
      <c r="E1234">
        <f t="shared" si="20"/>
        <v>1237</v>
      </c>
    </row>
    <row r="1235" spans="1:5">
      <c r="A1235" t="e">
        <f ca="1">ol_declare_function("func1234","result",E1235,"input1",B1235,"input2",C1235)</f>
        <v>#NAME?</v>
      </c>
      <c r="B1235">
        <v>1</v>
      </c>
      <c r="C1235">
        <v>2</v>
      </c>
      <c r="D1235">
        <v>1235</v>
      </c>
      <c r="E1235">
        <f t="shared" si="20"/>
        <v>1238</v>
      </c>
    </row>
    <row r="1236" spans="1:5">
      <c r="A1236" t="e">
        <f ca="1">ol_declare_function("func1235","result",E1236,"input1",B1236,"input2",C1236)</f>
        <v>#NAME?</v>
      </c>
      <c r="B1236">
        <v>1</v>
      </c>
      <c r="C1236">
        <v>2</v>
      </c>
      <c r="D1236">
        <v>1236</v>
      </c>
      <c r="E1236">
        <f t="shared" si="20"/>
        <v>1239</v>
      </c>
    </row>
    <row r="1237" spans="1:5">
      <c r="A1237" t="e">
        <f ca="1">ol_declare_function("func1236","result",E1237,"input1",B1237,"input2",C1237)</f>
        <v>#NAME?</v>
      </c>
      <c r="B1237">
        <v>1</v>
      </c>
      <c r="C1237">
        <v>2</v>
      </c>
      <c r="D1237">
        <v>1237</v>
      </c>
      <c r="E1237">
        <f t="shared" si="20"/>
        <v>1240</v>
      </c>
    </row>
    <row r="1238" spans="1:5">
      <c r="A1238" t="e">
        <f ca="1">ol_declare_function("func1237","result",E1238,"input1",B1238,"input2",C1238)</f>
        <v>#NAME?</v>
      </c>
      <c r="B1238">
        <v>1</v>
      </c>
      <c r="C1238">
        <v>2</v>
      </c>
      <c r="D1238">
        <v>1238</v>
      </c>
      <c r="E1238">
        <f t="shared" si="20"/>
        <v>1241</v>
      </c>
    </row>
    <row r="1239" spans="1:5">
      <c r="A1239" t="e">
        <f ca="1">ol_declare_function("func1238","result",E1239,"input1",B1239,"input2",C1239)</f>
        <v>#NAME?</v>
      </c>
      <c r="B1239">
        <v>1</v>
      </c>
      <c r="C1239">
        <v>2</v>
      </c>
      <c r="D1239">
        <v>1239</v>
      </c>
      <c r="E1239">
        <f t="shared" si="20"/>
        <v>1242</v>
      </c>
    </row>
    <row r="1240" spans="1:5">
      <c r="A1240" t="e">
        <f ca="1">ol_declare_function("func1239","result",E1240,"input1",B1240,"input2",C1240)</f>
        <v>#NAME?</v>
      </c>
      <c r="B1240">
        <v>1</v>
      </c>
      <c r="C1240">
        <v>2</v>
      </c>
      <c r="D1240">
        <v>1240</v>
      </c>
      <c r="E1240">
        <f t="shared" si="20"/>
        <v>1243</v>
      </c>
    </row>
    <row r="1241" spans="1:5">
      <c r="A1241" t="e">
        <f ca="1">ol_declare_function("func1240","result",E1241,"input1",B1241,"input2",C1241)</f>
        <v>#NAME?</v>
      </c>
      <c r="B1241">
        <v>1</v>
      </c>
      <c r="C1241">
        <v>2</v>
      </c>
      <c r="D1241">
        <v>1241</v>
      </c>
      <c r="E1241">
        <f t="shared" si="20"/>
        <v>1244</v>
      </c>
    </row>
    <row r="1242" spans="1:5">
      <c r="A1242" t="e">
        <f ca="1">ol_declare_function("func1241","result",E1242,"input1",B1242,"input2",C1242)</f>
        <v>#NAME?</v>
      </c>
      <c r="B1242">
        <v>1</v>
      </c>
      <c r="C1242">
        <v>2</v>
      </c>
      <c r="D1242">
        <v>1242</v>
      </c>
      <c r="E1242">
        <f t="shared" si="20"/>
        <v>1245</v>
      </c>
    </row>
    <row r="1243" spans="1:5">
      <c r="A1243" t="e">
        <f ca="1">ol_declare_function("func1242","result",E1243,"input1",B1243,"input2",C1243)</f>
        <v>#NAME?</v>
      </c>
      <c r="B1243">
        <v>1</v>
      </c>
      <c r="C1243">
        <v>2</v>
      </c>
      <c r="D1243">
        <v>1243</v>
      </c>
      <c r="E1243">
        <f t="shared" si="20"/>
        <v>1246</v>
      </c>
    </row>
    <row r="1244" spans="1:5">
      <c r="A1244" t="e">
        <f ca="1">ol_declare_function("func1243","result",E1244,"input1",B1244,"input2",C1244)</f>
        <v>#NAME?</v>
      </c>
      <c r="B1244">
        <v>1</v>
      </c>
      <c r="C1244">
        <v>2</v>
      </c>
      <c r="D1244">
        <v>1244</v>
      </c>
      <c r="E1244">
        <f t="shared" si="20"/>
        <v>1247</v>
      </c>
    </row>
    <row r="1245" spans="1:5">
      <c r="A1245" t="e">
        <f ca="1">ol_declare_function("func1244","result",E1245,"input1",B1245,"input2",C1245)</f>
        <v>#NAME?</v>
      </c>
      <c r="B1245">
        <v>1</v>
      </c>
      <c r="C1245">
        <v>2</v>
      </c>
      <c r="D1245">
        <v>1245</v>
      </c>
      <c r="E1245">
        <f t="shared" si="20"/>
        <v>1248</v>
      </c>
    </row>
    <row r="1246" spans="1:5">
      <c r="A1246" t="e">
        <f ca="1">ol_declare_function("func1245","result",E1246,"input1",B1246,"input2",C1246)</f>
        <v>#NAME?</v>
      </c>
      <c r="B1246">
        <v>1</v>
      </c>
      <c r="C1246">
        <v>2</v>
      </c>
      <c r="D1246">
        <v>1246</v>
      </c>
      <c r="E1246">
        <f t="shared" si="20"/>
        <v>1249</v>
      </c>
    </row>
    <row r="1247" spans="1:5">
      <c r="A1247" t="e">
        <f ca="1">ol_declare_function("func1246","result",E1247,"input1",B1247,"input2",C1247)</f>
        <v>#NAME?</v>
      </c>
      <c r="B1247">
        <v>1</v>
      </c>
      <c r="C1247">
        <v>2</v>
      </c>
      <c r="D1247">
        <v>1247</v>
      </c>
      <c r="E1247">
        <f t="shared" si="20"/>
        <v>1250</v>
      </c>
    </row>
    <row r="1248" spans="1:5">
      <c r="A1248" t="e">
        <f ca="1">ol_declare_function("func1247","result",E1248,"input1",B1248,"input2",C1248)</f>
        <v>#NAME?</v>
      </c>
      <c r="B1248">
        <v>1</v>
      </c>
      <c r="C1248">
        <v>2</v>
      </c>
      <c r="D1248">
        <v>1248</v>
      </c>
      <c r="E1248">
        <f t="shared" si="20"/>
        <v>1251</v>
      </c>
    </row>
    <row r="1249" spans="1:5">
      <c r="A1249" t="e">
        <f ca="1">ol_declare_function("func1248","result",E1249,"input1",B1249,"input2",C1249)</f>
        <v>#NAME?</v>
      </c>
      <c r="B1249">
        <v>1</v>
      </c>
      <c r="C1249">
        <v>2</v>
      </c>
      <c r="D1249">
        <v>1249</v>
      </c>
      <c r="E1249">
        <f t="shared" si="20"/>
        <v>1252</v>
      </c>
    </row>
    <row r="1250" spans="1:5">
      <c r="A1250" t="e">
        <f ca="1">ol_declare_function("func1249","result",E1250,"input1",B1250,"input2",C1250)</f>
        <v>#NAME?</v>
      </c>
      <c r="B1250">
        <v>1</v>
      </c>
      <c r="C1250">
        <v>2</v>
      </c>
      <c r="D1250">
        <v>1250</v>
      </c>
      <c r="E1250">
        <f t="shared" si="20"/>
        <v>1253</v>
      </c>
    </row>
    <row r="1251" spans="1:5">
      <c r="A1251" t="e">
        <f ca="1">ol_declare_function("func1250","result",E1251,"input1",B1251,"input2",C1251)</f>
        <v>#NAME?</v>
      </c>
      <c r="B1251">
        <v>1</v>
      </c>
      <c r="C1251">
        <v>2</v>
      </c>
      <c r="D1251">
        <v>1251</v>
      </c>
      <c r="E1251">
        <f t="shared" si="20"/>
        <v>1254</v>
      </c>
    </row>
    <row r="1252" spans="1:5">
      <c r="A1252" t="e">
        <f ca="1">ol_declare_function("func1251","result",E1252,"input1",B1252,"input2",C1252)</f>
        <v>#NAME?</v>
      </c>
      <c r="B1252">
        <v>1</v>
      </c>
      <c r="C1252">
        <v>2</v>
      </c>
      <c r="D1252">
        <v>1252</v>
      </c>
      <c r="E1252">
        <f t="shared" si="20"/>
        <v>1255</v>
      </c>
    </row>
    <row r="1253" spans="1:5">
      <c r="A1253" t="e">
        <f ca="1">ol_declare_function("func1252","result",E1253,"input1",B1253,"input2",C1253)</f>
        <v>#NAME?</v>
      </c>
      <c r="B1253">
        <v>1</v>
      </c>
      <c r="C1253">
        <v>2</v>
      </c>
      <c r="D1253">
        <v>1253</v>
      </c>
      <c r="E1253">
        <f t="shared" si="20"/>
        <v>1256</v>
      </c>
    </row>
    <row r="1254" spans="1:5">
      <c r="A1254" t="e">
        <f ca="1">ol_declare_function("func1253","result",E1254,"input1",B1254,"input2",C1254)</f>
        <v>#NAME?</v>
      </c>
      <c r="B1254">
        <v>1</v>
      </c>
      <c r="C1254">
        <v>2</v>
      </c>
      <c r="D1254">
        <v>1254</v>
      </c>
      <c r="E1254">
        <f t="shared" si="20"/>
        <v>1257</v>
      </c>
    </row>
    <row r="1255" spans="1:5">
      <c r="A1255" t="e">
        <f ca="1">ol_declare_function("func1254","result",E1255,"input1",B1255,"input2",C1255)</f>
        <v>#NAME?</v>
      </c>
      <c r="B1255">
        <v>1</v>
      </c>
      <c r="C1255">
        <v>2</v>
      </c>
      <c r="D1255">
        <v>1255</v>
      </c>
      <c r="E1255">
        <f t="shared" si="20"/>
        <v>1258</v>
      </c>
    </row>
    <row r="1256" spans="1:5">
      <c r="A1256" t="e">
        <f ca="1">ol_declare_function("func1255","result",E1256,"input1",B1256,"input2",C1256)</f>
        <v>#NAME?</v>
      </c>
      <c r="B1256">
        <v>1</v>
      </c>
      <c r="C1256">
        <v>2</v>
      </c>
      <c r="D1256">
        <v>1256</v>
      </c>
      <c r="E1256">
        <f t="shared" si="20"/>
        <v>1259</v>
      </c>
    </row>
    <row r="1257" spans="1:5">
      <c r="A1257" t="e">
        <f ca="1">ol_declare_function("func1256","result",E1257,"input1",B1257,"input2",C1257)</f>
        <v>#NAME?</v>
      </c>
      <c r="B1257">
        <v>1</v>
      </c>
      <c r="C1257">
        <v>2</v>
      </c>
      <c r="D1257">
        <v>1257</v>
      </c>
      <c r="E1257">
        <f t="shared" si="20"/>
        <v>1260</v>
      </c>
    </row>
    <row r="1258" spans="1:5">
      <c r="A1258" t="e">
        <f ca="1">ol_declare_function("func1257","result",E1258,"input1",B1258,"input2",C1258)</f>
        <v>#NAME?</v>
      </c>
      <c r="B1258">
        <v>1</v>
      </c>
      <c r="C1258">
        <v>2</v>
      </c>
      <c r="D1258">
        <v>1258</v>
      </c>
      <c r="E1258">
        <f t="shared" si="20"/>
        <v>1261</v>
      </c>
    </row>
    <row r="1259" spans="1:5">
      <c r="A1259" t="e">
        <f ca="1">ol_declare_function("func1258","result",E1259,"input1",B1259,"input2",C1259)</f>
        <v>#NAME?</v>
      </c>
      <c r="B1259">
        <v>1</v>
      </c>
      <c r="C1259">
        <v>2</v>
      </c>
      <c r="D1259">
        <v>1259</v>
      </c>
      <c r="E1259">
        <f t="shared" si="20"/>
        <v>1262</v>
      </c>
    </row>
    <row r="1260" spans="1:5">
      <c r="A1260" t="e">
        <f ca="1">ol_declare_function("func1259","result",E1260,"input1",B1260,"input2",C1260)</f>
        <v>#NAME?</v>
      </c>
      <c r="B1260">
        <v>1</v>
      </c>
      <c r="C1260">
        <v>2</v>
      </c>
      <c r="D1260">
        <v>1260</v>
      </c>
      <c r="E1260">
        <f t="shared" si="20"/>
        <v>1263</v>
      </c>
    </row>
    <row r="1261" spans="1:5">
      <c r="A1261" t="e">
        <f ca="1">ol_declare_function("func1260","result",E1261,"input1",B1261,"input2",C1261)</f>
        <v>#NAME?</v>
      </c>
      <c r="B1261">
        <v>1</v>
      </c>
      <c r="C1261">
        <v>2</v>
      </c>
      <c r="D1261">
        <v>1261</v>
      </c>
      <c r="E1261">
        <f t="shared" si="20"/>
        <v>1264</v>
      </c>
    </row>
    <row r="1262" spans="1:5">
      <c r="A1262" t="e">
        <f ca="1">ol_declare_function("func1261","result",E1262,"input1",B1262,"input2",C1262)</f>
        <v>#NAME?</v>
      </c>
      <c r="B1262">
        <v>1</v>
      </c>
      <c r="C1262">
        <v>2</v>
      </c>
      <c r="D1262">
        <v>1262</v>
      </c>
      <c r="E1262">
        <f t="shared" si="20"/>
        <v>1265</v>
      </c>
    </row>
    <row r="1263" spans="1:5">
      <c r="A1263" t="e">
        <f ca="1">ol_declare_function("func1262","result",E1263,"input1",B1263,"input2",C1263)</f>
        <v>#NAME?</v>
      </c>
      <c r="B1263">
        <v>1</v>
      </c>
      <c r="C1263">
        <v>2</v>
      </c>
      <c r="D1263">
        <v>1263</v>
      </c>
      <c r="E1263">
        <f t="shared" si="20"/>
        <v>1266</v>
      </c>
    </row>
    <row r="1264" spans="1:5">
      <c r="A1264" t="e">
        <f ca="1">ol_declare_function("func1263","result",E1264,"input1",B1264,"input2",C1264)</f>
        <v>#NAME?</v>
      </c>
      <c r="B1264">
        <v>1</v>
      </c>
      <c r="C1264">
        <v>2</v>
      </c>
      <c r="D1264">
        <v>1264</v>
      </c>
      <c r="E1264">
        <f t="shared" si="20"/>
        <v>1267</v>
      </c>
    </row>
    <row r="1265" spans="1:5">
      <c r="A1265" t="e">
        <f ca="1">ol_declare_function("func1264","result",E1265,"input1",B1265,"input2",C1265)</f>
        <v>#NAME?</v>
      </c>
      <c r="B1265">
        <v>1</v>
      </c>
      <c r="C1265">
        <v>2</v>
      </c>
      <c r="D1265">
        <v>1265</v>
      </c>
      <c r="E1265">
        <f t="shared" si="20"/>
        <v>1268</v>
      </c>
    </row>
    <row r="1266" spans="1:5">
      <c r="A1266" t="e">
        <f ca="1">ol_declare_function("func1265","result",E1266,"input1",B1266,"input2",C1266)</f>
        <v>#NAME?</v>
      </c>
      <c r="B1266">
        <v>1</v>
      </c>
      <c r="C1266">
        <v>2</v>
      </c>
      <c r="D1266">
        <v>1266</v>
      </c>
      <c r="E1266">
        <f t="shared" si="20"/>
        <v>1269</v>
      </c>
    </row>
    <row r="1267" spans="1:5">
      <c r="A1267" t="e">
        <f ca="1">ol_declare_function("func1266","result",E1267,"input1",B1267,"input2",C1267)</f>
        <v>#NAME?</v>
      </c>
      <c r="B1267">
        <v>1</v>
      </c>
      <c r="C1267">
        <v>2</v>
      </c>
      <c r="D1267">
        <v>1267</v>
      </c>
      <c r="E1267">
        <f t="shared" si="20"/>
        <v>1270</v>
      </c>
    </row>
    <row r="1268" spans="1:5">
      <c r="A1268" t="e">
        <f ca="1">ol_declare_function("func1267","result",E1268,"input1",B1268,"input2",C1268)</f>
        <v>#NAME?</v>
      </c>
      <c r="B1268">
        <v>1</v>
      </c>
      <c r="C1268">
        <v>2</v>
      </c>
      <c r="D1268">
        <v>1268</v>
      </c>
      <c r="E1268">
        <f t="shared" si="20"/>
        <v>1271</v>
      </c>
    </row>
    <row r="1269" spans="1:5">
      <c r="A1269" t="e">
        <f ca="1">ol_declare_function("func1268","result",E1269,"input1",B1269,"input2",C1269)</f>
        <v>#NAME?</v>
      </c>
      <c r="B1269">
        <v>1</v>
      </c>
      <c r="C1269">
        <v>2</v>
      </c>
      <c r="D1269">
        <v>1269</v>
      </c>
      <c r="E1269">
        <f t="shared" si="20"/>
        <v>1272</v>
      </c>
    </row>
    <row r="1270" spans="1:5">
      <c r="A1270" t="e">
        <f ca="1">ol_declare_function("func1269","result",E1270,"input1",B1270,"input2",C1270)</f>
        <v>#NAME?</v>
      </c>
      <c r="B1270">
        <v>1</v>
      </c>
      <c r="C1270">
        <v>2</v>
      </c>
      <c r="D1270">
        <v>1270</v>
      </c>
      <c r="E1270">
        <f t="shared" si="20"/>
        <v>1273</v>
      </c>
    </row>
    <row r="1271" spans="1:5">
      <c r="A1271" t="e">
        <f ca="1">ol_declare_function("func1270","result",E1271,"input1",B1271,"input2",C1271)</f>
        <v>#NAME?</v>
      </c>
      <c r="B1271">
        <v>1</v>
      </c>
      <c r="C1271">
        <v>2</v>
      </c>
      <c r="D1271">
        <v>1271</v>
      </c>
      <c r="E1271">
        <f t="shared" si="20"/>
        <v>1274</v>
      </c>
    </row>
    <row r="1272" spans="1:5">
      <c r="A1272" t="e">
        <f ca="1">ol_declare_function("func1271","result",E1272,"input1",B1272,"input2",C1272)</f>
        <v>#NAME?</v>
      </c>
      <c r="B1272">
        <v>1</v>
      </c>
      <c r="C1272">
        <v>2</v>
      </c>
      <c r="D1272">
        <v>1272</v>
      </c>
      <c r="E1272">
        <f t="shared" si="20"/>
        <v>1275</v>
      </c>
    </row>
    <row r="1273" spans="1:5">
      <c r="A1273" t="e">
        <f ca="1">ol_declare_function("func1272","result",E1273,"input1",B1273,"input2",C1273)</f>
        <v>#NAME?</v>
      </c>
      <c r="B1273">
        <v>1</v>
      </c>
      <c r="C1273">
        <v>2</v>
      </c>
      <c r="D1273">
        <v>1273</v>
      </c>
      <c r="E1273">
        <f t="shared" si="20"/>
        <v>1276</v>
      </c>
    </row>
    <row r="1274" spans="1:5">
      <c r="A1274" t="e">
        <f ca="1">ol_declare_function("func1273","result",E1274,"input1",B1274,"input2",C1274)</f>
        <v>#NAME?</v>
      </c>
      <c r="B1274">
        <v>1</v>
      </c>
      <c r="C1274">
        <v>2</v>
      </c>
      <c r="D1274">
        <v>1274</v>
      </c>
      <c r="E1274">
        <f t="shared" si="20"/>
        <v>1277</v>
      </c>
    </row>
    <row r="1275" spans="1:5">
      <c r="A1275" t="e">
        <f ca="1">ol_declare_function("func1274","result",E1275,"input1",B1275,"input2",C1275)</f>
        <v>#NAME?</v>
      </c>
      <c r="B1275">
        <v>1</v>
      </c>
      <c r="C1275">
        <v>2</v>
      </c>
      <c r="D1275">
        <v>1275</v>
      </c>
      <c r="E1275">
        <f t="shared" si="20"/>
        <v>1278</v>
      </c>
    </row>
    <row r="1276" spans="1:5">
      <c r="A1276" t="e">
        <f ca="1">ol_declare_function("func1275","result",E1276,"input1",B1276,"input2",C1276)</f>
        <v>#NAME?</v>
      </c>
      <c r="B1276">
        <v>1</v>
      </c>
      <c r="C1276">
        <v>2</v>
      </c>
      <c r="D1276">
        <v>1276</v>
      </c>
      <c r="E1276">
        <f t="shared" si="20"/>
        <v>1279</v>
      </c>
    </row>
    <row r="1277" spans="1:5">
      <c r="A1277" t="e">
        <f ca="1">ol_declare_function("func1276","result",E1277,"input1",B1277,"input2",C1277)</f>
        <v>#NAME?</v>
      </c>
      <c r="B1277">
        <v>1</v>
      </c>
      <c r="C1277">
        <v>2</v>
      </c>
      <c r="D1277">
        <v>1277</v>
      </c>
      <c r="E1277">
        <f t="shared" ref="E1277:E1340" si="21">D1277+C1277+B1277</f>
        <v>1280</v>
      </c>
    </row>
    <row r="1278" spans="1:5">
      <c r="A1278" t="e">
        <f ca="1">ol_declare_function("func1277","result",E1278,"input1",B1278,"input2",C1278)</f>
        <v>#NAME?</v>
      </c>
      <c r="B1278">
        <v>1</v>
      </c>
      <c r="C1278">
        <v>2</v>
      </c>
      <c r="D1278">
        <v>1278</v>
      </c>
      <c r="E1278">
        <f t="shared" si="21"/>
        <v>1281</v>
      </c>
    </row>
    <row r="1279" spans="1:5">
      <c r="A1279" t="e">
        <f ca="1">ol_declare_function("func1278","result",E1279,"input1",B1279,"input2",C1279)</f>
        <v>#NAME?</v>
      </c>
      <c r="B1279">
        <v>1</v>
      </c>
      <c r="C1279">
        <v>2</v>
      </c>
      <c r="D1279">
        <v>1279</v>
      </c>
      <c r="E1279">
        <f t="shared" si="21"/>
        <v>1282</v>
      </c>
    </row>
    <row r="1280" spans="1:5">
      <c r="A1280" t="e">
        <f ca="1">ol_declare_function("func1279","result",E1280,"input1",B1280,"input2",C1280)</f>
        <v>#NAME?</v>
      </c>
      <c r="B1280">
        <v>1</v>
      </c>
      <c r="C1280">
        <v>2</v>
      </c>
      <c r="D1280">
        <v>1280</v>
      </c>
      <c r="E1280">
        <f t="shared" si="21"/>
        <v>1283</v>
      </c>
    </row>
    <row r="1281" spans="1:5">
      <c r="A1281" t="e">
        <f ca="1">ol_declare_function("func1280","result",E1281,"input1",B1281,"input2",C1281)</f>
        <v>#NAME?</v>
      </c>
      <c r="B1281">
        <v>1</v>
      </c>
      <c r="C1281">
        <v>2</v>
      </c>
      <c r="D1281">
        <v>1281</v>
      </c>
      <c r="E1281">
        <f t="shared" si="21"/>
        <v>1284</v>
      </c>
    </row>
    <row r="1282" spans="1:5">
      <c r="A1282" t="e">
        <f ca="1">ol_declare_function("func1281","result",E1282,"input1",B1282,"input2",C1282)</f>
        <v>#NAME?</v>
      </c>
      <c r="B1282">
        <v>1</v>
      </c>
      <c r="C1282">
        <v>2</v>
      </c>
      <c r="D1282">
        <v>1282</v>
      </c>
      <c r="E1282">
        <f t="shared" si="21"/>
        <v>1285</v>
      </c>
    </row>
    <row r="1283" spans="1:5">
      <c r="A1283" t="e">
        <f ca="1">ol_declare_function("func1282","result",E1283,"input1",B1283,"input2",C1283)</f>
        <v>#NAME?</v>
      </c>
      <c r="B1283">
        <v>1</v>
      </c>
      <c r="C1283">
        <v>2</v>
      </c>
      <c r="D1283">
        <v>1283</v>
      </c>
      <c r="E1283">
        <f t="shared" si="21"/>
        <v>1286</v>
      </c>
    </row>
    <row r="1284" spans="1:5">
      <c r="A1284" t="e">
        <f ca="1">ol_declare_function("func1283","result",E1284,"input1",B1284,"input2",C1284)</f>
        <v>#NAME?</v>
      </c>
      <c r="B1284">
        <v>1</v>
      </c>
      <c r="C1284">
        <v>2</v>
      </c>
      <c r="D1284">
        <v>1284</v>
      </c>
      <c r="E1284">
        <f t="shared" si="21"/>
        <v>1287</v>
      </c>
    </row>
    <row r="1285" spans="1:5">
      <c r="A1285" t="e">
        <f ca="1">ol_declare_function("func1284","result",E1285,"input1",B1285,"input2",C1285)</f>
        <v>#NAME?</v>
      </c>
      <c r="B1285">
        <v>1</v>
      </c>
      <c r="C1285">
        <v>2</v>
      </c>
      <c r="D1285">
        <v>1285</v>
      </c>
      <c r="E1285">
        <f t="shared" si="21"/>
        <v>1288</v>
      </c>
    </row>
    <row r="1286" spans="1:5">
      <c r="A1286" t="e">
        <f ca="1">ol_declare_function("func1285","result",E1286,"input1",B1286,"input2",C1286)</f>
        <v>#NAME?</v>
      </c>
      <c r="B1286">
        <v>1</v>
      </c>
      <c r="C1286">
        <v>2</v>
      </c>
      <c r="D1286">
        <v>1286</v>
      </c>
      <c r="E1286">
        <f t="shared" si="21"/>
        <v>1289</v>
      </c>
    </row>
    <row r="1287" spans="1:5">
      <c r="A1287" t="e">
        <f ca="1">ol_declare_function("func1286","result",E1287,"input1",B1287,"input2",C1287)</f>
        <v>#NAME?</v>
      </c>
      <c r="B1287">
        <v>1</v>
      </c>
      <c r="C1287">
        <v>2</v>
      </c>
      <c r="D1287">
        <v>1287</v>
      </c>
      <c r="E1287">
        <f t="shared" si="21"/>
        <v>1290</v>
      </c>
    </row>
    <row r="1288" spans="1:5">
      <c r="A1288" t="e">
        <f ca="1">ol_declare_function("func1287","result",E1288,"input1",B1288,"input2",C1288)</f>
        <v>#NAME?</v>
      </c>
      <c r="B1288">
        <v>1</v>
      </c>
      <c r="C1288">
        <v>2</v>
      </c>
      <c r="D1288">
        <v>1288</v>
      </c>
      <c r="E1288">
        <f t="shared" si="21"/>
        <v>1291</v>
      </c>
    </row>
    <row r="1289" spans="1:5">
      <c r="A1289" t="e">
        <f ca="1">ol_declare_function("func1288","result",E1289,"input1",B1289,"input2",C1289)</f>
        <v>#NAME?</v>
      </c>
      <c r="B1289">
        <v>1</v>
      </c>
      <c r="C1289">
        <v>2</v>
      </c>
      <c r="D1289">
        <v>1289</v>
      </c>
      <c r="E1289">
        <f t="shared" si="21"/>
        <v>1292</v>
      </c>
    </row>
    <row r="1290" spans="1:5">
      <c r="A1290" t="e">
        <f ca="1">ol_declare_function("func1289","result",E1290,"input1",B1290,"input2",C1290)</f>
        <v>#NAME?</v>
      </c>
      <c r="B1290">
        <v>1</v>
      </c>
      <c r="C1290">
        <v>2</v>
      </c>
      <c r="D1290">
        <v>1290</v>
      </c>
      <c r="E1290">
        <f t="shared" si="21"/>
        <v>1293</v>
      </c>
    </row>
    <row r="1291" spans="1:5">
      <c r="A1291" t="e">
        <f ca="1">ol_declare_function("func1290","result",E1291,"input1",B1291,"input2",C1291)</f>
        <v>#NAME?</v>
      </c>
      <c r="B1291">
        <v>1</v>
      </c>
      <c r="C1291">
        <v>2</v>
      </c>
      <c r="D1291">
        <v>1291</v>
      </c>
      <c r="E1291">
        <f t="shared" si="21"/>
        <v>1294</v>
      </c>
    </row>
    <row r="1292" spans="1:5">
      <c r="A1292" t="e">
        <f ca="1">ol_declare_function("func1291","result",E1292,"input1",B1292,"input2",C1292)</f>
        <v>#NAME?</v>
      </c>
      <c r="B1292">
        <v>1</v>
      </c>
      <c r="C1292">
        <v>2</v>
      </c>
      <c r="D1292">
        <v>1292</v>
      </c>
      <c r="E1292">
        <f t="shared" si="21"/>
        <v>1295</v>
      </c>
    </row>
    <row r="1293" spans="1:5">
      <c r="A1293" t="e">
        <f ca="1">ol_declare_function("func1292","result",E1293,"input1",B1293,"input2",C1293)</f>
        <v>#NAME?</v>
      </c>
      <c r="B1293">
        <v>1</v>
      </c>
      <c r="C1293">
        <v>2</v>
      </c>
      <c r="D1293">
        <v>1293</v>
      </c>
      <c r="E1293">
        <f t="shared" si="21"/>
        <v>1296</v>
      </c>
    </row>
    <row r="1294" spans="1:5">
      <c r="A1294" t="e">
        <f ca="1">ol_declare_function("func1293","result",E1294,"input1",B1294,"input2",C1294)</f>
        <v>#NAME?</v>
      </c>
      <c r="B1294">
        <v>1</v>
      </c>
      <c r="C1294">
        <v>2</v>
      </c>
      <c r="D1294">
        <v>1294</v>
      </c>
      <c r="E1294">
        <f t="shared" si="21"/>
        <v>1297</v>
      </c>
    </row>
    <row r="1295" spans="1:5">
      <c r="A1295" t="e">
        <f ca="1">ol_declare_function("func1294","result",E1295,"input1",B1295,"input2",C1295)</f>
        <v>#NAME?</v>
      </c>
      <c r="B1295">
        <v>1</v>
      </c>
      <c r="C1295">
        <v>2</v>
      </c>
      <c r="D1295">
        <v>1295</v>
      </c>
      <c r="E1295">
        <f t="shared" si="21"/>
        <v>1298</v>
      </c>
    </row>
    <row r="1296" spans="1:5">
      <c r="A1296" t="e">
        <f ca="1">ol_declare_function("func1295","result",E1296,"input1",B1296,"input2",C1296)</f>
        <v>#NAME?</v>
      </c>
      <c r="B1296">
        <v>1</v>
      </c>
      <c r="C1296">
        <v>2</v>
      </c>
      <c r="D1296">
        <v>1296</v>
      </c>
      <c r="E1296">
        <f t="shared" si="21"/>
        <v>1299</v>
      </c>
    </row>
    <row r="1297" spans="1:5">
      <c r="A1297" t="e">
        <f ca="1">ol_declare_function("func1296","result",E1297,"input1",B1297,"input2",C1297)</f>
        <v>#NAME?</v>
      </c>
      <c r="B1297">
        <v>1</v>
      </c>
      <c r="C1297">
        <v>2</v>
      </c>
      <c r="D1297">
        <v>1297</v>
      </c>
      <c r="E1297">
        <f t="shared" si="21"/>
        <v>1300</v>
      </c>
    </row>
    <row r="1298" spans="1:5">
      <c r="A1298" t="e">
        <f ca="1">ol_declare_function("func1297","result",E1298,"input1",B1298,"input2",C1298)</f>
        <v>#NAME?</v>
      </c>
      <c r="B1298">
        <v>1</v>
      </c>
      <c r="C1298">
        <v>2</v>
      </c>
      <c r="D1298">
        <v>1298</v>
      </c>
      <c r="E1298">
        <f t="shared" si="21"/>
        <v>1301</v>
      </c>
    </row>
    <row r="1299" spans="1:5">
      <c r="A1299" t="e">
        <f ca="1">ol_declare_function("func1298","result",E1299,"input1",B1299,"input2",C1299)</f>
        <v>#NAME?</v>
      </c>
      <c r="B1299">
        <v>1</v>
      </c>
      <c r="C1299">
        <v>2</v>
      </c>
      <c r="D1299">
        <v>1299</v>
      </c>
      <c r="E1299">
        <f t="shared" si="21"/>
        <v>1302</v>
      </c>
    </row>
    <row r="1300" spans="1:5">
      <c r="A1300" t="e">
        <f ca="1">ol_declare_function("func1299","result",E1300,"input1",B1300,"input2",C1300)</f>
        <v>#NAME?</v>
      </c>
      <c r="B1300">
        <v>1</v>
      </c>
      <c r="C1300">
        <v>2</v>
      </c>
      <c r="D1300">
        <v>1300</v>
      </c>
      <c r="E1300">
        <f t="shared" si="21"/>
        <v>1303</v>
      </c>
    </row>
    <row r="1301" spans="1:5">
      <c r="A1301" t="e">
        <f ca="1">ol_declare_function("func1300","result",E1301,"input1",B1301,"input2",C1301)</f>
        <v>#NAME?</v>
      </c>
      <c r="B1301">
        <v>1</v>
      </c>
      <c r="C1301">
        <v>2</v>
      </c>
      <c r="D1301">
        <v>1301</v>
      </c>
      <c r="E1301">
        <f t="shared" si="21"/>
        <v>1304</v>
      </c>
    </row>
    <row r="1302" spans="1:5">
      <c r="A1302" t="e">
        <f ca="1">ol_declare_function("func1301","result",E1302,"input1",B1302,"input2",C1302)</f>
        <v>#NAME?</v>
      </c>
      <c r="B1302">
        <v>1</v>
      </c>
      <c r="C1302">
        <v>2</v>
      </c>
      <c r="D1302">
        <v>1302</v>
      </c>
      <c r="E1302">
        <f t="shared" si="21"/>
        <v>1305</v>
      </c>
    </row>
    <row r="1303" spans="1:5">
      <c r="A1303" t="e">
        <f ca="1">ol_declare_function("func1302","result",E1303,"input1",B1303,"input2",C1303)</f>
        <v>#NAME?</v>
      </c>
      <c r="B1303">
        <v>1</v>
      </c>
      <c r="C1303">
        <v>2</v>
      </c>
      <c r="D1303">
        <v>1303</v>
      </c>
      <c r="E1303">
        <f t="shared" si="21"/>
        <v>1306</v>
      </c>
    </row>
    <row r="1304" spans="1:5">
      <c r="A1304" t="e">
        <f ca="1">ol_declare_function("func1303","result",E1304,"input1",B1304,"input2",C1304)</f>
        <v>#NAME?</v>
      </c>
      <c r="B1304">
        <v>1</v>
      </c>
      <c r="C1304">
        <v>2</v>
      </c>
      <c r="D1304">
        <v>1304</v>
      </c>
      <c r="E1304">
        <f t="shared" si="21"/>
        <v>1307</v>
      </c>
    </row>
    <row r="1305" spans="1:5">
      <c r="A1305" t="e">
        <f ca="1">ol_declare_function("func1304","result",E1305,"input1",B1305,"input2",C1305)</f>
        <v>#NAME?</v>
      </c>
      <c r="B1305">
        <v>1</v>
      </c>
      <c r="C1305">
        <v>2</v>
      </c>
      <c r="D1305">
        <v>1305</v>
      </c>
      <c r="E1305">
        <f t="shared" si="21"/>
        <v>1308</v>
      </c>
    </row>
    <row r="1306" spans="1:5">
      <c r="A1306" t="e">
        <f ca="1">ol_declare_function("func1305","result",E1306,"input1",B1306,"input2",C1306)</f>
        <v>#NAME?</v>
      </c>
      <c r="B1306">
        <v>1</v>
      </c>
      <c r="C1306">
        <v>2</v>
      </c>
      <c r="D1306">
        <v>1306</v>
      </c>
      <c r="E1306">
        <f t="shared" si="21"/>
        <v>1309</v>
      </c>
    </row>
    <row r="1307" spans="1:5">
      <c r="A1307" t="e">
        <f ca="1">ol_declare_function("func1306","result",E1307,"input1",B1307,"input2",C1307)</f>
        <v>#NAME?</v>
      </c>
      <c r="B1307">
        <v>1</v>
      </c>
      <c r="C1307">
        <v>2</v>
      </c>
      <c r="D1307">
        <v>1307</v>
      </c>
      <c r="E1307">
        <f t="shared" si="21"/>
        <v>1310</v>
      </c>
    </row>
    <row r="1308" spans="1:5">
      <c r="A1308" t="e">
        <f ca="1">ol_declare_function("func1307","result",E1308,"input1",B1308,"input2",C1308)</f>
        <v>#NAME?</v>
      </c>
      <c r="B1308">
        <v>1</v>
      </c>
      <c r="C1308">
        <v>2</v>
      </c>
      <c r="D1308">
        <v>1308</v>
      </c>
      <c r="E1308">
        <f t="shared" si="21"/>
        <v>1311</v>
      </c>
    </row>
    <row r="1309" spans="1:5">
      <c r="A1309" t="e">
        <f ca="1">ol_declare_function("func1308","result",E1309,"input1",B1309,"input2",C1309)</f>
        <v>#NAME?</v>
      </c>
      <c r="B1309">
        <v>1</v>
      </c>
      <c r="C1309">
        <v>2</v>
      </c>
      <c r="D1309">
        <v>1309</v>
      </c>
      <c r="E1309">
        <f t="shared" si="21"/>
        <v>1312</v>
      </c>
    </row>
    <row r="1310" spans="1:5">
      <c r="A1310" t="e">
        <f ca="1">ol_declare_function("func1309","result",E1310,"input1",B1310,"input2",C1310)</f>
        <v>#NAME?</v>
      </c>
      <c r="B1310">
        <v>1</v>
      </c>
      <c r="C1310">
        <v>2</v>
      </c>
      <c r="D1310">
        <v>1310</v>
      </c>
      <c r="E1310">
        <f t="shared" si="21"/>
        <v>1313</v>
      </c>
    </row>
    <row r="1311" spans="1:5">
      <c r="A1311" t="e">
        <f ca="1">ol_declare_function("func1310","result",E1311,"input1",B1311,"input2",C1311)</f>
        <v>#NAME?</v>
      </c>
      <c r="B1311">
        <v>1</v>
      </c>
      <c r="C1311">
        <v>2</v>
      </c>
      <c r="D1311">
        <v>1311</v>
      </c>
      <c r="E1311">
        <f t="shared" si="21"/>
        <v>1314</v>
      </c>
    </row>
    <row r="1312" spans="1:5">
      <c r="A1312" t="e">
        <f ca="1">ol_declare_function("func1311","result",E1312,"input1",B1312,"input2",C1312)</f>
        <v>#NAME?</v>
      </c>
      <c r="B1312">
        <v>1</v>
      </c>
      <c r="C1312">
        <v>2</v>
      </c>
      <c r="D1312">
        <v>1312</v>
      </c>
      <c r="E1312">
        <f t="shared" si="21"/>
        <v>1315</v>
      </c>
    </row>
    <row r="1313" spans="1:5">
      <c r="A1313" t="e">
        <f ca="1">ol_declare_function("func1312","result",E1313,"input1",B1313,"input2",C1313)</f>
        <v>#NAME?</v>
      </c>
      <c r="B1313">
        <v>1</v>
      </c>
      <c r="C1313">
        <v>2</v>
      </c>
      <c r="D1313">
        <v>1313</v>
      </c>
      <c r="E1313">
        <f t="shared" si="21"/>
        <v>1316</v>
      </c>
    </row>
    <row r="1314" spans="1:5">
      <c r="A1314" t="e">
        <f ca="1">ol_declare_function("func1313","result",E1314,"input1",B1314,"input2",C1314)</f>
        <v>#NAME?</v>
      </c>
      <c r="B1314">
        <v>1</v>
      </c>
      <c r="C1314">
        <v>2</v>
      </c>
      <c r="D1314">
        <v>1314</v>
      </c>
      <c r="E1314">
        <f t="shared" si="21"/>
        <v>1317</v>
      </c>
    </row>
    <row r="1315" spans="1:5">
      <c r="A1315" t="e">
        <f ca="1">ol_declare_function("func1314","result",E1315,"input1",B1315,"input2",C1315)</f>
        <v>#NAME?</v>
      </c>
      <c r="B1315">
        <v>1</v>
      </c>
      <c r="C1315">
        <v>2</v>
      </c>
      <c r="D1315">
        <v>1315</v>
      </c>
      <c r="E1315">
        <f t="shared" si="21"/>
        <v>1318</v>
      </c>
    </row>
    <row r="1316" spans="1:5">
      <c r="A1316" t="e">
        <f ca="1">ol_declare_function("func1315","result",E1316,"input1",B1316,"input2",C1316)</f>
        <v>#NAME?</v>
      </c>
      <c r="B1316">
        <v>1</v>
      </c>
      <c r="C1316">
        <v>2</v>
      </c>
      <c r="D1316">
        <v>1316</v>
      </c>
      <c r="E1316">
        <f t="shared" si="21"/>
        <v>1319</v>
      </c>
    </row>
    <row r="1317" spans="1:5">
      <c r="A1317" t="e">
        <f ca="1">ol_declare_function("func1316","result",E1317,"input1",B1317,"input2",C1317)</f>
        <v>#NAME?</v>
      </c>
      <c r="B1317">
        <v>1</v>
      </c>
      <c r="C1317">
        <v>2</v>
      </c>
      <c r="D1317">
        <v>1317</v>
      </c>
      <c r="E1317">
        <f t="shared" si="21"/>
        <v>1320</v>
      </c>
    </row>
    <row r="1318" spans="1:5">
      <c r="A1318" t="e">
        <f ca="1">ol_declare_function("func1317","result",E1318,"input1",B1318,"input2",C1318)</f>
        <v>#NAME?</v>
      </c>
      <c r="B1318">
        <v>1</v>
      </c>
      <c r="C1318">
        <v>2</v>
      </c>
      <c r="D1318">
        <v>1318</v>
      </c>
      <c r="E1318">
        <f t="shared" si="21"/>
        <v>1321</v>
      </c>
    </row>
    <row r="1319" spans="1:5">
      <c r="A1319" t="e">
        <f ca="1">ol_declare_function("func1318","result",E1319,"input1",B1319,"input2",C1319)</f>
        <v>#NAME?</v>
      </c>
      <c r="B1319">
        <v>1</v>
      </c>
      <c r="C1319">
        <v>2</v>
      </c>
      <c r="D1319">
        <v>1319</v>
      </c>
      <c r="E1319">
        <f t="shared" si="21"/>
        <v>1322</v>
      </c>
    </row>
    <row r="1320" spans="1:5">
      <c r="A1320" t="e">
        <f ca="1">ol_declare_function("func1319","result",E1320,"input1",B1320,"input2",C1320)</f>
        <v>#NAME?</v>
      </c>
      <c r="B1320">
        <v>1</v>
      </c>
      <c r="C1320">
        <v>2</v>
      </c>
      <c r="D1320">
        <v>1320</v>
      </c>
      <c r="E1320">
        <f t="shared" si="21"/>
        <v>1323</v>
      </c>
    </row>
    <row r="1321" spans="1:5">
      <c r="A1321" t="e">
        <f ca="1">ol_declare_function("func1320","result",E1321,"input1",B1321,"input2",C1321)</f>
        <v>#NAME?</v>
      </c>
      <c r="B1321">
        <v>1</v>
      </c>
      <c r="C1321">
        <v>2</v>
      </c>
      <c r="D1321">
        <v>1321</v>
      </c>
      <c r="E1321">
        <f t="shared" si="21"/>
        <v>1324</v>
      </c>
    </row>
    <row r="1322" spans="1:5">
      <c r="A1322" t="e">
        <f ca="1">ol_declare_function("func1321","result",E1322,"input1",B1322,"input2",C1322)</f>
        <v>#NAME?</v>
      </c>
      <c r="B1322">
        <v>1</v>
      </c>
      <c r="C1322">
        <v>2</v>
      </c>
      <c r="D1322">
        <v>1322</v>
      </c>
      <c r="E1322">
        <f t="shared" si="21"/>
        <v>1325</v>
      </c>
    </row>
    <row r="1323" spans="1:5">
      <c r="A1323" t="e">
        <f ca="1">ol_declare_function("func1322","result",E1323,"input1",B1323,"input2",C1323)</f>
        <v>#NAME?</v>
      </c>
      <c r="B1323">
        <v>1</v>
      </c>
      <c r="C1323">
        <v>2</v>
      </c>
      <c r="D1323">
        <v>1323</v>
      </c>
      <c r="E1323">
        <f t="shared" si="21"/>
        <v>1326</v>
      </c>
    </row>
    <row r="1324" spans="1:5">
      <c r="A1324" t="e">
        <f ca="1">ol_declare_function("func1323","result",E1324,"input1",B1324,"input2",C1324)</f>
        <v>#NAME?</v>
      </c>
      <c r="B1324">
        <v>1</v>
      </c>
      <c r="C1324">
        <v>2</v>
      </c>
      <c r="D1324">
        <v>1324</v>
      </c>
      <c r="E1324">
        <f t="shared" si="21"/>
        <v>1327</v>
      </c>
    </row>
    <row r="1325" spans="1:5">
      <c r="A1325" t="e">
        <f ca="1">ol_declare_function("func1324","result",E1325,"input1",B1325,"input2",C1325)</f>
        <v>#NAME?</v>
      </c>
      <c r="B1325">
        <v>1</v>
      </c>
      <c r="C1325">
        <v>2</v>
      </c>
      <c r="D1325">
        <v>1325</v>
      </c>
      <c r="E1325">
        <f t="shared" si="21"/>
        <v>1328</v>
      </c>
    </row>
    <row r="1326" spans="1:5">
      <c r="A1326" t="e">
        <f ca="1">ol_declare_function("func1325","result",E1326,"input1",B1326,"input2",C1326)</f>
        <v>#NAME?</v>
      </c>
      <c r="B1326">
        <v>1</v>
      </c>
      <c r="C1326">
        <v>2</v>
      </c>
      <c r="D1326">
        <v>1326</v>
      </c>
      <c r="E1326">
        <f t="shared" si="21"/>
        <v>1329</v>
      </c>
    </row>
    <row r="1327" spans="1:5">
      <c r="A1327" t="e">
        <f ca="1">ol_declare_function("func1326","result",E1327,"input1",B1327,"input2",C1327)</f>
        <v>#NAME?</v>
      </c>
      <c r="B1327">
        <v>1</v>
      </c>
      <c r="C1327">
        <v>2</v>
      </c>
      <c r="D1327">
        <v>1327</v>
      </c>
      <c r="E1327">
        <f t="shared" si="21"/>
        <v>1330</v>
      </c>
    </row>
    <row r="1328" spans="1:5">
      <c r="A1328" t="e">
        <f ca="1">ol_declare_function("func1327","result",E1328,"input1",B1328,"input2",C1328)</f>
        <v>#NAME?</v>
      </c>
      <c r="B1328">
        <v>1</v>
      </c>
      <c r="C1328">
        <v>2</v>
      </c>
      <c r="D1328">
        <v>1328</v>
      </c>
      <c r="E1328">
        <f t="shared" si="21"/>
        <v>1331</v>
      </c>
    </row>
    <row r="1329" spans="1:5">
      <c r="A1329" t="e">
        <f ca="1">ol_declare_function("func1328","result",E1329,"input1",B1329,"input2",C1329)</f>
        <v>#NAME?</v>
      </c>
      <c r="B1329">
        <v>1</v>
      </c>
      <c r="C1329">
        <v>2</v>
      </c>
      <c r="D1329">
        <v>1329</v>
      </c>
      <c r="E1329">
        <f t="shared" si="21"/>
        <v>1332</v>
      </c>
    </row>
    <row r="1330" spans="1:5">
      <c r="A1330" t="e">
        <f ca="1">ol_declare_function("func1329","result",E1330,"input1",B1330,"input2",C1330)</f>
        <v>#NAME?</v>
      </c>
      <c r="B1330">
        <v>1</v>
      </c>
      <c r="C1330">
        <v>2</v>
      </c>
      <c r="D1330">
        <v>1330</v>
      </c>
      <c r="E1330">
        <f t="shared" si="21"/>
        <v>1333</v>
      </c>
    </row>
    <row r="1331" spans="1:5">
      <c r="A1331" t="e">
        <f ca="1">ol_declare_function("func1330","result",E1331,"input1",B1331,"input2",C1331)</f>
        <v>#NAME?</v>
      </c>
      <c r="B1331">
        <v>1</v>
      </c>
      <c r="C1331">
        <v>2</v>
      </c>
      <c r="D1331">
        <v>1331</v>
      </c>
      <c r="E1331">
        <f t="shared" si="21"/>
        <v>1334</v>
      </c>
    </row>
    <row r="1332" spans="1:5">
      <c r="A1332" t="e">
        <f ca="1">ol_declare_function("func1331","result",E1332,"input1",B1332,"input2",C1332)</f>
        <v>#NAME?</v>
      </c>
      <c r="B1332">
        <v>1</v>
      </c>
      <c r="C1332">
        <v>2</v>
      </c>
      <c r="D1332">
        <v>1332</v>
      </c>
      <c r="E1332">
        <f t="shared" si="21"/>
        <v>1335</v>
      </c>
    </row>
    <row r="1333" spans="1:5">
      <c r="A1333" t="e">
        <f ca="1">ol_declare_function("func1332","result",E1333,"input1",B1333,"input2",C1333)</f>
        <v>#NAME?</v>
      </c>
      <c r="B1333">
        <v>1</v>
      </c>
      <c r="C1333">
        <v>2</v>
      </c>
      <c r="D1333">
        <v>1333</v>
      </c>
      <c r="E1333">
        <f t="shared" si="21"/>
        <v>1336</v>
      </c>
    </row>
    <row r="1334" spans="1:5">
      <c r="A1334" t="e">
        <f ca="1">ol_declare_function("func1333","result",E1334,"input1",B1334,"input2",C1334)</f>
        <v>#NAME?</v>
      </c>
      <c r="B1334">
        <v>1</v>
      </c>
      <c r="C1334">
        <v>2</v>
      </c>
      <c r="D1334">
        <v>1334</v>
      </c>
      <c r="E1334">
        <f t="shared" si="21"/>
        <v>1337</v>
      </c>
    </row>
    <row r="1335" spans="1:5">
      <c r="A1335" t="e">
        <f ca="1">ol_declare_function("func1334","result",E1335,"input1",B1335,"input2",C1335)</f>
        <v>#NAME?</v>
      </c>
      <c r="B1335">
        <v>1</v>
      </c>
      <c r="C1335">
        <v>2</v>
      </c>
      <c r="D1335">
        <v>1335</v>
      </c>
      <c r="E1335">
        <f t="shared" si="21"/>
        <v>1338</v>
      </c>
    </row>
    <row r="1336" spans="1:5">
      <c r="A1336" t="e">
        <f ca="1">ol_declare_function("func1335","result",E1336,"input1",B1336,"input2",C1336)</f>
        <v>#NAME?</v>
      </c>
      <c r="B1336">
        <v>1</v>
      </c>
      <c r="C1336">
        <v>2</v>
      </c>
      <c r="D1336">
        <v>1336</v>
      </c>
      <c r="E1336">
        <f t="shared" si="21"/>
        <v>1339</v>
      </c>
    </row>
    <row r="1337" spans="1:5">
      <c r="A1337" t="e">
        <f ca="1">ol_declare_function("func1336","result",E1337,"input1",B1337,"input2",C1337)</f>
        <v>#NAME?</v>
      </c>
      <c r="B1337">
        <v>1</v>
      </c>
      <c r="C1337">
        <v>2</v>
      </c>
      <c r="D1337">
        <v>1337</v>
      </c>
      <c r="E1337">
        <f t="shared" si="21"/>
        <v>1340</v>
      </c>
    </row>
    <row r="1338" spans="1:5">
      <c r="A1338" t="e">
        <f ca="1">ol_declare_function("func1337","result",E1338,"input1",B1338,"input2",C1338)</f>
        <v>#NAME?</v>
      </c>
      <c r="B1338">
        <v>1</v>
      </c>
      <c r="C1338">
        <v>2</v>
      </c>
      <c r="D1338">
        <v>1338</v>
      </c>
      <c r="E1338">
        <f t="shared" si="21"/>
        <v>1341</v>
      </c>
    </row>
    <row r="1339" spans="1:5">
      <c r="A1339" t="e">
        <f ca="1">ol_declare_function("func1338","result",E1339,"input1",B1339,"input2",C1339)</f>
        <v>#NAME?</v>
      </c>
      <c r="B1339">
        <v>1</v>
      </c>
      <c r="C1339">
        <v>2</v>
      </c>
      <c r="D1339">
        <v>1339</v>
      </c>
      <c r="E1339">
        <f t="shared" si="21"/>
        <v>1342</v>
      </c>
    </row>
    <row r="1340" spans="1:5">
      <c r="A1340" t="e">
        <f ca="1">ol_declare_function("func1339","result",E1340,"input1",B1340,"input2",C1340)</f>
        <v>#NAME?</v>
      </c>
      <c r="B1340">
        <v>1</v>
      </c>
      <c r="C1340">
        <v>2</v>
      </c>
      <c r="D1340">
        <v>1340</v>
      </c>
      <c r="E1340">
        <f t="shared" si="21"/>
        <v>1343</v>
      </c>
    </row>
    <row r="1341" spans="1:5">
      <c r="A1341" t="e">
        <f ca="1">ol_declare_function("func1340","result",E1341,"input1",B1341,"input2",C1341)</f>
        <v>#NAME?</v>
      </c>
      <c r="B1341">
        <v>1</v>
      </c>
      <c r="C1341">
        <v>2</v>
      </c>
      <c r="D1341">
        <v>1341</v>
      </c>
      <c r="E1341">
        <f t="shared" ref="E1341:E1404" si="22">D1341+C1341+B1341</f>
        <v>1344</v>
      </c>
    </row>
    <row r="1342" spans="1:5">
      <c r="A1342" t="e">
        <f ca="1">ol_declare_function("func1341","result",E1342,"input1",B1342,"input2",C1342)</f>
        <v>#NAME?</v>
      </c>
      <c r="B1342">
        <v>1</v>
      </c>
      <c r="C1342">
        <v>2</v>
      </c>
      <c r="D1342">
        <v>1342</v>
      </c>
      <c r="E1342">
        <f t="shared" si="22"/>
        <v>1345</v>
      </c>
    </row>
    <row r="1343" spans="1:5">
      <c r="A1343" t="e">
        <f ca="1">ol_declare_function("func1342","result",E1343,"input1",B1343,"input2",C1343)</f>
        <v>#NAME?</v>
      </c>
      <c r="B1343">
        <v>1</v>
      </c>
      <c r="C1343">
        <v>2</v>
      </c>
      <c r="D1343">
        <v>1343</v>
      </c>
      <c r="E1343">
        <f t="shared" si="22"/>
        <v>1346</v>
      </c>
    </row>
    <row r="1344" spans="1:5">
      <c r="A1344" t="e">
        <f ca="1">ol_declare_function("func1343","result",E1344,"input1",B1344,"input2",C1344)</f>
        <v>#NAME?</v>
      </c>
      <c r="B1344">
        <v>1</v>
      </c>
      <c r="C1344">
        <v>2</v>
      </c>
      <c r="D1344">
        <v>1344</v>
      </c>
      <c r="E1344">
        <f t="shared" si="22"/>
        <v>1347</v>
      </c>
    </row>
    <row r="1345" spans="1:5">
      <c r="A1345" t="e">
        <f ca="1">ol_declare_function("func1344","result",E1345,"input1",B1345,"input2",C1345)</f>
        <v>#NAME?</v>
      </c>
      <c r="B1345">
        <v>1</v>
      </c>
      <c r="C1345">
        <v>2</v>
      </c>
      <c r="D1345">
        <v>1345</v>
      </c>
      <c r="E1345">
        <f t="shared" si="22"/>
        <v>1348</v>
      </c>
    </row>
    <row r="1346" spans="1:5">
      <c r="A1346" t="e">
        <f ca="1">ol_declare_function("func1345","result",E1346,"input1",B1346,"input2",C1346)</f>
        <v>#NAME?</v>
      </c>
      <c r="B1346">
        <v>1</v>
      </c>
      <c r="C1346">
        <v>2</v>
      </c>
      <c r="D1346">
        <v>1346</v>
      </c>
      <c r="E1346">
        <f t="shared" si="22"/>
        <v>1349</v>
      </c>
    </row>
    <row r="1347" spans="1:5">
      <c r="A1347" t="e">
        <f ca="1">ol_declare_function("func1346","result",E1347,"input1",B1347,"input2",C1347)</f>
        <v>#NAME?</v>
      </c>
      <c r="B1347">
        <v>1</v>
      </c>
      <c r="C1347">
        <v>2</v>
      </c>
      <c r="D1347">
        <v>1347</v>
      </c>
      <c r="E1347">
        <f t="shared" si="22"/>
        <v>1350</v>
      </c>
    </row>
    <row r="1348" spans="1:5">
      <c r="A1348" t="e">
        <f ca="1">ol_declare_function("func1347","result",E1348,"input1",B1348,"input2",C1348)</f>
        <v>#NAME?</v>
      </c>
      <c r="B1348">
        <v>1</v>
      </c>
      <c r="C1348">
        <v>2</v>
      </c>
      <c r="D1348">
        <v>1348</v>
      </c>
      <c r="E1348">
        <f t="shared" si="22"/>
        <v>1351</v>
      </c>
    </row>
    <row r="1349" spans="1:5">
      <c r="A1349" t="e">
        <f ca="1">ol_declare_function("func1348","result",E1349,"input1",B1349,"input2",C1349)</f>
        <v>#NAME?</v>
      </c>
      <c r="B1349">
        <v>1</v>
      </c>
      <c r="C1349">
        <v>2</v>
      </c>
      <c r="D1349">
        <v>1349</v>
      </c>
      <c r="E1349">
        <f t="shared" si="22"/>
        <v>1352</v>
      </c>
    </row>
    <row r="1350" spans="1:5">
      <c r="A1350" t="e">
        <f ca="1">ol_declare_function("func1349","result",E1350,"input1",B1350,"input2",C1350)</f>
        <v>#NAME?</v>
      </c>
      <c r="B1350">
        <v>1</v>
      </c>
      <c r="C1350">
        <v>2</v>
      </c>
      <c r="D1350">
        <v>1350</v>
      </c>
      <c r="E1350">
        <f t="shared" si="22"/>
        <v>1353</v>
      </c>
    </row>
    <row r="1351" spans="1:5">
      <c r="A1351" t="e">
        <f ca="1">ol_declare_function("func1350","result",E1351,"input1",B1351,"input2",C1351)</f>
        <v>#NAME?</v>
      </c>
      <c r="B1351">
        <v>1</v>
      </c>
      <c r="C1351">
        <v>2</v>
      </c>
      <c r="D1351">
        <v>1351</v>
      </c>
      <c r="E1351">
        <f t="shared" si="22"/>
        <v>1354</v>
      </c>
    </row>
    <row r="1352" spans="1:5">
      <c r="A1352" t="e">
        <f ca="1">ol_declare_function("func1351","result",E1352,"input1",B1352,"input2",C1352)</f>
        <v>#NAME?</v>
      </c>
      <c r="B1352">
        <v>1</v>
      </c>
      <c r="C1352">
        <v>2</v>
      </c>
      <c r="D1352">
        <v>1352</v>
      </c>
      <c r="E1352">
        <f t="shared" si="22"/>
        <v>1355</v>
      </c>
    </row>
    <row r="1353" spans="1:5">
      <c r="A1353" t="e">
        <f ca="1">ol_declare_function("func1352","result",E1353,"input1",B1353,"input2",C1353)</f>
        <v>#NAME?</v>
      </c>
      <c r="B1353">
        <v>1</v>
      </c>
      <c r="C1353">
        <v>2</v>
      </c>
      <c r="D1353">
        <v>1353</v>
      </c>
      <c r="E1353">
        <f t="shared" si="22"/>
        <v>1356</v>
      </c>
    </row>
    <row r="1354" spans="1:5">
      <c r="A1354" t="e">
        <f ca="1">ol_declare_function("func1353","result",E1354,"input1",B1354,"input2",C1354)</f>
        <v>#NAME?</v>
      </c>
      <c r="B1354">
        <v>1</v>
      </c>
      <c r="C1354">
        <v>2</v>
      </c>
      <c r="D1354">
        <v>1354</v>
      </c>
      <c r="E1354">
        <f t="shared" si="22"/>
        <v>1357</v>
      </c>
    </row>
    <row r="1355" spans="1:5">
      <c r="A1355" t="e">
        <f ca="1">ol_declare_function("func1354","result",E1355,"input1",B1355,"input2",C1355)</f>
        <v>#NAME?</v>
      </c>
      <c r="B1355">
        <v>1</v>
      </c>
      <c r="C1355">
        <v>2</v>
      </c>
      <c r="D1355">
        <v>1355</v>
      </c>
      <c r="E1355">
        <f t="shared" si="22"/>
        <v>1358</v>
      </c>
    </row>
    <row r="1356" spans="1:5">
      <c r="A1356" t="e">
        <f ca="1">ol_declare_function("func1355","result",E1356,"input1",B1356,"input2",C1356)</f>
        <v>#NAME?</v>
      </c>
      <c r="B1356">
        <v>1</v>
      </c>
      <c r="C1356">
        <v>2</v>
      </c>
      <c r="D1356">
        <v>1356</v>
      </c>
      <c r="E1356">
        <f t="shared" si="22"/>
        <v>1359</v>
      </c>
    </row>
    <row r="1357" spans="1:5">
      <c r="A1357" t="e">
        <f ca="1">ol_declare_function("func1356","result",E1357,"input1",B1357,"input2",C1357)</f>
        <v>#NAME?</v>
      </c>
      <c r="B1357">
        <v>1</v>
      </c>
      <c r="C1357">
        <v>2</v>
      </c>
      <c r="D1357">
        <v>1357</v>
      </c>
      <c r="E1357">
        <f t="shared" si="22"/>
        <v>1360</v>
      </c>
    </row>
    <row r="1358" spans="1:5">
      <c r="A1358" t="e">
        <f ca="1">ol_declare_function("func1357","result",E1358,"input1",B1358,"input2",C1358)</f>
        <v>#NAME?</v>
      </c>
      <c r="B1358">
        <v>1</v>
      </c>
      <c r="C1358">
        <v>2</v>
      </c>
      <c r="D1358">
        <v>1358</v>
      </c>
      <c r="E1358">
        <f t="shared" si="22"/>
        <v>1361</v>
      </c>
    </row>
    <row r="1359" spans="1:5">
      <c r="A1359" t="e">
        <f ca="1">ol_declare_function("func1358","result",E1359,"input1",B1359,"input2",C1359)</f>
        <v>#NAME?</v>
      </c>
      <c r="B1359">
        <v>1</v>
      </c>
      <c r="C1359">
        <v>2</v>
      </c>
      <c r="D1359">
        <v>1359</v>
      </c>
      <c r="E1359">
        <f t="shared" si="22"/>
        <v>1362</v>
      </c>
    </row>
    <row r="1360" spans="1:5">
      <c r="A1360" t="e">
        <f ca="1">ol_declare_function("func1359","result",E1360,"input1",B1360,"input2",C1360)</f>
        <v>#NAME?</v>
      </c>
      <c r="B1360">
        <v>1</v>
      </c>
      <c r="C1360">
        <v>2</v>
      </c>
      <c r="D1360">
        <v>1360</v>
      </c>
      <c r="E1360">
        <f t="shared" si="22"/>
        <v>1363</v>
      </c>
    </row>
    <row r="1361" spans="1:5">
      <c r="A1361" t="e">
        <f ca="1">ol_declare_function("func1360","result",E1361,"input1",B1361,"input2",C1361)</f>
        <v>#NAME?</v>
      </c>
      <c r="B1361">
        <v>1</v>
      </c>
      <c r="C1361">
        <v>2</v>
      </c>
      <c r="D1361">
        <v>1361</v>
      </c>
      <c r="E1361">
        <f t="shared" si="22"/>
        <v>1364</v>
      </c>
    </row>
    <row r="1362" spans="1:5">
      <c r="A1362" t="e">
        <f ca="1">ol_declare_function("func1361","result",E1362,"input1",B1362,"input2",C1362)</f>
        <v>#NAME?</v>
      </c>
      <c r="B1362">
        <v>1</v>
      </c>
      <c r="C1362">
        <v>2</v>
      </c>
      <c r="D1362">
        <v>1362</v>
      </c>
      <c r="E1362">
        <f t="shared" si="22"/>
        <v>1365</v>
      </c>
    </row>
    <row r="1363" spans="1:5">
      <c r="A1363" t="e">
        <f ca="1">ol_declare_function("func1362","result",E1363,"input1",B1363,"input2",C1363)</f>
        <v>#NAME?</v>
      </c>
      <c r="B1363">
        <v>1</v>
      </c>
      <c r="C1363">
        <v>2</v>
      </c>
      <c r="D1363">
        <v>1363</v>
      </c>
      <c r="E1363">
        <f t="shared" si="22"/>
        <v>1366</v>
      </c>
    </row>
    <row r="1364" spans="1:5">
      <c r="A1364" t="e">
        <f ca="1">ol_declare_function("func1363","result",E1364,"input1",B1364,"input2",C1364)</f>
        <v>#NAME?</v>
      </c>
      <c r="B1364">
        <v>1</v>
      </c>
      <c r="C1364">
        <v>2</v>
      </c>
      <c r="D1364">
        <v>1364</v>
      </c>
      <c r="E1364">
        <f t="shared" si="22"/>
        <v>1367</v>
      </c>
    </row>
    <row r="1365" spans="1:5">
      <c r="A1365" t="e">
        <f ca="1">ol_declare_function("func1364","result",E1365,"input1",B1365,"input2",C1365)</f>
        <v>#NAME?</v>
      </c>
      <c r="B1365">
        <v>1</v>
      </c>
      <c r="C1365">
        <v>2</v>
      </c>
      <c r="D1365">
        <v>1365</v>
      </c>
      <c r="E1365">
        <f t="shared" si="22"/>
        <v>1368</v>
      </c>
    </row>
    <row r="1366" spans="1:5">
      <c r="A1366" t="e">
        <f ca="1">ol_declare_function("func1365","result",E1366,"input1",B1366,"input2",C1366)</f>
        <v>#NAME?</v>
      </c>
      <c r="B1366">
        <v>1</v>
      </c>
      <c r="C1366">
        <v>2</v>
      </c>
      <c r="D1366">
        <v>1366</v>
      </c>
      <c r="E1366">
        <f t="shared" si="22"/>
        <v>1369</v>
      </c>
    </row>
    <row r="1367" spans="1:5">
      <c r="A1367" t="e">
        <f ca="1">ol_declare_function("func1366","result",E1367,"input1",B1367,"input2",C1367)</f>
        <v>#NAME?</v>
      </c>
      <c r="B1367">
        <v>1</v>
      </c>
      <c r="C1367">
        <v>2</v>
      </c>
      <c r="D1367">
        <v>1367</v>
      </c>
      <c r="E1367">
        <f t="shared" si="22"/>
        <v>1370</v>
      </c>
    </row>
    <row r="1368" spans="1:5">
      <c r="A1368" t="e">
        <f ca="1">ol_declare_function("func1367","result",E1368,"input1",B1368,"input2",C1368)</f>
        <v>#NAME?</v>
      </c>
      <c r="B1368">
        <v>1</v>
      </c>
      <c r="C1368">
        <v>2</v>
      </c>
      <c r="D1368">
        <v>1368</v>
      </c>
      <c r="E1368">
        <f t="shared" si="22"/>
        <v>1371</v>
      </c>
    </row>
    <row r="1369" spans="1:5">
      <c r="A1369" t="e">
        <f ca="1">ol_declare_function("func1368","result",E1369,"input1",B1369,"input2",C1369)</f>
        <v>#NAME?</v>
      </c>
      <c r="B1369">
        <v>1</v>
      </c>
      <c r="C1369">
        <v>2</v>
      </c>
      <c r="D1369">
        <v>1369</v>
      </c>
      <c r="E1369">
        <f t="shared" si="22"/>
        <v>1372</v>
      </c>
    </row>
    <row r="1370" spans="1:5">
      <c r="A1370" t="e">
        <f ca="1">ol_declare_function("func1369","result",E1370,"input1",B1370,"input2",C1370)</f>
        <v>#NAME?</v>
      </c>
      <c r="B1370">
        <v>1</v>
      </c>
      <c r="C1370">
        <v>2</v>
      </c>
      <c r="D1370">
        <v>1370</v>
      </c>
      <c r="E1370">
        <f t="shared" si="22"/>
        <v>1373</v>
      </c>
    </row>
    <row r="1371" spans="1:5">
      <c r="A1371" t="e">
        <f ca="1">ol_declare_function("func1370","result",E1371,"input1",B1371,"input2",C1371)</f>
        <v>#NAME?</v>
      </c>
      <c r="B1371">
        <v>1</v>
      </c>
      <c r="C1371">
        <v>2</v>
      </c>
      <c r="D1371">
        <v>1371</v>
      </c>
      <c r="E1371">
        <f t="shared" si="22"/>
        <v>1374</v>
      </c>
    </row>
    <row r="1372" spans="1:5">
      <c r="A1372" t="e">
        <f ca="1">ol_declare_function("func1371","result",E1372,"input1",B1372,"input2",C1372)</f>
        <v>#NAME?</v>
      </c>
      <c r="B1372">
        <v>1</v>
      </c>
      <c r="C1372">
        <v>2</v>
      </c>
      <c r="D1372">
        <v>1372</v>
      </c>
      <c r="E1372">
        <f t="shared" si="22"/>
        <v>1375</v>
      </c>
    </row>
    <row r="1373" spans="1:5">
      <c r="A1373" t="e">
        <f ca="1">ol_declare_function("func1372","result",E1373,"input1",B1373,"input2",C1373)</f>
        <v>#NAME?</v>
      </c>
      <c r="B1373">
        <v>1</v>
      </c>
      <c r="C1373">
        <v>2</v>
      </c>
      <c r="D1373">
        <v>1373</v>
      </c>
      <c r="E1373">
        <f t="shared" si="22"/>
        <v>1376</v>
      </c>
    </row>
    <row r="1374" spans="1:5">
      <c r="A1374" t="e">
        <f ca="1">ol_declare_function("func1373","result",E1374,"input1",B1374,"input2",C1374)</f>
        <v>#NAME?</v>
      </c>
      <c r="B1374">
        <v>1</v>
      </c>
      <c r="C1374">
        <v>2</v>
      </c>
      <c r="D1374">
        <v>1374</v>
      </c>
      <c r="E1374">
        <f t="shared" si="22"/>
        <v>1377</v>
      </c>
    </row>
    <row r="1375" spans="1:5">
      <c r="A1375" t="e">
        <f ca="1">ol_declare_function("func1374","result",E1375,"input1",B1375,"input2",C1375)</f>
        <v>#NAME?</v>
      </c>
      <c r="B1375">
        <v>1</v>
      </c>
      <c r="C1375">
        <v>2</v>
      </c>
      <c r="D1375">
        <v>1375</v>
      </c>
      <c r="E1375">
        <f t="shared" si="22"/>
        <v>1378</v>
      </c>
    </row>
    <row r="1376" spans="1:5">
      <c r="A1376" t="e">
        <f ca="1">ol_declare_function("func1375","result",E1376,"input1",B1376,"input2",C1376)</f>
        <v>#NAME?</v>
      </c>
      <c r="B1376">
        <v>1</v>
      </c>
      <c r="C1376">
        <v>2</v>
      </c>
      <c r="D1376">
        <v>1376</v>
      </c>
      <c r="E1376">
        <f t="shared" si="22"/>
        <v>1379</v>
      </c>
    </row>
    <row r="1377" spans="1:5">
      <c r="A1377" t="e">
        <f ca="1">ol_declare_function("func1376","result",E1377,"input1",B1377,"input2",C1377)</f>
        <v>#NAME?</v>
      </c>
      <c r="B1377">
        <v>1</v>
      </c>
      <c r="C1377">
        <v>2</v>
      </c>
      <c r="D1377">
        <v>1377</v>
      </c>
      <c r="E1377">
        <f t="shared" si="22"/>
        <v>1380</v>
      </c>
    </row>
    <row r="1378" spans="1:5">
      <c r="A1378" t="e">
        <f ca="1">ol_declare_function("func1377","result",E1378,"input1",B1378,"input2",C1378)</f>
        <v>#NAME?</v>
      </c>
      <c r="B1378">
        <v>1</v>
      </c>
      <c r="C1378">
        <v>2</v>
      </c>
      <c r="D1378">
        <v>1378</v>
      </c>
      <c r="E1378">
        <f t="shared" si="22"/>
        <v>1381</v>
      </c>
    </row>
    <row r="1379" spans="1:5">
      <c r="A1379" t="e">
        <f ca="1">ol_declare_function("func1378","result",E1379,"input1",B1379,"input2",C1379)</f>
        <v>#NAME?</v>
      </c>
      <c r="B1379">
        <v>1</v>
      </c>
      <c r="C1379">
        <v>2</v>
      </c>
      <c r="D1379">
        <v>1379</v>
      </c>
      <c r="E1379">
        <f t="shared" si="22"/>
        <v>1382</v>
      </c>
    </row>
    <row r="1380" spans="1:5">
      <c r="A1380" t="e">
        <f ca="1">ol_declare_function("func1379","result",E1380,"input1",B1380,"input2",C1380)</f>
        <v>#NAME?</v>
      </c>
      <c r="B1380">
        <v>1</v>
      </c>
      <c r="C1380">
        <v>2</v>
      </c>
      <c r="D1380">
        <v>1380</v>
      </c>
      <c r="E1380">
        <f t="shared" si="22"/>
        <v>1383</v>
      </c>
    </row>
    <row r="1381" spans="1:5">
      <c r="A1381" t="e">
        <f ca="1">ol_declare_function("func1380","result",E1381,"input1",B1381,"input2",C1381)</f>
        <v>#NAME?</v>
      </c>
      <c r="B1381">
        <v>1</v>
      </c>
      <c r="C1381">
        <v>2</v>
      </c>
      <c r="D1381">
        <v>1381</v>
      </c>
      <c r="E1381">
        <f t="shared" si="22"/>
        <v>1384</v>
      </c>
    </row>
    <row r="1382" spans="1:5">
      <c r="A1382" t="e">
        <f ca="1">ol_declare_function("func1381","result",E1382,"input1",B1382,"input2",C1382)</f>
        <v>#NAME?</v>
      </c>
      <c r="B1382">
        <v>1</v>
      </c>
      <c r="C1382">
        <v>2</v>
      </c>
      <c r="D1382">
        <v>1382</v>
      </c>
      <c r="E1382">
        <f t="shared" si="22"/>
        <v>1385</v>
      </c>
    </row>
    <row r="1383" spans="1:5">
      <c r="A1383" t="e">
        <f ca="1">ol_declare_function("func1382","result",E1383,"input1",B1383,"input2",C1383)</f>
        <v>#NAME?</v>
      </c>
      <c r="B1383">
        <v>1</v>
      </c>
      <c r="C1383">
        <v>2</v>
      </c>
      <c r="D1383">
        <v>1383</v>
      </c>
      <c r="E1383">
        <f t="shared" si="22"/>
        <v>1386</v>
      </c>
    </row>
    <row r="1384" spans="1:5">
      <c r="A1384" t="e">
        <f ca="1">ol_declare_function("func1383","result",E1384,"input1",B1384,"input2",C1384)</f>
        <v>#NAME?</v>
      </c>
      <c r="B1384">
        <v>1</v>
      </c>
      <c r="C1384">
        <v>2</v>
      </c>
      <c r="D1384">
        <v>1384</v>
      </c>
      <c r="E1384">
        <f t="shared" si="22"/>
        <v>1387</v>
      </c>
    </row>
    <row r="1385" spans="1:5">
      <c r="A1385" t="e">
        <f ca="1">ol_declare_function("func1384","result",E1385,"input1",B1385,"input2",C1385)</f>
        <v>#NAME?</v>
      </c>
      <c r="B1385">
        <v>1</v>
      </c>
      <c r="C1385">
        <v>2</v>
      </c>
      <c r="D1385">
        <v>1385</v>
      </c>
      <c r="E1385">
        <f t="shared" si="22"/>
        <v>1388</v>
      </c>
    </row>
    <row r="1386" spans="1:5">
      <c r="A1386" t="e">
        <f ca="1">ol_declare_function("func1385","result",E1386,"input1",B1386,"input2",C1386)</f>
        <v>#NAME?</v>
      </c>
      <c r="B1386">
        <v>1</v>
      </c>
      <c r="C1386">
        <v>2</v>
      </c>
      <c r="D1386">
        <v>1386</v>
      </c>
      <c r="E1386">
        <f t="shared" si="22"/>
        <v>1389</v>
      </c>
    </row>
    <row r="1387" spans="1:5">
      <c r="A1387" t="e">
        <f ca="1">ol_declare_function("func1386","result",E1387,"input1",B1387,"input2",C1387)</f>
        <v>#NAME?</v>
      </c>
      <c r="B1387">
        <v>1</v>
      </c>
      <c r="C1387">
        <v>2</v>
      </c>
      <c r="D1387">
        <v>1387</v>
      </c>
      <c r="E1387">
        <f t="shared" si="22"/>
        <v>1390</v>
      </c>
    </row>
    <row r="1388" spans="1:5">
      <c r="A1388" t="e">
        <f ca="1">ol_declare_function("func1387","result",E1388,"input1",B1388,"input2",C1388)</f>
        <v>#NAME?</v>
      </c>
      <c r="B1388">
        <v>1</v>
      </c>
      <c r="C1388">
        <v>2</v>
      </c>
      <c r="D1388">
        <v>1388</v>
      </c>
      <c r="E1388">
        <f t="shared" si="22"/>
        <v>1391</v>
      </c>
    </row>
    <row r="1389" spans="1:5">
      <c r="A1389" t="e">
        <f ca="1">ol_declare_function("func1388","result",E1389,"input1",B1389,"input2",C1389)</f>
        <v>#NAME?</v>
      </c>
      <c r="B1389">
        <v>1</v>
      </c>
      <c r="C1389">
        <v>2</v>
      </c>
      <c r="D1389">
        <v>1389</v>
      </c>
      <c r="E1389">
        <f t="shared" si="22"/>
        <v>1392</v>
      </c>
    </row>
    <row r="1390" spans="1:5">
      <c r="A1390" t="e">
        <f ca="1">ol_declare_function("func1389","result",E1390,"input1",B1390,"input2",C1390)</f>
        <v>#NAME?</v>
      </c>
      <c r="B1390">
        <v>1</v>
      </c>
      <c r="C1390">
        <v>2</v>
      </c>
      <c r="D1390">
        <v>1390</v>
      </c>
      <c r="E1390">
        <f t="shared" si="22"/>
        <v>1393</v>
      </c>
    </row>
    <row r="1391" spans="1:5">
      <c r="A1391" t="e">
        <f ca="1">ol_declare_function("func1390","result",E1391,"input1",B1391,"input2",C1391)</f>
        <v>#NAME?</v>
      </c>
      <c r="B1391">
        <v>1</v>
      </c>
      <c r="C1391">
        <v>2</v>
      </c>
      <c r="D1391">
        <v>1391</v>
      </c>
      <c r="E1391">
        <f t="shared" si="22"/>
        <v>1394</v>
      </c>
    </row>
    <row r="1392" spans="1:5">
      <c r="A1392" t="e">
        <f ca="1">ol_declare_function("func1391","result",E1392,"input1",B1392,"input2",C1392)</f>
        <v>#NAME?</v>
      </c>
      <c r="B1392">
        <v>1</v>
      </c>
      <c r="C1392">
        <v>2</v>
      </c>
      <c r="D1392">
        <v>1392</v>
      </c>
      <c r="E1392">
        <f t="shared" si="22"/>
        <v>1395</v>
      </c>
    </row>
    <row r="1393" spans="1:5">
      <c r="A1393" t="e">
        <f ca="1">ol_declare_function("func1392","result",E1393,"input1",B1393,"input2",C1393)</f>
        <v>#NAME?</v>
      </c>
      <c r="B1393">
        <v>1</v>
      </c>
      <c r="C1393">
        <v>2</v>
      </c>
      <c r="D1393">
        <v>1393</v>
      </c>
      <c r="E1393">
        <f t="shared" si="22"/>
        <v>1396</v>
      </c>
    </row>
    <row r="1394" spans="1:5">
      <c r="A1394" t="e">
        <f ca="1">ol_declare_function("func1393","result",E1394,"input1",B1394,"input2",C1394)</f>
        <v>#NAME?</v>
      </c>
      <c r="B1394">
        <v>1</v>
      </c>
      <c r="C1394">
        <v>2</v>
      </c>
      <c r="D1394">
        <v>1394</v>
      </c>
      <c r="E1394">
        <f t="shared" si="22"/>
        <v>1397</v>
      </c>
    </row>
    <row r="1395" spans="1:5">
      <c r="A1395" t="e">
        <f ca="1">ol_declare_function("func1394","result",E1395,"input1",B1395,"input2",C1395)</f>
        <v>#NAME?</v>
      </c>
      <c r="B1395">
        <v>1</v>
      </c>
      <c r="C1395">
        <v>2</v>
      </c>
      <c r="D1395">
        <v>1395</v>
      </c>
      <c r="E1395">
        <f t="shared" si="22"/>
        <v>1398</v>
      </c>
    </row>
    <row r="1396" spans="1:5">
      <c r="A1396" t="e">
        <f ca="1">ol_declare_function("func1395","result",E1396,"input1",B1396,"input2",C1396)</f>
        <v>#NAME?</v>
      </c>
      <c r="B1396">
        <v>1</v>
      </c>
      <c r="C1396">
        <v>2</v>
      </c>
      <c r="D1396">
        <v>1396</v>
      </c>
      <c r="E1396">
        <f t="shared" si="22"/>
        <v>1399</v>
      </c>
    </row>
    <row r="1397" spans="1:5">
      <c r="A1397" t="e">
        <f ca="1">ol_declare_function("func1396","result",E1397,"input1",B1397,"input2",C1397)</f>
        <v>#NAME?</v>
      </c>
      <c r="B1397">
        <v>1</v>
      </c>
      <c r="C1397">
        <v>2</v>
      </c>
      <c r="D1397">
        <v>1397</v>
      </c>
      <c r="E1397">
        <f t="shared" si="22"/>
        <v>1400</v>
      </c>
    </row>
    <row r="1398" spans="1:5">
      <c r="A1398" t="e">
        <f ca="1">ol_declare_function("func1397","result",E1398,"input1",B1398,"input2",C1398)</f>
        <v>#NAME?</v>
      </c>
      <c r="B1398">
        <v>1</v>
      </c>
      <c r="C1398">
        <v>2</v>
      </c>
      <c r="D1398">
        <v>1398</v>
      </c>
      <c r="E1398">
        <f t="shared" si="22"/>
        <v>1401</v>
      </c>
    </row>
    <row r="1399" spans="1:5">
      <c r="A1399" t="e">
        <f ca="1">ol_declare_function("func1398","result",E1399,"input1",B1399,"input2",C1399)</f>
        <v>#NAME?</v>
      </c>
      <c r="B1399">
        <v>1</v>
      </c>
      <c r="C1399">
        <v>2</v>
      </c>
      <c r="D1399">
        <v>1399</v>
      </c>
      <c r="E1399">
        <f t="shared" si="22"/>
        <v>1402</v>
      </c>
    </row>
    <row r="1400" spans="1:5">
      <c r="A1400" t="e">
        <f ca="1">ol_declare_function("func1399","result",E1400,"input1",B1400,"input2",C1400)</f>
        <v>#NAME?</v>
      </c>
      <c r="B1400">
        <v>1</v>
      </c>
      <c r="C1400">
        <v>2</v>
      </c>
      <c r="D1400">
        <v>1400</v>
      </c>
      <c r="E1400">
        <f t="shared" si="22"/>
        <v>1403</v>
      </c>
    </row>
    <row r="1401" spans="1:5">
      <c r="A1401" t="e">
        <f ca="1">ol_declare_function("func1400","result",E1401,"input1",B1401,"input2",C1401)</f>
        <v>#NAME?</v>
      </c>
      <c r="B1401">
        <v>1</v>
      </c>
      <c r="C1401">
        <v>2</v>
      </c>
      <c r="D1401">
        <v>1401</v>
      </c>
      <c r="E1401">
        <f t="shared" si="22"/>
        <v>1404</v>
      </c>
    </row>
    <row r="1402" spans="1:5">
      <c r="A1402" t="e">
        <f ca="1">ol_declare_function("func1401","result",E1402,"input1",B1402,"input2",C1402)</f>
        <v>#NAME?</v>
      </c>
      <c r="B1402">
        <v>1</v>
      </c>
      <c r="C1402">
        <v>2</v>
      </c>
      <c r="D1402">
        <v>1402</v>
      </c>
      <c r="E1402">
        <f t="shared" si="22"/>
        <v>1405</v>
      </c>
    </row>
    <row r="1403" spans="1:5">
      <c r="A1403" t="e">
        <f ca="1">ol_declare_function("func1402","result",E1403,"input1",B1403,"input2",C1403)</f>
        <v>#NAME?</v>
      </c>
      <c r="B1403">
        <v>1</v>
      </c>
      <c r="C1403">
        <v>2</v>
      </c>
      <c r="D1403">
        <v>1403</v>
      </c>
      <c r="E1403">
        <f t="shared" si="22"/>
        <v>1406</v>
      </c>
    </row>
    <row r="1404" spans="1:5">
      <c r="A1404" t="e">
        <f ca="1">ol_declare_function("func1403","result",E1404,"input1",B1404,"input2",C1404)</f>
        <v>#NAME?</v>
      </c>
      <c r="B1404">
        <v>1</v>
      </c>
      <c r="C1404">
        <v>2</v>
      </c>
      <c r="D1404">
        <v>1404</v>
      </c>
      <c r="E1404">
        <f t="shared" si="22"/>
        <v>1407</v>
      </c>
    </row>
    <row r="1405" spans="1:5">
      <c r="A1405" t="e">
        <f ca="1">ol_declare_function("func1404","result",E1405,"input1",B1405,"input2",C1405)</f>
        <v>#NAME?</v>
      </c>
      <c r="B1405">
        <v>1</v>
      </c>
      <c r="C1405">
        <v>2</v>
      </c>
      <c r="D1405">
        <v>1405</v>
      </c>
      <c r="E1405">
        <f t="shared" ref="E1405:E1468" si="23">D1405+C1405+B1405</f>
        <v>1408</v>
      </c>
    </row>
    <row r="1406" spans="1:5">
      <c r="A1406" t="e">
        <f ca="1">ol_declare_function("func1405","result",E1406,"input1",B1406,"input2",C1406)</f>
        <v>#NAME?</v>
      </c>
      <c r="B1406">
        <v>1</v>
      </c>
      <c r="C1406">
        <v>2</v>
      </c>
      <c r="D1406">
        <v>1406</v>
      </c>
      <c r="E1406">
        <f t="shared" si="23"/>
        <v>1409</v>
      </c>
    </row>
    <row r="1407" spans="1:5">
      <c r="A1407" t="e">
        <f ca="1">ol_declare_function("func1406","result",E1407,"input1",B1407,"input2",C1407)</f>
        <v>#NAME?</v>
      </c>
      <c r="B1407">
        <v>1</v>
      </c>
      <c r="C1407">
        <v>2</v>
      </c>
      <c r="D1407">
        <v>1407</v>
      </c>
      <c r="E1407">
        <f t="shared" si="23"/>
        <v>1410</v>
      </c>
    </row>
    <row r="1408" spans="1:5">
      <c r="A1408" t="e">
        <f ca="1">ol_declare_function("func1407","result",E1408,"input1",B1408,"input2",C1408)</f>
        <v>#NAME?</v>
      </c>
      <c r="B1408">
        <v>1</v>
      </c>
      <c r="C1408">
        <v>2</v>
      </c>
      <c r="D1408">
        <v>1408</v>
      </c>
      <c r="E1408">
        <f t="shared" si="23"/>
        <v>1411</v>
      </c>
    </row>
    <row r="1409" spans="1:5">
      <c r="A1409" t="e">
        <f ca="1">ol_declare_function("func1408","result",E1409,"input1",B1409,"input2",C1409)</f>
        <v>#NAME?</v>
      </c>
      <c r="B1409">
        <v>1</v>
      </c>
      <c r="C1409">
        <v>2</v>
      </c>
      <c r="D1409">
        <v>1409</v>
      </c>
      <c r="E1409">
        <f t="shared" si="23"/>
        <v>1412</v>
      </c>
    </row>
    <row r="1410" spans="1:5">
      <c r="A1410" t="e">
        <f ca="1">ol_declare_function("func1409","result",E1410,"input1",B1410,"input2",C1410)</f>
        <v>#NAME?</v>
      </c>
      <c r="B1410">
        <v>1</v>
      </c>
      <c r="C1410">
        <v>2</v>
      </c>
      <c r="D1410">
        <v>1410</v>
      </c>
      <c r="E1410">
        <f t="shared" si="23"/>
        <v>1413</v>
      </c>
    </row>
    <row r="1411" spans="1:5">
      <c r="A1411" t="e">
        <f ca="1">ol_declare_function("func1410","result",E1411,"input1",B1411,"input2",C1411)</f>
        <v>#NAME?</v>
      </c>
      <c r="B1411">
        <v>1</v>
      </c>
      <c r="C1411">
        <v>2</v>
      </c>
      <c r="D1411">
        <v>1411</v>
      </c>
      <c r="E1411">
        <f t="shared" si="23"/>
        <v>1414</v>
      </c>
    </row>
    <row r="1412" spans="1:5">
      <c r="A1412" t="e">
        <f ca="1">ol_declare_function("func1411","result",E1412,"input1",B1412,"input2",C1412)</f>
        <v>#NAME?</v>
      </c>
      <c r="B1412">
        <v>1</v>
      </c>
      <c r="C1412">
        <v>2</v>
      </c>
      <c r="D1412">
        <v>1412</v>
      </c>
      <c r="E1412">
        <f t="shared" si="23"/>
        <v>1415</v>
      </c>
    </row>
    <row r="1413" spans="1:5">
      <c r="A1413" t="e">
        <f ca="1">ol_declare_function("func1412","result",E1413,"input1",B1413,"input2",C1413)</f>
        <v>#NAME?</v>
      </c>
      <c r="B1413">
        <v>1</v>
      </c>
      <c r="C1413">
        <v>2</v>
      </c>
      <c r="D1413">
        <v>1413</v>
      </c>
      <c r="E1413">
        <f t="shared" si="23"/>
        <v>1416</v>
      </c>
    </row>
    <row r="1414" spans="1:5">
      <c r="A1414" t="e">
        <f ca="1">ol_declare_function("func1413","result",E1414,"input1",B1414,"input2",C1414)</f>
        <v>#NAME?</v>
      </c>
      <c r="B1414">
        <v>1</v>
      </c>
      <c r="C1414">
        <v>2</v>
      </c>
      <c r="D1414">
        <v>1414</v>
      </c>
      <c r="E1414">
        <f t="shared" si="23"/>
        <v>1417</v>
      </c>
    </row>
    <row r="1415" spans="1:5">
      <c r="A1415" t="e">
        <f ca="1">ol_declare_function("func1414","result",E1415,"input1",B1415,"input2",C1415)</f>
        <v>#NAME?</v>
      </c>
      <c r="B1415">
        <v>1</v>
      </c>
      <c r="C1415">
        <v>2</v>
      </c>
      <c r="D1415">
        <v>1415</v>
      </c>
      <c r="E1415">
        <f t="shared" si="23"/>
        <v>1418</v>
      </c>
    </row>
    <row r="1416" spans="1:5">
      <c r="A1416" t="e">
        <f ca="1">ol_declare_function("func1415","result",E1416,"input1",B1416,"input2",C1416)</f>
        <v>#NAME?</v>
      </c>
      <c r="B1416">
        <v>1</v>
      </c>
      <c r="C1416">
        <v>2</v>
      </c>
      <c r="D1416">
        <v>1416</v>
      </c>
      <c r="E1416">
        <f t="shared" si="23"/>
        <v>1419</v>
      </c>
    </row>
    <row r="1417" spans="1:5">
      <c r="A1417" t="e">
        <f ca="1">ol_declare_function("func1416","result",E1417,"input1",B1417,"input2",C1417)</f>
        <v>#NAME?</v>
      </c>
      <c r="B1417">
        <v>1</v>
      </c>
      <c r="C1417">
        <v>2</v>
      </c>
      <c r="D1417">
        <v>1417</v>
      </c>
      <c r="E1417">
        <f t="shared" si="23"/>
        <v>1420</v>
      </c>
    </row>
    <row r="1418" spans="1:5">
      <c r="A1418" t="e">
        <f ca="1">ol_declare_function("func1417","result",E1418,"input1",B1418,"input2",C1418)</f>
        <v>#NAME?</v>
      </c>
      <c r="B1418">
        <v>1</v>
      </c>
      <c r="C1418">
        <v>2</v>
      </c>
      <c r="D1418">
        <v>1418</v>
      </c>
      <c r="E1418">
        <f t="shared" si="23"/>
        <v>1421</v>
      </c>
    </row>
    <row r="1419" spans="1:5">
      <c r="A1419" t="e">
        <f ca="1">ol_declare_function("func1418","result",E1419,"input1",B1419,"input2",C1419)</f>
        <v>#NAME?</v>
      </c>
      <c r="B1419">
        <v>1</v>
      </c>
      <c r="C1419">
        <v>2</v>
      </c>
      <c r="D1419">
        <v>1419</v>
      </c>
      <c r="E1419">
        <f t="shared" si="23"/>
        <v>1422</v>
      </c>
    </row>
    <row r="1420" spans="1:5">
      <c r="A1420" t="e">
        <f ca="1">ol_declare_function("func1419","result",E1420,"input1",B1420,"input2",C1420)</f>
        <v>#NAME?</v>
      </c>
      <c r="B1420">
        <v>1</v>
      </c>
      <c r="C1420">
        <v>2</v>
      </c>
      <c r="D1420">
        <v>1420</v>
      </c>
      <c r="E1420">
        <f t="shared" si="23"/>
        <v>1423</v>
      </c>
    </row>
    <row r="1421" spans="1:5">
      <c r="A1421" t="e">
        <f ca="1">ol_declare_function("func1420","result",E1421,"input1",B1421,"input2",C1421)</f>
        <v>#NAME?</v>
      </c>
      <c r="B1421">
        <v>1</v>
      </c>
      <c r="C1421">
        <v>2</v>
      </c>
      <c r="D1421">
        <v>1421</v>
      </c>
      <c r="E1421">
        <f t="shared" si="23"/>
        <v>1424</v>
      </c>
    </row>
    <row r="1422" spans="1:5">
      <c r="A1422" t="e">
        <f ca="1">ol_declare_function("func1421","result",E1422,"input1",B1422,"input2",C1422)</f>
        <v>#NAME?</v>
      </c>
      <c r="B1422">
        <v>1</v>
      </c>
      <c r="C1422">
        <v>2</v>
      </c>
      <c r="D1422">
        <v>1422</v>
      </c>
      <c r="E1422">
        <f t="shared" si="23"/>
        <v>1425</v>
      </c>
    </row>
    <row r="1423" spans="1:5">
      <c r="A1423" t="e">
        <f ca="1">ol_declare_function("func1422","result",E1423,"input1",B1423,"input2",C1423)</f>
        <v>#NAME?</v>
      </c>
      <c r="B1423">
        <v>1</v>
      </c>
      <c r="C1423">
        <v>2</v>
      </c>
      <c r="D1423">
        <v>1423</v>
      </c>
      <c r="E1423">
        <f t="shared" si="23"/>
        <v>1426</v>
      </c>
    </row>
    <row r="1424" spans="1:5">
      <c r="A1424" t="e">
        <f ca="1">ol_declare_function("func1423","result",E1424,"input1",B1424,"input2",C1424)</f>
        <v>#NAME?</v>
      </c>
      <c r="B1424">
        <v>1</v>
      </c>
      <c r="C1424">
        <v>2</v>
      </c>
      <c r="D1424">
        <v>1424</v>
      </c>
      <c r="E1424">
        <f t="shared" si="23"/>
        <v>1427</v>
      </c>
    </row>
    <row r="1425" spans="1:5">
      <c r="A1425" t="e">
        <f ca="1">ol_declare_function("func1424","result",E1425,"input1",B1425,"input2",C1425)</f>
        <v>#NAME?</v>
      </c>
      <c r="B1425">
        <v>1</v>
      </c>
      <c r="C1425">
        <v>2</v>
      </c>
      <c r="D1425">
        <v>1425</v>
      </c>
      <c r="E1425">
        <f t="shared" si="23"/>
        <v>1428</v>
      </c>
    </row>
    <row r="1426" spans="1:5">
      <c r="A1426" t="e">
        <f ca="1">ol_declare_function("func1425","result",E1426,"input1",B1426,"input2",C1426)</f>
        <v>#NAME?</v>
      </c>
      <c r="B1426">
        <v>1</v>
      </c>
      <c r="C1426">
        <v>2</v>
      </c>
      <c r="D1426">
        <v>1426</v>
      </c>
      <c r="E1426">
        <f t="shared" si="23"/>
        <v>1429</v>
      </c>
    </row>
    <row r="1427" spans="1:5">
      <c r="A1427" t="e">
        <f ca="1">ol_declare_function("func1426","result",E1427,"input1",B1427,"input2",C1427)</f>
        <v>#NAME?</v>
      </c>
      <c r="B1427">
        <v>1</v>
      </c>
      <c r="C1427">
        <v>2</v>
      </c>
      <c r="D1427">
        <v>1427</v>
      </c>
      <c r="E1427">
        <f t="shared" si="23"/>
        <v>1430</v>
      </c>
    </row>
    <row r="1428" spans="1:5">
      <c r="A1428" t="e">
        <f ca="1">ol_declare_function("func1427","result",E1428,"input1",B1428,"input2",C1428)</f>
        <v>#NAME?</v>
      </c>
      <c r="B1428">
        <v>1</v>
      </c>
      <c r="C1428">
        <v>2</v>
      </c>
      <c r="D1428">
        <v>1428</v>
      </c>
      <c r="E1428">
        <f t="shared" si="23"/>
        <v>1431</v>
      </c>
    </row>
    <row r="1429" spans="1:5">
      <c r="A1429" t="e">
        <f ca="1">ol_declare_function("func1428","result",E1429,"input1",B1429,"input2",C1429)</f>
        <v>#NAME?</v>
      </c>
      <c r="B1429">
        <v>1</v>
      </c>
      <c r="C1429">
        <v>2</v>
      </c>
      <c r="D1429">
        <v>1429</v>
      </c>
      <c r="E1429">
        <f t="shared" si="23"/>
        <v>1432</v>
      </c>
    </row>
    <row r="1430" spans="1:5">
      <c r="A1430" t="e">
        <f ca="1">ol_declare_function("func1429","result",E1430,"input1",B1430,"input2",C1430)</f>
        <v>#NAME?</v>
      </c>
      <c r="B1430">
        <v>1</v>
      </c>
      <c r="C1430">
        <v>2</v>
      </c>
      <c r="D1430">
        <v>1430</v>
      </c>
      <c r="E1430">
        <f t="shared" si="23"/>
        <v>1433</v>
      </c>
    </row>
    <row r="1431" spans="1:5">
      <c r="A1431" t="e">
        <f ca="1">ol_declare_function("func1430","result",E1431,"input1",B1431,"input2",C1431)</f>
        <v>#NAME?</v>
      </c>
      <c r="B1431">
        <v>1</v>
      </c>
      <c r="C1431">
        <v>2</v>
      </c>
      <c r="D1431">
        <v>1431</v>
      </c>
      <c r="E1431">
        <f t="shared" si="23"/>
        <v>1434</v>
      </c>
    </row>
    <row r="1432" spans="1:5">
      <c r="A1432" t="e">
        <f ca="1">ol_declare_function("func1431","result",E1432,"input1",B1432,"input2",C1432)</f>
        <v>#NAME?</v>
      </c>
      <c r="B1432">
        <v>1</v>
      </c>
      <c r="C1432">
        <v>2</v>
      </c>
      <c r="D1432">
        <v>1432</v>
      </c>
      <c r="E1432">
        <f t="shared" si="23"/>
        <v>1435</v>
      </c>
    </row>
    <row r="1433" spans="1:5">
      <c r="A1433" t="e">
        <f ca="1">ol_declare_function("func1432","result",E1433,"input1",B1433,"input2",C1433)</f>
        <v>#NAME?</v>
      </c>
      <c r="B1433">
        <v>1</v>
      </c>
      <c r="C1433">
        <v>2</v>
      </c>
      <c r="D1433">
        <v>1433</v>
      </c>
      <c r="E1433">
        <f t="shared" si="23"/>
        <v>1436</v>
      </c>
    </row>
    <row r="1434" spans="1:5">
      <c r="A1434" t="e">
        <f ca="1">ol_declare_function("func1433","result",E1434,"input1",B1434,"input2",C1434)</f>
        <v>#NAME?</v>
      </c>
      <c r="B1434">
        <v>1</v>
      </c>
      <c r="C1434">
        <v>2</v>
      </c>
      <c r="D1434">
        <v>1434</v>
      </c>
      <c r="E1434">
        <f t="shared" si="23"/>
        <v>1437</v>
      </c>
    </row>
    <row r="1435" spans="1:5">
      <c r="A1435" t="e">
        <f ca="1">ol_declare_function("func1434","result",E1435,"input1",B1435,"input2",C1435)</f>
        <v>#NAME?</v>
      </c>
      <c r="B1435">
        <v>1</v>
      </c>
      <c r="C1435">
        <v>2</v>
      </c>
      <c r="D1435">
        <v>1435</v>
      </c>
      <c r="E1435">
        <f t="shared" si="23"/>
        <v>1438</v>
      </c>
    </row>
    <row r="1436" spans="1:5">
      <c r="A1436" t="e">
        <f ca="1">ol_declare_function("func1435","result",E1436,"input1",B1436,"input2",C1436)</f>
        <v>#NAME?</v>
      </c>
      <c r="B1436">
        <v>1</v>
      </c>
      <c r="C1436">
        <v>2</v>
      </c>
      <c r="D1436">
        <v>1436</v>
      </c>
      <c r="E1436">
        <f t="shared" si="23"/>
        <v>1439</v>
      </c>
    </row>
    <row r="1437" spans="1:5">
      <c r="A1437" t="e">
        <f ca="1">ol_declare_function("func1436","result",E1437,"input1",B1437,"input2",C1437)</f>
        <v>#NAME?</v>
      </c>
      <c r="B1437">
        <v>1</v>
      </c>
      <c r="C1437">
        <v>2</v>
      </c>
      <c r="D1437">
        <v>1437</v>
      </c>
      <c r="E1437">
        <f t="shared" si="23"/>
        <v>1440</v>
      </c>
    </row>
    <row r="1438" spans="1:5">
      <c r="A1438" t="e">
        <f ca="1">ol_declare_function("func1437","result",E1438,"input1",B1438,"input2",C1438)</f>
        <v>#NAME?</v>
      </c>
      <c r="B1438">
        <v>1</v>
      </c>
      <c r="C1438">
        <v>2</v>
      </c>
      <c r="D1438">
        <v>1438</v>
      </c>
      <c r="E1438">
        <f t="shared" si="23"/>
        <v>1441</v>
      </c>
    </row>
    <row r="1439" spans="1:5">
      <c r="A1439" t="e">
        <f ca="1">ol_declare_function("func1438","result",E1439,"input1",B1439,"input2",C1439)</f>
        <v>#NAME?</v>
      </c>
      <c r="B1439">
        <v>1</v>
      </c>
      <c r="C1439">
        <v>2</v>
      </c>
      <c r="D1439">
        <v>1439</v>
      </c>
      <c r="E1439">
        <f t="shared" si="23"/>
        <v>1442</v>
      </c>
    </row>
    <row r="1440" spans="1:5">
      <c r="A1440" t="e">
        <f ca="1">ol_declare_function("func1439","result",E1440,"input1",B1440,"input2",C1440)</f>
        <v>#NAME?</v>
      </c>
      <c r="B1440">
        <v>1</v>
      </c>
      <c r="C1440">
        <v>2</v>
      </c>
      <c r="D1440">
        <v>1440</v>
      </c>
      <c r="E1440">
        <f t="shared" si="23"/>
        <v>1443</v>
      </c>
    </row>
    <row r="1441" spans="1:5">
      <c r="A1441" t="e">
        <f ca="1">ol_declare_function("func1440","result",E1441,"input1",B1441,"input2",C1441)</f>
        <v>#NAME?</v>
      </c>
      <c r="B1441">
        <v>1</v>
      </c>
      <c r="C1441">
        <v>2</v>
      </c>
      <c r="D1441">
        <v>1441</v>
      </c>
      <c r="E1441">
        <f t="shared" si="23"/>
        <v>1444</v>
      </c>
    </row>
    <row r="1442" spans="1:5">
      <c r="A1442" t="e">
        <f ca="1">ol_declare_function("func1441","result",E1442,"input1",B1442,"input2",C1442)</f>
        <v>#NAME?</v>
      </c>
      <c r="B1442">
        <v>1</v>
      </c>
      <c r="C1442">
        <v>2</v>
      </c>
      <c r="D1442">
        <v>1442</v>
      </c>
      <c r="E1442">
        <f t="shared" si="23"/>
        <v>1445</v>
      </c>
    </row>
    <row r="1443" spans="1:5">
      <c r="A1443" t="e">
        <f ca="1">ol_declare_function("func1442","result",E1443,"input1",B1443,"input2",C1443)</f>
        <v>#NAME?</v>
      </c>
      <c r="B1443">
        <v>1</v>
      </c>
      <c r="C1443">
        <v>2</v>
      </c>
      <c r="D1443">
        <v>1443</v>
      </c>
      <c r="E1443">
        <f t="shared" si="23"/>
        <v>1446</v>
      </c>
    </row>
    <row r="1444" spans="1:5">
      <c r="A1444" t="e">
        <f ca="1">ol_declare_function("func1443","result",E1444,"input1",B1444,"input2",C1444)</f>
        <v>#NAME?</v>
      </c>
      <c r="B1444">
        <v>1</v>
      </c>
      <c r="C1444">
        <v>2</v>
      </c>
      <c r="D1444">
        <v>1444</v>
      </c>
      <c r="E1444">
        <f t="shared" si="23"/>
        <v>1447</v>
      </c>
    </row>
    <row r="1445" spans="1:5">
      <c r="A1445" t="e">
        <f ca="1">ol_declare_function("func1444","result",E1445,"input1",B1445,"input2",C1445)</f>
        <v>#NAME?</v>
      </c>
      <c r="B1445">
        <v>1</v>
      </c>
      <c r="C1445">
        <v>2</v>
      </c>
      <c r="D1445">
        <v>1445</v>
      </c>
      <c r="E1445">
        <f t="shared" si="23"/>
        <v>1448</v>
      </c>
    </row>
    <row r="1446" spans="1:5">
      <c r="A1446" t="e">
        <f ca="1">ol_declare_function("func1445","result",E1446,"input1",B1446,"input2",C1446)</f>
        <v>#NAME?</v>
      </c>
      <c r="B1446">
        <v>1</v>
      </c>
      <c r="C1446">
        <v>2</v>
      </c>
      <c r="D1446">
        <v>1446</v>
      </c>
      <c r="E1446">
        <f t="shared" si="23"/>
        <v>1449</v>
      </c>
    </row>
    <row r="1447" spans="1:5">
      <c r="A1447" t="e">
        <f ca="1">ol_declare_function("func1446","result",E1447,"input1",B1447,"input2",C1447)</f>
        <v>#NAME?</v>
      </c>
      <c r="B1447">
        <v>1</v>
      </c>
      <c r="C1447">
        <v>2</v>
      </c>
      <c r="D1447">
        <v>1447</v>
      </c>
      <c r="E1447">
        <f t="shared" si="23"/>
        <v>1450</v>
      </c>
    </row>
    <row r="1448" spans="1:5">
      <c r="A1448" t="e">
        <f ca="1">ol_declare_function("func1447","result",E1448,"input1",B1448,"input2",C1448)</f>
        <v>#NAME?</v>
      </c>
      <c r="B1448">
        <v>1</v>
      </c>
      <c r="C1448">
        <v>2</v>
      </c>
      <c r="D1448">
        <v>1448</v>
      </c>
      <c r="E1448">
        <f t="shared" si="23"/>
        <v>1451</v>
      </c>
    </row>
    <row r="1449" spans="1:5">
      <c r="A1449" t="e">
        <f ca="1">ol_declare_function("func1448","result",E1449,"input1",B1449,"input2",C1449)</f>
        <v>#NAME?</v>
      </c>
      <c r="B1449">
        <v>1</v>
      </c>
      <c r="C1449">
        <v>2</v>
      </c>
      <c r="D1449">
        <v>1449</v>
      </c>
      <c r="E1449">
        <f t="shared" si="23"/>
        <v>1452</v>
      </c>
    </row>
    <row r="1450" spans="1:5">
      <c r="A1450" t="e">
        <f ca="1">ol_declare_function("func1449","result",E1450,"input1",B1450,"input2",C1450)</f>
        <v>#NAME?</v>
      </c>
      <c r="B1450">
        <v>1</v>
      </c>
      <c r="C1450">
        <v>2</v>
      </c>
      <c r="D1450">
        <v>1450</v>
      </c>
      <c r="E1450">
        <f t="shared" si="23"/>
        <v>1453</v>
      </c>
    </row>
    <row r="1451" spans="1:5">
      <c r="A1451" t="e">
        <f ca="1">ol_declare_function("func1450","result",E1451,"input1",B1451,"input2",C1451)</f>
        <v>#NAME?</v>
      </c>
      <c r="B1451">
        <v>1</v>
      </c>
      <c r="C1451">
        <v>2</v>
      </c>
      <c r="D1451">
        <v>1451</v>
      </c>
      <c r="E1451">
        <f t="shared" si="23"/>
        <v>1454</v>
      </c>
    </row>
    <row r="1452" spans="1:5">
      <c r="A1452" t="e">
        <f ca="1">ol_declare_function("func1451","result",E1452,"input1",B1452,"input2",C1452)</f>
        <v>#NAME?</v>
      </c>
      <c r="B1452">
        <v>1</v>
      </c>
      <c r="C1452">
        <v>2</v>
      </c>
      <c r="D1452">
        <v>1452</v>
      </c>
      <c r="E1452">
        <f t="shared" si="23"/>
        <v>1455</v>
      </c>
    </row>
    <row r="1453" spans="1:5">
      <c r="A1453" t="e">
        <f ca="1">ol_declare_function("func1452","result",E1453,"input1",B1453,"input2",C1453)</f>
        <v>#NAME?</v>
      </c>
      <c r="B1453">
        <v>1</v>
      </c>
      <c r="C1453">
        <v>2</v>
      </c>
      <c r="D1453">
        <v>1453</v>
      </c>
      <c r="E1453">
        <f t="shared" si="23"/>
        <v>1456</v>
      </c>
    </row>
    <row r="1454" spans="1:5">
      <c r="A1454" t="e">
        <f ca="1">ol_declare_function("func1453","result",E1454,"input1",B1454,"input2",C1454)</f>
        <v>#NAME?</v>
      </c>
      <c r="B1454">
        <v>1</v>
      </c>
      <c r="C1454">
        <v>2</v>
      </c>
      <c r="D1454">
        <v>1454</v>
      </c>
      <c r="E1454">
        <f t="shared" si="23"/>
        <v>1457</v>
      </c>
    </row>
    <row r="1455" spans="1:5">
      <c r="A1455" t="e">
        <f ca="1">ol_declare_function("func1454","result",E1455,"input1",B1455,"input2",C1455)</f>
        <v>#NAME?</v>
      </c>
      <c r="B1455">
        <v>1</v>
      </c>
      <c r="C1455">
        <v>2</v>
      </c>
      <c r="D1455">
        <v>1455</v>
      </c>
      <c r="E1455">
        <f t="shared" si="23"/>
        <v>1458</v>
      </c>
    </row>
    <row r="1456" spans="1:5">
      <c r="A1456" t="e">
        <f ca="1">ol_declare_function("func1455","result",E1456,"input1",B1456,"input2",C1456)</f>
        <v>#NAME?</v>
      </c>
      <c r="B1456">
        <v>1</v>
      </c>
      <c r="C1456">
        <v>2</v>
      </c>
      <c r="D1456">
        <v>1456</v>
      </c>
      <c r="E1456">
        <f t="shared" si="23"/>
        <v>1459</v>
      </c>
    </row>
    <row r="1457" spans="1:5">
      <c r="A1457" t="e">
        <f ca="1">ol_declare_function("func1456","result",E1457,"input1",B1457,"input2",C1457)</f>
        <v>#NAME?</v>
      </c>
      <c r="B1457">
        <v>1</v>
      </c>
      <c r="C1457">
        <v>2</v>
      </c>
      <c r="D1457">
        <v>1457</v>
      </c>
      <c r="E1457">
        <f t="shared" si="23"/>
        <v>1460</v>
      </c>
    </row>
    <row r="1458" spans="1:5">
      <c r="A1458" t="e">
        <f ca="1">ol_declare_function("func1457","result",E1458,"input1",B1458,"input2",C1458)</f>
        <v>#NAME?</v>
      </c>
      <c r="B1458">
        <v>1</v>
      </c>
      <c r="C1458">
        <v>2</v>
      </c>
      <c r="D1458">
        <v>1458</v>
      </c>
      <c r="E1458">
        <f t="shared" si="23"/>
        <v>1461</v>
      </c>
    </row>
    <row r="1459" spans="1:5">
      <c r="A1459" t="e">
        <f ca="1">ol_declare_function("func1458","result",E1459,"input1",B1459,"input2",C1459)</f>
        <v>#NAME?</v>
      </c>
      <c r="B1459">
        <v>1</v>
      </c>
      <c r="C1459">
        <v>2</v>
      </c>
      <c r="D1459">
        <v>1459</v>
      </c>
      <c r="E1459">
        <f t="shared" si="23"/>
        <v>1462</v>
      </c>
    </row>
    <row r="1460" spans="1:5">
      <c r="A1460" t="e">
        <f ca="1">ol_declare_function("func1459","result",E1460,"input1",B1460,"input2",C1460)</f>
        <v>#NAME?</v>
      </c>
      <c r="B1460">
        <v>1</v>
      </c>
      <c r="C1460">
        <v>2</v>
      </c>
      <c r="D1460">
        <v>1460</v>
      </c>
      <c r="E1460">
        <f t="shared" si="23"/>
        <v>1463</v>
      </c>
    </row>
    <row r="1461" spans="1:5">
      <c r="A1461" t="e">
        <f ca="1">ol_declare_function("func1460","result",E1461,"input1",B1461,"input2",C1461)</f>
        <v>#NAME?</v>
      </c>
      <c r="B1461">
        <v>1</v>
      </c>
      <c r="C1461">
        <v>2</v>
      </c>
      <c r="D1461">
        <v>1461</v>
      </c>
      <c r="E1461">
        <f t="shared" si="23"/>
        <v>1464</v>
      </c>
    </row>
    <row r="1462" spans="1:5">
      <c r="A1462" t="e">
        <f ca="1">ol_declare_function("func1461","result",E1462,"input1",B1462,"input2",C1462)</f>
        <v>#NAME?</v>
      </c>
      <c r="B1462">
        <v>1</v>
      </c>
      <c r="C1462">
        <v>2</v>
      </c>
      <c r="D1462">
        <v>1462</v>
      </c>
      <c r="E1462">
        <f t="shared" si="23"/>
        <v>1465</v>
      </c>
    </row>
    <row r="1463" spans="1:5">
      <c r="A1463" t="e">
        <f ca="1">ol_declare_function("func1462","result",E1463,"input1",B1463,"input2",C1463)</f>
        <v>#NAME?</v>
      </c>
      <c r="B1463">
        <v>1</v>
      </c>
      <c r="C1463">
        <v>2</v>
      </c>
      <c r="D1463">
        <v>1463</v>
      </c>
      <c r="E1463">
        <f t="shared" si="23"/>
        <v>1466</v>
      </c>
    </row>
    <row r="1464" spans="1:5">
      <c r="A1464" t="e">
        <f ca="1">ol_declare_function("func1463","result",E1464,"input1",B1464,"input2",C1464)</f>
        <v>#NAME?</v>
      </c>
      <c r="B1464">
        <v>1</v>
      </c>
      <c r="C1464">
        <v>2</v>
      </c>
      <c r="D1464">
        <v>1464</v>
      </c>
      <c r="E1464">
        <f t="shared" si="23"/>
        <v>1467</v>
      </c>
    </row>
    <row r="1465" spans="1:5">
      <c r="A1465" t="e">
        <f ca="1">ol_declare_function("func1464","result",E1465,"input1",B1465,"input2",C1465)</f>
        <v>#NAME?</v>
      </c>
      <c r="B1465">
        <v>1</v>
      </c>
      <c r="C1465">
        <v>2</v>
      </c>
      <c r="D1465">
        <v>1465</v>
      </c>
      <c r="E1465">
        <f t="shared" si="23"/>
        <v>1468</v>
      </c>
    </row>
    <row r="1466" spans="1:5">
      <c r="A1466" t="e">
        <f ca="1">ol_declare_function("func1465","result",E1466,"input1",B1466,"input2",C1466)</f>
        <v>#NAME?</v>
      </c>
      <c r="B1466">
        <v>1</v>
      </c>
      <c r="C1466">
        <v>2</v>
      </c>
      <c r="D1466">
        <v>1466</v>
      </c>
      <c r="E1466">
        <f t="shared" si="23"/>
        <v>1469</v>
      </c>
    </row>
    <row r="1467" spans="1:5">
      <c r="A1467" t="e">
        <f ca="1">ol_declare_function("func1466","result",E1467,"input1",B1467,"input2",C1467)</f>
        <v>#NAME?</v>
      </c>
      <c r="B1467">
        <v>1</v>
      </c>
      <c r="C1467">
        <v>2</v>
      </c>
      <c r="D1467">
        <v>1467</v>
      </c>
      <c r="E1467">
        <f t="shared" si="23"/>
        <v>1470</v>
      </c>
    </row>
    <row r="1468" spans="1:5">
      <c r="A1468" t="e">
        <f ca="1">ol_declare_function("func1467","result",E1468,"input1",B1468,"input2",C1468)</f>
        <v>#NAME?</v>
      </c>
      <c r="B1468">
        <v>1</v>
      </c>
      <c r="C1468">
        <v>2</v>
      </c>
      <c r="D1468">
        <v>1468</v>
      </c>
      <c r="E1468">
        <f t="shared" si="23"/>
        <v>1471</v>
      </c>
    </row>
    <row r="1469" spans="1:5">
      <c r="A1469" t="e">
        <f ca="1">ol_declare_function("func1468","result",E1469,"input1",B1469,"input2",C1469)</f>
        <v>#NAME?</v>
      </c>
      <c r="B1469">
        <v>1</v>
      </c>
      <c r="C1469">
        <v>2</v>
      </c>
      <c r="D1469">
        <v>1469</v>
      </c>
      <c r="E1469">
        <f t="shared" ref="E1469:E1532" si="24">D1469+C1469+B1469</f>
        <v>1472</v>
      </c>
    </row>
    <row r="1470" spans="1:5">
      <c r="A1470" t="e">
        <f ca="1">ol_declare_function("func1469","result",E1470,"input1",B1470,"input2",C1470)</f>
        <v>#NAME?</v>
      </c>
      <c r="B1470">
        <v>1</v>
      </c>
      <c r="C1470">
        <v>2</v>
      </c>
      <c r="D1470">
        <v>1470</v>
      </c>
      <c r="E1470">
        <f t="shared" si="24"/>
        <v>1473</v>
      </c>
    </row>
    <row r="1471" spans="1:5">
      <c r="A1471" t="e">
        <f ca="1">ol_declare_function("func1470","result",E1471,"input1",B1471,"input2",C1471)</f>
        <v>#NAME?</v>
      </c>
      <c r="B1471">
        <v>1</v>
      </c>
      <c r="C1471">
        <v>2</v>
      </c>
      <c r="D1471">
        <v>1471</v>
      </c>
      <c r="E1471">
        <f t="shared" si="24"/>
        <v>1474</v>
      </c>
    </row>
    <row r="1472" spans="1:5">
      <c r="A1472" t="e">
        <f ca="1">ol_declare_function("func1471","result",E1472,"input1",B1472,"input2",C1472)</f>
        <v>#NAME?</v>
      </c>
      <c r="B1472">
        <v>1</v>
      </c>
      <c r="C1472">
        <v>2</v>
      </c>
      <c r="D1472">
        <v>1472</v>
      </c>
      <c r="E1472">
        <f t="shared" si="24"/>
        <v>1475</v>
      </c>
    </row>
    <row r="1473" spans="1:5">
      <c r="A1473" t="e">
        <f ca="1">ol_declare_function("func1472","result",E1473,"input1",B1473,"input2",C1473)</f>
        <v>#NAME?</v>
      </c>
      <c r="B1473">
        <v>1</v>
      </c>
      <c r="C1473">
        <v>2</v>
      </c>
      <c r="D1473">
        <v>1473</v>
      </c>
      <c r="E1473">
        <f t="shared" si="24"/>
        <v>1476</v>
      </c>
    </row>
    <row r="1474" spans="1:5">
      <c r="A1474" t="e">
        <f ca="1">ol_declare_function("func1473","result",E1474,"input1",B1474,"input2",C1474)</f>
        <v>#NAME?</v>
      </c>
      <c r="B1474">
        <v>1</v>
      </c>
      <c r="C1474">
        <v>2</v>
      </c>
      <c r="D1474">
        <v>1474</v>
      </c>
      <c r="E1474">
        <f t="shared" si="24"/>
        <v>1477</v>
      </c>
    </row>
    <row r="1475" spans="1:5">
      <c r="A1475" t="e">
        <f ca="1">ol_declare_function("func1474","result",E1475,"input1",B1475,"input2",C1475)</f>
        <v>#NAME?</v>
      </c>
      <c r="B1475">
        <v>1</v>
      </c>
      <c r="C1475">
        <v>2</v>
      </c>
      <c r="D1475">
        <v>1475</v>
      </c>
      <c r="E1475">
        <f t="shared" si="24"/>
        <v>1478</v>
      </c>
    </row>
    <row r="1476" spans="1:5">
      <c r="A1476" t="e">
        <f ca="1">ol_declare_function("func1475","result",E1476,"input1",B1476,"input2",C1476)</f>
        <v>#NAME?</v>
      </c>
      <c r="B1476">
        <v>1</v>
      </c>
      <c r="C1476">
        <v>2</v>
      </c>
      <c r="D1476">
        <v>1476</v>
      </c>
      <c r="E1476">
        <f t="shared" si="24"/>
        <v>1479</v>
      </c>
    </row>
    <row r="1477" spans="1:5">
      <c r="A1477" t="e">
        <f ca="1">ol_declare_function("func1476","result",E1477,"input1",B1477,"input2",C1477)</f>
        <v>#NAME?</v>
      </c>
      <c r="B1477">
        <v>1</v>
      </c>
      <c r="C1477">
        <v>2</v>
      </c>
      <c r="D1477">
        <v>1477</v>
      </c>
      <c r="E1477">
        <f t="shared" si="24"/>
        <v>1480</v>
      </c>
    </row>
    <row r="1478" spans="1:5">
      <c r="A1478" t="e">
        <f ca="1">ol_declare_function("func1477","result",E1478,"input1",B1478,"input2",C1478)</f>
        <v>#NAME?</v>
      </c>
      <c r="B1478">
        <v>1</v>
      </c>
      <c r="C1478">
        <v>2</v>
      </c>
      <c r="D1478">
        <v>1478</v>
      </c>
      <c r="E1478">
        <f t="shared" si="24"/>
        <v>1481</v>
      </c>
    </row>
    <row r="1479" spans="1:5">
      <c r="A1479" t="e">
        <f ca="1">ol_declare_function("func1478","result",E1479,"input1",B1479,"input2",C1479)</f>
        <v>#NAME?</v>
      </c>
      <c r="B1479">
        <v>1</v>
      </c>
      <c r="C1479">
        <v>2</v>
      </c>
      <c r="D1479">
        <v>1479</v>
      </c>
      <c r="E1479">
        <f t="shared" si="24"/>
        <v>1482</v>
      </c>
    </row>
    <row r="1480" spans="1:5">
      <c r="A1480" t="e">
        <f ca="1">ol_declare_function("func1479","result",E1480,"input1",B1480,"input2",C1480)</f>
        <v>#NAME?</v>
      </c>
      <c r="B1480">
        <v>1</v>
      </c>
      <c r="C1480">
        <v>2</v>
      </c>
      <c r="D1480">
        <v>1480</v>
      </c>
      <c r="E1480">
        <f t="shared" si="24"/>
        <v>1483</v>
      </c>
    </row>
    <row r="1481" spans="1:5">
      <c r="A1481" t="e">
        <f ca="1">ol_declare_function("func1480","result",E1481,"input1",B1481,"input2",C1481)</f>
        <v>#NAME?</v>
      </c>
      <c r="B1481">
        <v>1</v>
      </c>
      <c r="C1481">
        <v>2</v>
      </c>
      <c r="D1481">
        <v>1481</v>
      </c>
      <c r="E1481">
        <f t="shared" si="24"/>
        <v>1484</v>
      </c>
    </row>
    <row r="1482" spans="1:5">
      <c r="A1482" t="e">
        <f ca="1">ol_declare_function("func1481","result",E1482,"input1",B1482,"input2",C1482)</f>
        <v>#NAME?</v>
      </c>
      <c r="B1482">
        <v>1</v>
      </c>
      <c r="C1482">
        <v>2</v>
      </c>
      <c r="D1482">
        <v>1482</v>
      </c>
      <c r="E1482">
        <f t="shared" si="24"/>
        <v>1485</v>
      </c>
    </row>
    <row r="1483" spans="1:5">
      <c r="A1483" t="e">
        <f ca="1">ol_declare_function("func1482","result",E1483,"input1",B1483,"input2",C1483)</f>
        <v>#NAME?</v>
      </c>
      <c r="B1483">
        <v>1</v>
      </c>
      <c r="C1483">
        <v>2</v>
      </c>
      <c r="D1483">
        <v>1483</v>
      </c>
      <c r="E1483">
        <f t="shared" si="24"/>
        <v>1486</v>
      </c>
    </row>
    <row r="1484" spans="1:5">
      <c r="A1484" t="e">
        <f ca="1">ol_declare_function("func1483","result",E1484,"input1",B1484,"input2",C1484)</f>
        <v>#NAME?</v>
      </c>
      <c r="B1484">
        <v>1</v>
      </c>
      <c r="C1484">
        <v>2</v>
      </c>
      <c r="D1484">
        <v>1484</v>
      </c>
      <c r="E1484">
        <f t="shared" si="24"/>
        <v>1487</v>
      </c>
    </row>
    <row r="1485" spans="1:5">
      <c r="A1485" t="e">
        <f ca="1">ol_declare_function("func1484","result",E1485,"input1",B1485,"input2",C1485)</f>
        <v>#NAME?</v>
      </c>
      <c r="B1485">
        <v>1</v>
      </c>
      <c r="C1485">
        <v>2</v>
      </c>
      <c r="D1485">
        <v>1485</v>
      </c>
      <c r="E1485">
        <f t="shared" si="24"/>
        <v>1488</v>
      </c>
    </row>
    <row r="1486" spans="1:5">
      <c r="A1486" t="e">
        <f ca="1">ol_declare_function("func1485","result",E1486,"input1",B1486,"input2",C1486)</f>
        <v>#NAME?</v>
      </c>
      <c r="B1486">
        <v>1</v>
      </c>
      <c r="C1486">
        <v>2</v>
      </c>
      <c r="D1486">
        <v>1486</v>
      </c>
      <c r="E1486">
        <f t="shared" si="24"/>
        <v>1489</v>
      </c>
    </row>
    <row r="1487" spans="1:5">
      <c r="A1487" t="e">
        <f ca="1">ol_declare_function("func1486","result",E1487,"input1",B1487,"input2",C1487)</f>
        <v>#NAME?</v>
      </c>
      <c r="B1487">
        <v>1</v>
      </c>
      <c r="C1487">
        <v>2</v>
      </c>
      <c r="D1487">
        <v>1487</v>
      </c>
      <c r="E1487">
        <f t="shared" si="24"/>
        <v>1490</v>
      </c>
    </row>
    <row r="1488" spans="1:5">
      <c r="A1488" t="e">
        <f ca="1">ol_declare_function("func1487","result",E1488,"input1",B1488,"input2",C1488)</f>
        <v>#NAME?</v>
      </c>
      <c r="B1488">
        <v>1</v>
      </c>
      <c r="C1488">
        <v>2</v>
      </c>
      <c r="D1488">
        <v>1488</v>
      </c>
      <c r="E1488">
        <f t="shared" si="24"/>
        <v>1491</v>
      </c>
    </row>
    <row r="1489" spans="1:5">
      <c r="A1489" t="e">
        <f ca="1">ol_declare_function("func1488","result",E1489,"input1",B1489,"input2",C1489)</f>
        <v>#NAME?</v>
      </c>
      <c r="B1489">
        <v>1</v>
      </c>
      <c r="C1489">
        <v>2</v>
      </c>
      <c r="D1489">
        <v>1489</v>
      </c>
      <c r="E1489">
        <f t="shared" si="24"/>
        <v>1492</v>
      </c>
    </row>
    <row r="1490" spans="1:5">
      <c r="A1490" t="e">
        <f ca="1">ol_declare_function("func1489","result",E1490,"input1",B1490,"input2",C1490)</f>
        <v>#NAME?</v>
      </c>
      <c r="B1490">
        <v>1</v>
      </c>
      <c r="C1490">
        <v>2</v>
      </c>
      <c r="D1490">
        <v>1490</v>
      </c>
      <c r="E1490">
        <f t="shared" si="24"/>
        <v>1493</v>
      </c>
    </row>
    <row r="1491" spans="1:5">
      <c r="A1491" t="e">
        <f ca="1">ol_declare_function("func1490","result",E1491,"input1",B1491,"input2",C1491)</f>
        <v>#NAME?</v>
      </c>
      <c r="B1491">
        <v>1</v>
      </c>
      <c r="C1491">
        <v>2</v>
      </c>
      <c r="D1491">
        <v>1491</v>
      </c>
      <c r="E1491">
        <f t="shared" si="24"/>
        <v>1494</v>
      </c>
    </row>
    <row r="1492" spans="1:5">
      <c r="A1492" t="e">
        <f ca="1">ol_declare_function("func1491","result",E1492,"input1",B1492,"input2",C1492)</f>
        <v>#NAME?</v>
      </c>
      <c r="B1492">
        <v>1</v>
      </c>
      <c r="C1492">
        <v>2</v>
      </c>
      <c r="D1492">
        <v>1492</v>
      </c>
      <c r="E1492">
        <f t="shared" si="24"/>
        <v>1495</v>
      </c>
    </row>
    <row r="1493" spans="1:5">
      <c r="A1493" t="e">
        <f ca="1">ol_declare_function("func1492","result",E1493,"input1",B1493,"input2",C1493)</f>
        <v>#NAME?</v>
      </c>
      <c r="B1493">
        <v>1</v>
      </c>
      <c r="C1493">
        <v>2</v>
      </c>
      <c r="D1493">
        <v>1493</v>
      </c>
      <c r="E1493">
        <f t="shared" si="24"/>
        <v>1496</v>
      </c>
    </row>
    <row r="1494" spans="1:5">
      <c r="A1494" t="e">
        <f ca="1">ol_declare_function("func1493","result",E1494,"input1",B1494,"input2",C1494)</f>
        <v>#NAME?</v>
      </c>
      <c r="B1494">
        <v>1</v>
      </c>
      <c r="C1494">
        <v>2</v>
      </c>
      <c r="D1494">
        <v>1494</v>
      </c>
      <c r="E1494">
        <f t="shared" si="24"/>
        <v>1497</v>
      </c>
    </row>
    <row r="1495" spans="1:5">
      <c r="A1495" t="e">
        <f ca="1">ol_declare_function("func1494","result",E1495,"input1",B1495,"input2",C1495)</f>
        <v>#NAME?</v>
      </c>
      <c r="B1495">
        <v>1</v>
      </c>
      <c r="C1495">
        <v>2</v>
      </c>
      <c r="D1495">
        <v>1495</v>
      </c>
      <c r="E1495">
        <f t="shared" si="24"/>
        <v>1498</v>
      </c>
    </row>
    <row r="1496" spans="1:5">
      <c r="A1496" t="e">
        <f ca="1">ol_declare_function("func1495","result",E1496,"input1",B1496,"input2",C1496)</f>
        <v>#NAME?</v>
      </c>
      <c r="B1496">
        <v>1</v>
      </c>
      <c r="C1496">
        <v>2</v>
      </c>
      <c r="D1496">
        <v>1496</v>
      </c>
      <c r="E1496">
        <f t="shared" si="24"/>
        <v>1499</v>
      </c>
    </row>
    <row r="1497" spans="1:5">
      <c r="A1497" t="e">
        <f ca="1">ol_declare_function("func1496","result",E1497,"input1",B1497,"input2",C1497)</f>
        <v>#NAME?</v>
      </c>
      <c r="B1497">
        <v>1</v>
      </c>
      <c r="C1497">
        <v>2</v>
      </c>
      <c r="D1497">
        <v>1497</v>
      </c>
      <c r="E1497">
        <f t="shared" si="24"/>
        <v>1500</v>
      </c>
    </row>
    <row r="1498" spans="1:5">
      <c r="A1498" t="e">
        <f ca="1">ol_declare_function("func1497","result",E1498,"input1",B1498,"input2",C1498)</f>
        <v>#NAME?</v>
      </c>
      <c r="B1498">
        <v>1</v>
      </c>
      <c r="C1498">
        <v>2</v>
      </c>
      <c r="D1498">
        <v>1498</v>
      </c>
      <c r="E1498">
        <f t="shared" si="24"/>
        <v>1501</v>
      </c>
    </row>
    <row r="1499" spans="1:5">
      <c r="A1499" t="e">
        <f ca="1">ol_declare_function("func1498","result",E1499,"input1",B1499,"input2",C1499)</f>
        <v>#NAME?</v>
      </c>
      <c r="B1499">
        <v>1</v>
      </c>
      <c r="C1499">
        <v>2</v>
      </c>
      <c r="D1499">
        <v>1499</v>
      </c>
      <c r="E1499">
        <f t="shared" si="24"/>
        <v>1502</v>
      </c>
    </row>
    <row r="1500" spans="1:5">
      <c r="A1500" t="e">
        <f ca="1">ol_declare_function("func1499","result",E1500,"input1",B1500,"input2",C1500)</f>
        <v>#NAME?</v>
      </c>
      <c r="B1500">
        <v>1</v>
      </c>
      <c r="C1500">
        <v>2</v>
      </c>
      <c r="D1500">
        <v>1500</v>
      </c>
      <c r="E1500">
        <f t="shared" si="24"/>
        <v>1503</v>
      </c>
    </row>
    <row r="1501" spans="1:5">
      <c r="A1501" t="e">
        <f ca="1">ol_declare_function("func1500","result",E1501,"input1",B1501,"input2",C1501)</f>
        <v>#NAME?</v>
      </c>
      <c r="B1501">
        <v>1</v>
      </c>
      <c r="C1501">
        <v>2</v>
      </c>
      <c r="D1501">
        <v>1501</v>
      </c>
      <c r="E1501">
        <f t="shared" si="24"/>
        <v>1504</v>
      </c>
    </row>
    <row r="1502" spans="1:5">
      <c r="A1502" t="e">
        <f ca="1">ol_declare_function("func1501","result",E1502,"input1",B1502,"input2",C1502)</f>
        <v>#NAME?</v>
      </c>
      <c r="B1502">
        <v>1</v>
      </c>
      <c r="C1502">
        <v>2</v>
      </c>
      <c r="D1502">
        <v>1502</v>
      </c>
      <c r="E1502">
        <f t="shared" si="24"/>
        <v>1505</v>
      </c>
    </row>
    <row r="1503" spans="1:5">
      <c r="A1503" t="e">
        <f ca="1">ol_declare_function("func1502","result",E1503,"input1",B1503,"input2",C1503)</f>
        <v>#NAME?</v>
      </c>
      <c r="B1503">
        <v>1</v>
      </c>
      <c r="C1503">
        <v>2</v>
      </c>
      <c r="D1503">
        <v>1503</v>
      </c>
      <c r="E1503">
        <f t="shared" si="24"/>
        <v>1506</v>
      </c>
    </row>
    <row r="1504" spans="1:5">
      <c r="A1504" t="e">
        <f ca="1">ol_declare_function("func1503","result",E1504,"input1",B1504,"input2",C1504)</f>
        <v>#NAME?</v>
      </c>
      <c r="B1504">
        <v>1</v>
      </c>
      <c r="C1504">
        <v>2</v>
      </c>
      <c r="D1504">
        <v>1504</v>
      </c>
      <c r="E1504">
        <f t="shared" si="24"/>
        <v>1507</v>
      </c>
    </row>
    <row r="1505" spans="1:5">
      <c r="A1505" t="e">
        <f ca="1">ol_declare_function("func1504","result",E1505,"input1",B1505,"input2",C1505)</f>
        <v>#NAME?</v>
      </c>
      <c r="B1505">
        <v>1</v>
      </c>
      <c r="C1505">
        <v>2</v>
      </c>
      <c r="D1505">
        <v>1505</v>
      </c>
      <c r="E1505">
        <f t="shared" si="24"/>
        <v>1508</v>
      </c>
    </row>
    <row r="1506" spans="1:5">
      <c r="A1506" t="e">
        <f ca="1">ol_declare_function("func1505","result",E1506,"input1",B1506,"input2",C1506)</f>
        <v>#NAME?</v>
      </c>
      <c r="B1506">
        <v>1</v>
      </c>
      <c r="C1506">
        <v>2</v>
      </c>
      <c r="D1506">
        <v>1506</v>
      </c>
      <c r="E1506">
        <f t="shared" si="24"/>
        <v>1509</v>
      </c>
    </row>
    <row r="1507" spans="1:5">
      <c r="A1507" t="e">
        <f ca="1">ol_declare_function("func1506","result",E1507,"input1",B1507,"input2",C1507)</f>
        <v>#NAME?</v>
      </c>
      <c r="B1507">
        <v>1</v>
      </c>
      <c r="C1507">
        <v>2</v>
      </c>
      <c r="D1507">
        <v>1507</v>
      </c>
      <c r="E1507">
        <f t="shared" si="24"/>
        <v>1510</v>
      </c>
    </row>
    <row r="1508" spans="1:5">
      <c r="A1508" t="e">
        <f ca="1">ol_declare_function("func1507","result",E1508,"input1",B1508,"input2",C1508)</f>
        <v>#NAME?</v>
      </c>
      <c r="B1508">
        <v>1</v>
      </c>
      <c r="C1508">
        <v>2</v>
      </c>
      <c r="D1508">
        <v>1508</v>
      </c>
      <c r="E1508">
        <f t="shared" si="24"/>
        <v>1511</v>
      </c>
    </row>
    <row r="1509" spans="1:5">
      <c r="A1509" t="e">
        <f ca="1">ol_declare_function("func1508","result",E1509,"input1",B1509,"input2",C1509)</f>
        <v>#NAME?</v>
      </c>
      <c r="B1509">
        <v>1</v>
      </c>
      <c r="C1509">
        <v>2</v>
      </c>
      <c r="D1509">
        <v>1509</v>
      </c>
      <c r="E1509">
        <f t="shared" si="24"/>
        <v>1512</v>
      </c>
    </row>
    <row r="1510" spans="1:5">
      <c r="A1510" t="e">
        <f ca="1">ol_declare_function("func1509","result",E1510,"input1",B1510,"input2",C1510)</f>
        <v>#NAME?</v>
      </c>
      <c r="B1510">
        <v>1</v>
      </c>
      <c r="C1510">
        <v>2</v>
      </c>
      <c r="D1510">
        <v>1510</v>
      </c>
      <c r="E1510">
        <f t="shared" si="24"/>
        <v>1513</v>
      </c>
    </row>
    <row r="1511" spans="1:5">
      <c r="A1511" t="e">
        <f ca="1">ol_declare_function("func1510","result",E1511,"input1",B1511,"input2",C1511)</f>
        <v>#NAME?</v>
      </c>
      <c r="B1511">
        <v>1</v>
      </c>
      <c r="C1511">
        <v>2</v>
      </c>
      <c r="D1511">
        <v>1511</v>
      </c>
      <c r="E1511">
        <f t="shared" si="24"/>
        <v>1514</v>
      </c>
    </row>
    <row r="1512" spans="1:5">
      <c r="A1512" t="e">
        <f ca="1">ol_declare_function("func1511","result",E1512,"input1",B1512,"input2",C1512)</f>
        <v>#NAME?</v>
      </c>
      <c r="B1512">
        <v>1</v>
      </c>
      <c r="C1512">
        <v>2</v>
      </c>
      <c r="D1512">
        <v>1512</v>
      </c>
      <c r="E1512">
        <f t="shared" si="24"/>
        <v>1515</v>
      </c>
    </row>
    <row r="1513" spans="1:5">
      <c r="A1513" t="e">
        <f ca="1">ol_declare_function("func1512","result",E1513,"input1",B1513,"input2",C1513)</f>
        <v>#NAME?</v>
      </c>
      <c r="B1513">
        <v>1</v>
      </c>
      <c r="C1513">
        <v>2</v>
      </c>
      <c r="D1513">
        <v>1513</v>
      </c>
      <c r="E1513">
        <f t="shared" si="24"/>
        <v>1516</v>
      </c>
    </row>
    <row r="1514" spans="1:5">
      <c r="A1514" t="e">
        <f ca="1">ol_declare_function("func1513","result",E1514,"input1",B1514,"input2",C1514)</f>
        <v>#NAME?</v>
      </c>
      <c r="B1514">
        <v>1</v>
      </c>
      <c r="C1514">
        <v>2</v>
      </c>
      <c r="D1514">
        <v>1514</v>
      </c>
      <c r="E1514">
        <f t="shared" si="24"/>
        <v>1517</v>
      </c>
    </row>
    <row r="1515" spans="1:5">
      <c r="A1515" t="e">
        <f ca="1">ol_declare_function("func1514","result",E1515,"input1",B1515,"input2",C1515)</f>
        <v>#NAME?</v>
      </c>
      <c r="B1515">
        <v>1</v>
      </c>
      <c r="C1515">
        <v>2</v>
      </c>
      <c r="D1515">
        <v>1515</v>
      </c>
      <c r="E1515">
        <f t="shared" si="24"/>
        <v>1518</v>
      </c>
    </row>
    <row r="1516" spans="1:5">
      <c r="A1516" t="e">
        <f ca="1">ol_declare_function("func1515","result",E1516,"input1",B1516,"input2",C1516)</f>
        <v>#NAME?</v>
      </c>
      <c r="B1516">
        <v>1</v>
      </c>
      <c r="C1516">
        <v>2</v>
      </c>
      <c r="D1516">
        <v>1516</v>
      </c>
      <c r="E1516">
        <f t="shared" si="24"/>
        <v>1519</v>
      </c>
    </row>
    <row r="1517" spans="1:5">
      <c r="A1517" t="e">
        <f ca="1">ol_declare_function("func1516","result",E1517,"input1",B1517,"input2",C1517)</f>
        <v>#NAME?</v>
      </c>
      <c r="B1517">
        <v>1</v>
      </c>
      <c r="C1517">
        <v>2</v>
      </c>
      <c r="D1517">
        <v>1517</v>
      </c>
      <c r="E1517">
        <f t="shared" si="24"/>
        <v>1520</v>
      </c>
    </row>
    <row r="1518" spans="1:5">
      <c r="A1518" t="e">
        <f ca="1">ol_declare_function("func1517","result",E1518,"input1",B1518,"input2",C1518)</f>
        <v>#NAME?</v>
      </c>
      <c r="B1518">
        <v>1</v>
      </c>
      <c r="C1518">
        <v>2</v>
      </c>
      <c r="D1518">
        <v>1518</v>
      </c>
      <c r="E1518">
        <f t="shared" si="24"/>
        <v>1521</v>
      </c>
    </row>
    <row r="1519" spans="1:5">
      <c r="A1519" t="e">
        <f ca="1">ol_declare_function("func1518","result",E1519,"input1",B1519,"input2",C1519)</f>
        <v>#NAME?</v>
      </c>
      <c r="B1519">
        <v>1</v>
      </c>
      <c r="C1519">
        <v>2</v>
      </c>
      <c r="D1519">
        <v>1519</v>
      </c>
      <c r="E1519">
        <f t="shared" si="24"/>
        <v>1522</v>
      </c>
    </row>
    <row r="1520" spans="1:5">
      <c r="A1520" t="e">
        <f ca="1">ol_declare_function("func1519","result",E1520,"input1",B1520,"input2",C1520)</f>
        <v>#NAME?</v>
      </c>
      <c r="B1520">
        <v>1</v>
      </c>
      <c r="C1520">
        <v>2</v>
      </c>
      <c r="D1520">
        <v>1520</v>
      </c>
      <c r="E1520">
        <f t="shared" si="24"/>
        <v>1523</v>
      </c>
    </row>
    <row r="1521" spans="1:5">
      <c r="A1521" t="e">
        <f ca="1">ol_declare_function("func1520","result",E1521,"input1",B1521,"input2",C1521)</f>
        <v>#NAME?</v>
      </c>
      <c r="B1521">
        <v>1</v>
      </c>
      <c r="C1521">
        <v>2</v>
      </c>
      <c r="D1521">
        <v>1521</v>
      </c>
      <c r="E1521">
        <f t="shared" si="24"/>
        <v>1524</v>
      </c>
    </row>
    <row r="1522" spans="1:5">
      <c r="A1522" t="e">
        <f ca="1">ol_declare_function("func1521","result",E1522,"input1",B1522,"input2",C1522)</f>
        <v>#NAME?</v>
      </c>
      <c r="B1522">
        <v>1</v>
      </c>
      <c r="C1522">
        <v>2</v>
      </c>
      <c r="D1522">
        <v>1522</v>
      </c>
      <c r="E1522">
        <f t="shared" si="24"/>
        <v>1525</v>
      </c>
    </row>
    <row r="1523" spans="1:5">
      <c r="A1523" t="e">
        <f ca="1">ol_declare_function("func1522","result",E1523,"input1",B1523,"input2",C1523)</f>
        <v>#NAME?</v>
      </c>
      <c r="B1523">
        <v>1</v>
      </c>
      <c r="C1523">
        <v>2</v>
      </c>
      <c r="D1523">
        <v>1523</v>
      </c>
      <c r="E1523">
        <f t="shared" si="24"/>
        <v>1526</v>
      </c>
    </row>
    <row r="1524" spans="1:5">
      <c r="A1524" t="e">
        <f ca="1">ol_declare_function("func1523","result",E1524,"input1",B1524,"input2",C1524)</f>
        <v>#NAME?</v>
      </c>
      <c r="B1524">
        <v>1</v>
      </c>
      <c r="C1524">
        <v>2</v>
      </c>
      <c r="D1524">
        <v>1524</v>
      </c>
      <c r="E1524">
        <f t="shared" si="24"/>
        <v>1527</v>
      </c>
    </row>
    <row r="1525" spans="1:5">
      <c r="A1525" t="e">
        <f ca="1">ol_declare_function("func1524","result",E1525,"input1",B1525,"input2",C1525)</f>
        <v>#NAME?</v>
      </c>
      <c r="B1525">
        <v>1</v>
      </c>
      <c r="C1525">
        <v>2</v>
      </c>
      <c r="D1525">
        <v>1525</v>
      </c>
      <c r="E1525">
        <f t="shared" si="24"/>
        <v>1528</v>
      </c>
    </row>
    <row r="1526" spans="1:5">
      <c r="A1526" t="e">
        <f ca="1">ol_declare_function("func1525","result",E1526,"input1",B1526,"input2",C1526)</f>
        <v>#NAME?</v>
      </c>
      <c r="B1526">
        <v>1</v>
      </c>
      <c r="C1526">
        <v>2</v>
      </c>
      <c r="D1526">
        <v>1526</v>
      </c>
      <c r="E1526">
        <f t="shared" si="24"/>
        <v>1529</v>
      </c>
    </row>
    <row r="1527" spans="1:5">
      <c r="A1527" t="e">
        <f ca="1">ol_declare_function("func1526","result",E1527,"input1",B1527,"input2",C1527)</f>
        <v>#NAME?</v>
      </c>
      <c r="B1527">
        <v>1</v>
      </c>
      <c r="C1527">
        <v>2</v>
      </c>
      <c r="D1527">
        <v>1527</v>
      </c>
      <c r="E1527">
        <f t="shared" si="24"/>
        <v>1530</v>
      </c>
    </row>
    <row r="1528" spans="1:5">
      <c r="A1528" t="e">
        <f ca="1">ol_declare_function("func1527","result",E1528,"input1",B1528,"input2",C1528)</f>
        <v>#NAME?</v>
      </c>
      <c r="B1528">
        <v>1</v>
      </c>
      <c r="C1528">
        <v>2</v>
      </c>
      <c r="D1528">
        <v>1528</v>
      </c>
      <c r="E1528">
        <f t="shared" si="24"/>
        <v>1531</v>
      </c>
    </row>
    <row r="1529" spans="1:5">
      <c r="A1529" t="e">
        <f ca="1">ol_declare_function("func1528","result",E1529,"input1",B1529,"input2",C1529)</f>
        <v>#NAME?</v>
      </c>
      <c r="B1529">
        <v>1</v>
      </c>
      <c r="C1529">
        <v>2</v>
      </c>
      <c r="D1529">
        <v>1529</v>
      </c>
      <c r="E1529">
        <f t="shared" si="24"/>
        <v>1532</v>
      </c>
    </row>
    <row r="1530" spans="1:5">
      <c r="A1530" t="e">
        <f ca="1">ol_declare_function("func1529","result",E1530,"input1",B1530,"input2",C1530)</f>
        <v>#NAME?</v>
      </c>
      <c r="B1530">
        <v>1</v>
      </c>
      <c r="C1530">
        <v>2</v>
      </c>
      <c r="D1530">
        <v>1530</v>
      </c>
      <c r="E1530">
        <f t="shared" si="24"/>
        <v>1533</v>
      </c>
    </row>
    <row r="1531" spans="1:5">
      <c r="A1531" t="e">
        <f ca="1">ol_declare_function("func1530","result",E1531,"input1",B1531,"input2",C1531)</f>
        <v>#NAME?</v>
      </c>
      <c r="B1531">
        <v>1</v>
      </c>
      <c r="C1531">
        <v>2</v>
      </c>
      <c r="D1531">
        <v>1531</v>
      </c>
      <c r="E1531">
        <f t="shared" si="24"/>
        <v>1534</v>
      </c>
    </row>
    <row r="1532" spans="1:5">
      <c r="A1532" t="e">
        <f ca="1">ol_declare_function("func1531","result",E1532,"input1",B1532,"input2",C1532)</f>
        <v>#NAME?</v>
      </c>
      <c r="B1532">
        <v>1</v>
      </c>
      <c r="C1532">
        <v>2</v>
      </c>
      <c r="D1532">
        <v>1532</v>
      </c>
      <c r="E1532">
        <f t="shared" si="24"/>
        <v>1535</v>
      </c>
    </row>
    <row r="1533" spans="1:5">
      <c r="A1533" t="e">
        <f ca="1">ol_declare_function("func1532","result",E1533,"input1",B1533,"input2",C1533)</f>
        <v>#NAME?</v>
      </c>
      <c r="B1533">
        <v>1</v>
      </c>
      <c r="C1533">
        <v>2</v>
      </c>
      <c r="D1533">
        <v>1533</v>
      </c>
      <c r="E1533">
        <f t="shared" ref="E1533:E1596" si="25">D1533+C1533+B1533</f>
        <v>1536</v>
      </c>
    </row>
    <row r="1534" spans="1:5">
      <c r="A1534" t="e">
        <f ca="1">ol_declare_function("func1533","result",E1534,"input1",B1534,"input2",C1534)</f>
        <v>#NAME?</v>
      </c>
      <c r="B1534">
        <v>1</v>
      </c>
      <c r="C1534">
        <v>2</v>
      </c>
      <c r="D1534">
        <v>1534</v>
      </c>
      <c r="E1534">
        <f t="shared" si="25"/>
        <v>1537</v>
      </c>
    </row>
    <row r="1535" spans="1:5">
      <c r="A1535" t="e">
        <f ca="1">ol_declare_function("func1534","result",E1535,"input1",B1535,"input2",C1535)</f>
        <v>#NAME?</v>
      </c>
      <c r="B1535">
        <v>1</v>
      </c>
      <c r="C1535">
        <v>2</v>
      </c>
      <c r="D1535">
        <v>1535</v>
      </c>
      <c r="E1535">
        <f t="shared" si="25"/>
        <v>1538</v>
      </c>
    </row>
    <row r="1536" spans="1:5">
      <c r="A1536" t="e">
        <f ca="1">ol_declare_function("func1535","result",E1536,"input1",B1536,"input2",C1536)</f>
        <v>#NAME?</v>
      </c>
      <c r="B1536">
        <v>1</v>
      </c>
      <c r="C1536">
        <v>2</v>
      </c>
      <c r="D1536">
        <v>1536</v>
      </c>
      <c r="E1536">
        <f t="shared" si="25"/>
        <v>1539</v>
      </c>
    </row>
    <row r="1537" spans="1:5">
      <c r="A1537" t="e">
        <f ca="1">ol_declare_function("func1536","result",E1537,"input1",B1537,"input2",C1537)</f>
        <v>#NAME?</v>
      </c>
      <c r="B1537">
        <v>1</v>
      </c>
      <c r="C1537">
        <v>2</v>
      </c>
      <c r="D1537">
        <v>1537</v>
      </c>
      <c r="E1537">
        <f t="shared" si="25"/>
        <v>1540</v>
      </c>
    </row>
    <row r="1538" spans="1:5">
      <c r="A1538" t="e">
        <f ca="1">ol_declare_function("func1537","result",E1538,"input1",B1538,"input2",C1538)</f>
        <v>#NAME?</v>
      </c>
      <c r="B1538">
        <v>1</v>
      </c>
      <c r="C1538">
        <v>2</v>
      </c>
      <c r="D1538">
        <v>1538</v>
      </c>
      <c r="E1538">
        <f t="shared" si="25"/>
        <v>1541</v>
      </c>
    </row>
    <row r="1539" spans="1:5">
      <c r="A1539" t="e">
        <f ca="1">ol_declare_function("func1538","result",E1539,"input1",B1539,"input2",C1539)</f>
        <v>#NAME?</v>
      </c>
      <c r="B1539">
        <v>1</v>
      </c>
      <c r="C1539">
        <v>2</v>
      </c>
      <c r="D1539">
        <v>1539</v>
      </c>
      <c r="E1539">
        <f t="shared" si="25"/>
        <v>1542</v>
      </c>
    </row>
    <row r="1540" spans="1:5">
      <c r="A1540" t="e">
        <f ca="1">ol_declare_function("func1539","result",E1540,"input1",B1540,"input2",C1540)</f>
        <v>#NAME?</v>
      </c>
      <c r="B1540">
        <v>1</v>
      </c>
      <c r="C1540">
        <v>2</v>
      </c>
      <c r="D1540">
        <v>1540</v>
      </c>
      <c r="E1540">
        <f t="shared" si="25"/>
        <v>1543</v>
      </c>
    </row>
    <row r="1541" spans="1:5">
      <c r="A1541" t="e">
        <f ca="1">ol_declare_function("func1540","result",E1541,"input1",B1541,"input2",C1541)</f>
        <v>#NAME?</v>
      </c>
      <c r="B1541">
        <v>1</v>
      </c>
      <c r="C1541">
        <v>2</v>
      </c>
      <c r="D1541">
        <v>1541</v>
      </c>
      <c r="E1541">
        <f t="shared" si="25"/>
        <v>1544</v>
      </c>
    </row>
    <row r="1542" spans="1:5">
      <c r="A1542" t="e">
        <f ca="1">ol_declare_function("func1541","result",E1542,"input1",B1542,"input2",C1542)</f>
        <v>#NAME?</v>
      </c>
      <c r="B1542">
        <v>1</v>
      </c>
      <c r="C1542">
        <v>2</v>
      </c>
      <c r="D1542">
        <v>1542</v>
      </c>
      <c r="E1542">
        <f t="shared" si="25"/>
        <v>1545</v>
      </c>
    </row>
    <row r="1543" spans="1:5">
      <c r="A1543" t="e">
        <f ca="1">ol_declare_function("func1542","result",E1543,"input1",B1543,"input2",C1543)</f>
        <v>#NAME?</v>
      </c>
      <c r="B1543">
        <v>1</v>
      </c>
      <c r="C1543">
        <v>2</v>
      </c>
      <c r="D1543">
        <v>1543</v>
      </c>
      <c r="E1543">
        <f t="shared" si="25"/>
        <v>1546</v>
      </c>
    </row>
    <row r="1544" spans="1:5">
      <c r="A1544" t="e">
        <f ca="1">ol_declare_function("func1543","result",E1544,"input1",B1544,"input2",C1544)</f>
        <v>#NAME?</v>
      </c>
      <c r="B1544">
        <v>1</v>
      </c>
      <c r="C1544">
        <v>2</v>
      </c>
      <c r="D1544">
        <v>1544</v>
      </c>
      <c r="E1544">
        <f t="shared" si="25"/>
        <v>1547</v>
      </c>
    </row>
    <row r="1545" spans="1:5">
      <c r="A1545" t="e">
        <f ca="1">ol_declare_function("func1544","result",E1545,"input1",B1545,"input2",C1545)</f>
        <v>#NAME?</v>
      </c>
      <c r="B1545">
        <v>1</v>
      </c>
      <c r="C1545">
        <v>2</v>
      </c>
      <c r="D1545">
        <v>1545</v>
      </c>
      <c r="E1545">
        <f t="shared" si="25"/>
        <v>1548</v>
      </c>
    </row>
    <row r="1546" spans="1:5">
      <c r="A1546" t="e">
        <f ca="1">ol_declare_function("func1545","result",E1546,"input1",B1546,"input2",C1546)</f>
        <v>#NAME?</v>
      </c>
      <c r="B1546">
        <v>1</v>
      </c>
      <c r="C1546">
        <v>2</v>
      </c>
      <c r="D1546">
        <v>1546</v>
      </c>
      <c r="E1546">
        <f t="shared" si="25"/>
        <v>1549</v>
      </c>
    </row>
    <row r="1547" spans="1:5">
      <c r="A1547" t="e">
        <f ca="1">ol_declare_function("func1546","result",E1547,"input1",B1547,"input2",C1547)</f>
        <v>#NAME?</v>
      </c>
      <c r="B1547">
        <v>1</v>
      </c>
      <c r="C1547">
        <v>2</v>
      </c>
      <c r="D1547">
        <v>1547</v>
      </c>
      <c r="E1547">
        <f t="shared" si="25"/>
        <v>1550</v>
      </c>
    </row>
    <row r="1548" spans="1:5">
      <c r="A1548" t="e">
        <f ca="1">ol_declare_function("func1547","result",E1548,"input1",B1548,"input2",C1548)</f>
        <v>#NAME?</v>
      </c>
      <c r="B1548">
        <v>1</v>
      </c>
      <c r="C1548">
        <v>2</v>
      </c>
      <c r="D1548">
        <v>1548</v>
      </c>
      <c r="E1548">
        <f t="shared" si="25"/>
        <v>1551</v>
      </c>
    </row>
    <row r="1549" spans="1:5">
      <c r="A1549" t="e">
        <f ca="1">ol_declare_function("func1548","result",E1549,"input1",B1549,"input2",C1549)</f>
        <v>#NAME?</v>
      </c>
      <c r="B1549">
        <v>1</v>
      </c>
      <c r="C1549">
        <v>2</v>
      </c>
      <c r="D1549">
        <v>1549</v>
      </c>
      <c r="E1549">
        <f t="shared" si="25"/>
        <v>1552</v>
      </c>
    </row>
    <row r="1550" spans="1:5">
      <c r="A1550" t="e">
        <f ca="1">ol_declare_function("func1549","result",E1550,"input1",B1550,"input2",C1550)</f>
        <v>#NAME?</v>
      </c>
      <c r="B1550">
        <v>1</v>
      </c>
      <c r="C1550">
        <v>2</v>
      </c>
      <c r="D1550">
        <v>1550</v>
      </c>
      <c r="E1550">
        <f t="shared" si="25"/>
        <v>1553</v>
      </c>
    </row>
    <row r="1551" spans="1:5">
      <c r="A1551" t="e">
        <f ca="1">ol_declare_function("func1550","result",E1551,"input1",B1551,"input2",C1551)</f>
        <v>#NAME?</v>
      </c>
      <c r="B1551">
        <v>1</v>
      </c>
      <c r="C1551">
        <v>2</v>
      </c>
      <c r="D1551">
        <v>1551</v>
      </c>
      <c r="E1551">
        <f t="shared" si="25"/>
        <v>1554</v>
      </c>
    </row>
    <row r="1552" spans="1:5">
      <c r="A1552" t="e">
        <f ca="1">ol_declare_function("func1551","result",E1552,"input1",B1552,"input2",C1552)</f>
        <v>#NAME?</v>
      </c>
      <c r="B1552">
        <v>1</v>
      </c>
      <c r="C1552">
        <v>2</v>
      </c>
      <c r="D1552">
        <v>1552</v>
      </c>
      <c r="E1552">
        <f t="shared" si="25"/>
        <v>1555</v>
      </c>
    </row>
    <row r="1553" spans="1:5">
      <c r="A1553" t="e">
        <f ca="1">ol_declare_function("func1552","result",E1553,"input1",B1553,"input2",C1553)</f>
        <v>#NAME?</v>
      </c>
      <c r="B1553">
        <v>1</v>
      </c>
      <c r="C1553">
        <v>2</v>
      </c>
      <c r="D1553">
        <v>1553</v>
      </c>
      <c r="E1553">
        <f t="shared" si="25"/>
        <v>1556</v>
      </c>
    </row>
    <row r="1554" spans="1:5">
      <c r="A1554" t="e">
        <f ca="1">ol_declare_function("func1553","result",E1554,"input1",B1554,"input2",C1554)</f>
        <v>#NAME?</v>
      </c>
      <c r="B1554">
        <v>1</v>
      </c>
      <c r="C1554">
        <v>2</v>
      </c>
      <c r="D1554">
        <v>1554</v>
      </c>
      <c r="E1554">
        <f t="shared" si="25"/>
        <v>1557</v>
      </c>
    </row>
    <row r="1555" spans="1:5">
      <c r="A1555" t="e">
        <f ca="1">ol_declare_function("func1554","result",E1555,"input1",B1555,"input2",C1555)</f>
        <v>#NAME?</v>
      </c>
      <c r="B1555">
        <v>1</v>
      </c>
      <c r="C1555">
        <v>2</v>
      </c>
      <c r="D1555">
        <v>1555</v>
      </c>
      <c r="E1555">
        <f t="shared" si="25"/>
        <v>1558</v>
      </c>
    </row>
    <row r="1556" spans="1:5">
      <c r="A1556" t="e">
        <f ca="1">ol_declare_function("func1555","result",E1556,"input1",B1556,"input2",C1556)</f>
        <v>#NAME?</v>
      </c>
      <c r="B1556">
        <v>1</v>
      </c>
      <c r="C1556">
        <v>2</v>
      </c>
      <c r="D1556">
        <v>1556</v>
      </c>
      <c r="E1556">
        <f t="shared" si="25"/>
        <v>1559</v>
      </c>
    </row>
    <row r="1557" spans="1:5">
      <c r="A1557" t="e">
        <f ca="1">ol_declare_function("func1556","result",E1557,"input1",B1557,"input2",C1557)</f>
        <v>#NAME?</v>
      </c>
      <c r="B1557">
        <v>1</v>
      </c>
      <c r="C1557">
        <v>2</v>
      </c>
      <c r="D1557">
        <v>1557</v>
      </c>
      <c r="E1557">
        <f t="shared" si="25"/>
        <v>1560</v>
      </c>
    </row>
    <row r="1558" spans="1:5">
      <c r="A1558" t="e">
        <f ca="1">ol_declare_function("func1557","result",E1558,"input1",B1558,"input2",C1558)</f>
        <v>#NAME?</v>
      </c>
      <c r="B1558">
        <v>1</v>
      </c>
      <c r="C1558">
        <v>2</v>
      </c>
      <c r="D1558">
        <v>1558</v>
      </c>
      <c r="E1558">
        <f t="shared" si="25"/>
        <v>1561</v>
      </c>
    </row>
    <row r="1559" spans="1:5">
      <c r="A1559" t="e">
        <f ca="1">ol_declare_function("func1558","result",E1559,"input1",B1559,"input2",C1559)</f>
        <v>#NAME?</v>
      </c>
      <c r="B1559">
        <v>1</v>
      </c>
      <c r="C1559">
        <v>2</v>
      </c>
      <c r="D1559">
        <v>1559</v>
      </c>
      <c r="E1559">
        <f t="shared" si="25"/>
        <v>1562</v>
      </c>
    </row>
    <row r="1560" spans="1:5">
      <c r="A1560" t="e">
        <f ca="1">ol_declare_function("func1559","result",E1560,"input1",B1560,"input2",C1560)</f>
        <v>#NAME?</v>
      </c>
      <c r="B1560">
        <v>1</v>
      </c>
      <c r="C1560">
        <v>2</v>
      </c>
      <c r="D1560">
        <v>1560</v>
      </c>
      <c r="E1560">
        <f t="shared" si="25"/>
        <v>1563</v>
      </c>
    </row>
    <row r="1561" spans="1:5">
      <c r="A1561" t="e">
        <f ca="1">ol_declare_function("func1560","result",E1561,"input1",B1561,"input2",C1561)</f>
        <v>#NAME?</v>
      </c>
      <c r="B1561">
        <v>1</v>
      </c>
      <c r="C1561">
        <v>2</v>
      </c>
      <c r="D1561">
        <v>1561</v>
      </c>
      <c r="E1561">
        <f t="shared" si="25"/>
        <v>1564</v>
      </c>
    </row>
    <row r="1562" spans="1:5">
      <c r="A1562" t="e">
        <f ca="1">ol_declare_function("func1561","result",E1562,"input1",B1562,"input2",C1562)</f>
        <v>#NAME?</v>
      </c>
      <c r="B1562">
        <v>1</v>
      </c>
      <c r="C1562">
        <v>2</v>
      </c>
      <c r="D1562">
        <v>1562</v>
      </c>
      <c r="E1562">
        <f t="shared" si="25"/>
        <v>1565</v>
      </c>
    </row>
    <row r="1563" spans="1:5">
      <c r="A1563" t="e">
        <f ca="1">ol_declare_function("func1562","result",E1563,"input1",B1563,"input2",C1563)</f>
        <v>#NAME?</v>
      </c>
      <c r="B1563">
        <v>1</v>
      </c>
      <c r="C1563">
        <v>2</v>
      </c>
      <c r="D1563">
        <v>1563</v>
      </c>
      <c r="E1563">
        <f t="shared" si="25"/>
        <v>1566</v>
      </c>
    </row>
    <row r="1564" spans="1:5">
      <c r="A1564" t="e">
        <f ca="1">ol_declare_function("func1563","result",E1564,"input1",B1564,"input2",C1564)</f>
        <v>#NAME?</v>
      </c>
      <c r="B1564">
        <v>1</v>
      </c>
      <c r="C1564">
        <v>2</v>
      </c>
      <c r="D1564">
        <v>1564</v>
      </c>
      <c r="E1564">
        <f t="shared" si="25"/>
        <v>1567</v>
      </c>
    </row>
    <row r="1565" spans="1:5">
      <c r="A1565" t="e">
        <f ca="1">ol_declare_function("func1564","result",E1565,"input1",B1565,"input2",C1565)</f>
        <v>#NAME?</v>
      </c>
      <c r="B1565">
        <v>1</v>
      </c>
      <c r="C1565">
        <v>2</v>
      </c>
      <c r="D1565">
        <v>1565</v>
      </c>
      <c r="E1565">
        <f t="shared" si="25"/>
        <v>1568</v>
      </c>
    </row>
    <row r="1566" spans="1:5">
      <c r="A1566" t="e">
        <f ca="1">ol_declare_function("func1565","result",E1566,"input1",B1566,"input2",C1566)</f>
        <v>#NAME?</v>
      </c>
      <c r="B1566">
        <v>1</v>
      </c>
      <c r="C1566">
        <v>2</v>
      </c>
      <c r="D1566">
        <v>1566</v>
      </c>
      <c r="E1566">
        <f t="shared" si="25"/>
        <v>1569</v>
      </c>
    </row>
    <row r="1567" spans="1:5">
      <c r="A1567" t="e">
        <f ca="1">ol_declare_function("func1566","result",E1567,"input1",B1567,"input2",C1567)</f>
        <v>#NAME?</v>
      </c>
      <c r="B1567">
        <v>1</v>
      </c>
      <c r="C1567">
        <v>2</v>
      </c>
      <c r="D1567">
        <v>1567</v>
      </c>
      <c r="E1567">
        <f t="shared" si="25"/>
        <v>1570</v>
      </c>
    </row>
    <row r="1568" spans="1:5">
      <c r="A1568" t="e">
        <f ca="1">ol_declare_function("func1567","result",E1568,"input1",B1568,"input2",C1568)</f>
        <v>#NAME?</v>
      </c>
      <c r="B1568">
        <v>1</v>
      </c>
      <c r="C1568">
        <v>2</v>
      </c>
      <c r="D1568">
        <v>1568</v>
      </c>
      <c r="E1568">
        <f t="shared" si="25"/>
        <v>1571</v>
      </c>
    </row>
    <row r="1569" spans="1:5">
      <c r="A1569" t="e">
        <f ca="1">ol_declare_function("func1568","result",E1569,"input1",B1569,"input2",C1569)</f>
        <v>#NAME?</v>
      </c>
      <c r="B1569">
        <v>1</v>
      </c>
      <c r="C1569">
        <v>2</v>
      </c>
      <c r="D1569">
        <v>1569</v>
      </c>
      <c r="E1569">
        <f t="shared" si="25"/>
        <v>1572</v>
      </c>
    </row>
    <row r="1570" spans="1:5">
      <c r="A1570" t="e">
        <f ca="1">ol_declare_function("func1569","result",E1570,"input1",B1570,"input2",C1570)</f>
        <v>#NAME?</v>
      </c>
      <c r="B1570">
        <v>1</v>
      </c>
      <c r="C1570">
        <v>2</v>
      </c>
      <c r="D1570">
        <v>1570</v>
      </c>
      <c r="E1570">
        <f t="shared" si="25"/>
        <v>1573</v>
      </c>
    </row>
    <row r="1571" spans="1:5">
      <c r="A1571" t="e">
        <f ca="1">ol_declare_function("func1570","result",E1571,"input1",B1571,"input2",C1571)</f>
        <v>#NAME?</v>
      </c>
      <c r="B1571">
        <v>1</v>
      </c>
      <c r="C1571">
        <v>2</v>
      </c>
      <c r="D1571">
        <v>1571</v>
      </c>
      <c r="E1571">
        <f t="shared" si="25"/>
        <v>1574</v>
      </c>
    </row>
    <row r="1572" spans="1:5">
      <c r="A1572" t="e">
        <f ca="1">ol_declare_function("func1571","result",E1572,"input1",B1572,"input2",C1572)</f>
        <v>#NAME?</v>
      </c>
      <c r="B1572">
        <v>1</v>
      </c>
      <c r="C1572">
        <v>2</v>
      </c>
      <c r="D1572">
        <v>1572</v>
      </c>
      <c r="E1572">
        <f t="shared" si="25"/>
        <v>1575</v>
      </c>
    </row>
    <row r="1573" spans="1:5">
      <c r="A1573" t="e">
        <f ca="1">ol_declare_function("func1572","result",E1573,"input1",B1573,"input2",C1573)</f>
        <v>#NAME?</v>
      </c>
      <c r="B1573">
        <v>1</v>
      </c>
      <c r="C1573">
        <v>2</v>
      </c>
      <c r="D1573">
        <v>1573</v>
      </c>
      <c r="E1573">
        <f t="shared" si="25"/>
        <v>1576</v>
      </c>
    </row>
    <row r="1574" spans="1:5">
      <c r="A1574" t="e">
        <f ca="1">ol_declare_function("func1573","result",E1574,"input1",B1574,"input2",C1574)</f>
        <v>#NAME?</v>
      </c>
      <c r="B1574">
        <v>1</v>
      </c>
      <c r="C1574">
        <v>2</v>
      </c>
      <c r="D1574">
        <v>1574</v>
      </c>
      <c r="E1574">
        <f t="shared" si="25"/>
        <v>1577</v>
      </c>
    </row>
    <row r="1575" spans="1:5">
      <c r="A1575" t="e">
        <f ca="1">ol_declare_function("func1574","result",E1575,"input1",B1575,"input2",C1575)</f>
        <v>#NAME?</v>
      </c>
      <c r="B1575">
        <v>1</v>
      </c>
      <c r="C1575">
        <v>2</v>
      </c>
      <c r="D1575">
        <v>1575</v>
      </c>
      <c r="E1575">
        <f t="shared" si="25"/>
        <v>1578</v>
      </c>
    </row>
    <row r="1576" spans="1:5">
      <c r="A1576" t="e">
        <f ca="1">ol_declare_function("func1575","result",E1576,"input1",B1576,"input2",C1576)</f>
        <v>#NAME?</v>
      </c>
      <c r="B1576">
        <v>1</v>
      </c>
      <c r="C1576">
        <v>2</v>
      </c>
      <c r="D1576">
        <v>1576</v>
      </c>
      <c r="E1576">
        <f t="shared" si="25"/>
        <v>1579</v>
      </c>
    </row>
    <row r="1577" spans="1:5">
      <c r="A1577" t="e">
        <f ca="1">ol_declare_function("func1576","result",E1577,"input1",B1577,"input2",C1577)</f>
        <v>#NAME?</v>
      </c>
      <c r="B1577">
        <v>1</v>
      </c>
      <c r="C1577">
        <v>2</v>
      </c>
      <c r="D1577">
        <v>1577</v>
      </c>
      <c r="E1577">
        <f t="shared" si="25"/>
        <v>1580</v>
      </c>
    </row>
    <row r="1578" spans="1:5">
      <c r="A1578" t="e">
        <f ca="1">ol_declare_function("func1577","result",E1578,"input1",B1578,"input2",C1578)</f>
        <v>#NAME?</v>
      </c>
      <c r="B1578">
        <v>1</v>
      </c>
      <c r="C1578">
        <v>2</v>
      </c>
      <c r="D1578">
        <v>1578</v>
      </c>
      <c r="E1578">
        <f t="shared" si="25"/>
        <v>1581</v>
      </c>
    </row>
    <row r="1579" spans="1:5">
      <c r="A1579" t="e">
        <f ca="1">ol_declare_function("func1578","result",E1579,"input1",B1579,"input2",C1579)</f>
        <v>#NAME?</v>
      </c>
      <c r="B1579">
        <v>1</v>
      </c>
      <c r="C1579">
        <v>2</v>
      </c>
      <c r="D1579">
        <v>1579</v>
      </c>
      <c r="E1579">
        <f t="shared" si="25"/>
        <v>1582</v>
      </c>
    </row>
    <row r="1580" spans="1:5">
      <c r="A1580" t="e">
        <f ca="1">ol_declare_function("func1579","result",E1580,"input1",B1580,"input2",C1580)</f>
        <v>#NAME?</v>
      </c>
      <c r="B1580">
        <v>1</v>
      </c>
      <c r="C1580">
        <v>2</v>
      </c>
      <c r="D1580">
        <v>1580</v>
      </c>
      <c r="E1580">
        <f t="shared" si="25"/>
        <v>1583</v>
      </c>
    </row>
    <row r="1581" spans="1:5">
      <c r="A1581" t="e">
        <f ca="1">ol_declare_function("func1580","result",E1581,"input1",B1581,"input2",C1581)</f>
        <v>#NAME?</v>
      </c>
      <c r="B1581">
        <v>1</v>
      </c>
      <c r="C1581">
        <v>2</v>
      </c>
      <c r="D1581">
        <v>1581</v>
      </c>
      <c r="E1581">
        <f t="shared" si="25"/>
        <v>1584</v>
      </c>
    </row>
    <row r="1582" spans="1:5">
      <c r="A1582" t="e">
        <f ca="1">ol_declare_function("func1581","result",E1582,"input1",B1582,"input2",C1582)</f>
        <v>#NAME?</v>
      </c>
      <c r="B1582">
        <v>1</v>
      </c>
      <c r="C1582">
        <v>2</v>
      </c>
      <c r="D1582">
        <v>1582</v>
      </c>
      <c r="E1582">
        <f t="shared" si="25"/>
        <v>1585</v>
      </c>
    </row>
    <row r="1583" spans="1:5">
      <c r="A1583" t="e">
        <f ca="1">ol_declare_function("func1582","result",E1583,"input1",B1583,"input2",C1583)</f>
        <v>#NAME?</v>
      </c>
      <c r="B1583">
        <v>1</v>
      </c>
      <c r="C1583">
        <v>2</v>
      </c>
      <c r="D1583">
        <v>1583</v>
      </c>
      <c r="E1583">
        <f t="shared" si="25"/>
        <v>1586</v>
      </c>
    </row>
    <row r="1584" spans="1:5">
      <c r="A1584" t="e">
        <f ca="1">ol_declare_function("func1583","result",E1584,"input1",B1584,"input2",C1584)</f>
        <v>#NAME?</v>
      </c>
      <c r="B1584">
        <v>1</v>
      </c>
      <c r="C1584">
        <v>2</v>
      </c>
      <c r="D1584">
        <v>1584</v>
      </c>
      <c r="E1584">
        <f t="shared" si="25"/>
        <v>1587</v>
      </c>
    </row>
    <row r="1585" spans="1:5">
      <c r="A1585" t="e">
        <f ca="1">ol_declare_function("func1584","result",E1585,"input1",B1585,"input2",C1585)</f>
        <v>#NAME?</v>
      </c>
      <c r="B1585">
        <v>1</v>
      </c>
      <c r="C1585">
        <v>2</v>
      </c>
      <c r="D1585">
        <v>1585</v>
      </c>
      <c r="E1585">
        <f t="shared" si="25"/>
        <v>1588</v>
      </c>
    </row>
    <row r="1586" spans="1:5">
      <c r="A1586" t="e">
        <f ca="1">ol_declare_function("func1585","result",E1586,"input1",B1586,"input2",C1586)</f>
        <v>#NAME?</v>
      </c>
      <c r="B1586">
        <v>1</v>
      </c>
      <c r="C1586">
        <v>2</v>
      </c>
      <c r="D1586">
        <v>1586</v>
      </c>
      <c r="E1586">
        <f t="shared" si="25"/>
        <v>1589</v>
      </c>
    </row>
    <row r="1587" spans="1:5">
      <c r="A1587" t="e">
        <f ca="1">ol_declare_function("func1586","result",E1587,"input1",B1587,"input2",C1587)</f>
        <v>#NAME?</v>
      </c>
      <c r="B1587">
        <v>1</v>
      </c>
      <c r="C1587">
        <v>2</v>
      </c>
      <c r="D1587">
        <v>1587</v>
      </c>
      <c r="E1587">
        <f t="shared" si="25"/>
        <v>1590</v>
      </c>
    </row>
    <row r="1588" spans="1:5">
      <c r="A1588" t="e">
        <f ca="1">ol_declare_function("func1587","result",E1588,"input1",B1588,"input2",C1588)</f>
        <v>#NAME?</v>
      </c>
      <c r="B1588">
        <v>1</v>
      </c>
      <c r="C1588">
        <v>2</v>
      </c>
      <c r="D1588">
        <v>1588</v>
      </c>
      <c r="E1588">
        <f t="shared" si="25"/>
        <v>1591</v>
      </c>
    </row>
    <row r="1589" spans="1:5">
      <c r="A1589" t="e">
        <f ca="1">ol_declare_function("func1588","result",E1589,"input1",B1589,"input2",C1589)</f>
        <v>#NAME?</v>
      </c>
      <c r="B1589">
        <v>1</v>
      </c>
      <c r="C1589">
        <v>2</v>
      </c>
      <c r="D1589">
        <v>1589</v>
      </c>
      <c r="E1589">
        <f t="shared" si="25"/>
        <v>1592</v>
      </c>
    </row>
    <row r="1590" spans="1:5">
      <c r="A1590" t="e">
        <f ca="1">ol_declare_function("func1589","result",E1590,"input1",B1590,"input2",C1590)</f>
        <v>#NAME?</v>
      </c>
      <c r="B1590">
        <v>1</v>
      </c>
      <c r="C1590">
        <v>2</v>
      </c>
      <c r="D1590">
        <v>1590</v>
      </c>
      <c r="E1590">
        <f t="shared" si="25"/>
        <v>1593</v>
      </c>
    </row>
    <row r="1591" spans="1:5">
      <c r="A1591" t="e">
        <f ca="1">ol_declare_function("func1590","result",E1591,"input1",B1591,"input2",C1591)</f>
        <v>#NAME?</v>
      </c>
      <c r="B1591">
        <v>1</v>
      </c>
      <c r="C1591">
        <v>2</v>
      </c>
      <c r="D1591">
        <v>1591</v>
      </c>
      <c r="E1591">
        <f t="shared" si="25"/>
        <v>1594</v>
      </c>
    </row>
    <row r="1592" spans="1:5">
      <c r="A1592" t="e">
        <f ca="1">ol_declare_function("func1591","result",E1592,"input1",B1592,"input2",C1592)</f>
        <v>#NAME?</v>
      </c>
      <c r="B1592">
        <v>1</v>
      </c>
      <c r="C1592">
        <v>2</v>
      </c>
      <c r="D1592">
        <v>1592</v>
      </c>
      <c r="E1592">
        <f t="shared" si="25"/>
        <v>1595</v>
      </c>
    </row>
    <row r="1593" spans="1:5">
      <c r="A1593" t="e">
        <f ca="1">ol_declare_function("func1592","result",E1593,"input1",B1593,"input2",C1593)</f>
        <v>#NAME?</v>
      </c>
      <c r="B1593">
        <v>1</v>
      </c>
      <c r="C1593">
        <v>2</v>
      </c>
      <c r="D1593">
        <v>1593</v>
      </c>
      <c r="E1593">
        <f t="shared" si="25"/>
        <v>1596</v>
      </c>
    </row>
    <row r="1594" spans="1:5">
      <c r="A1594" t="e">
        <f ca="1">ol_declare_function("func1593","result",E1594,"input1",B1594,"input2",C1594)</f>
        <v>#NAME?</v>
      </c>
      <c r="B1594">
        <v>1</v>
      </c>
      <c r="C1594">
        <v>2</v>
      </c>
      <c r="D1594">
        <v>1594</v>
      </c>
      <c r="E1594">
        <f t="shared" si="25"/>
        <v>1597</v>
      </c>
    </row>
    <row r="1595" spans="1:5">
      <c r="A1595" t="e">
        <f ca="1">ol_declare_function("func1594","result",E1595,"input1",B1595,"input2",C1595)</f>
        <v>#NAME?</v>
      </c>
      <c r="B1595">
        <v>1</v>
      </c>
      <c r="C1595">
        <v>2</v>
      </c>
      <c r="D1595">
        <v>1595</v>
      </c>
      <c r="E1595">
        <f t="shared" si="25"/>
        <v>1598</v>
      </c>
    </row>
    <row r="1596" spans="1:5">
      <c r="A1596" t="e">
        <f ca="1">ol_declare_function("func1595","result",E1596,"input1",B1596,"input2",C1596)</f>
        <v>#NAME?</v>
      </c>
      <c r="B1596">
        <v>1</v>
      </c>
      <c r="C1596">
        <v>2</v>
      </c>
      <c r="D1596">
        <v>1596</v>
      </c>
      <c r="E1596">
        <f t="shared" si="25"/>
        <v>1599</v>
      </c>
    </row>
    <row r="1597" spans="1:5">
      <c r="A1597" t="e">
        <f ca="1">ol_declare_function("func1596","result",E1597,"input1",B1597,"input2",C1597)</f>
        <v>#NAME?</v>
      </c>
      <c r="B1597">
        <v>1</v>
      </c>
      <c r="C1597">
        <v>2</v>
      </c>
      <c r="D1597">
        <v>1597</v>
      </c>
      <c r="E1597">
        <f t="shared" ref="E1597:E1660" si="26">D1597+C1597+B1597</f>
        <v>1600</v>
      </c>
    </row>
    <row r="1598" spans="1:5">
      <c r="A1598" t="e">
        <f ca="1">ol_declare_function("func1597","result",E1598,"input1",B1598,"input2",C1598)</f>
        <v>#NAME?</v>
      </c>
      <c r="B1598">
        <v>1</v>
      </c>
      <c r="C1598">
        <v>2</v>
      </c>
      <c r="D1598">
        <v>1598</v>
      </c>
      <c r="E1598">
        <f t="shared" si="26"/>
        <v>1601</v>
      </c>
    </row>
    <row r="1599" spans="1:5">
      <c r="A1599" t="e">
        <f ca="1">ol_declare_function("func1598","result",E1599,"input1",B1599,"input2",C1599)</f>
        <v>#NAME?</v>
      </c>
      <c r="B1599">
        <v>1</v>
      </c>
      <c r="C1599">
        <v>2</v>
      </c>
      <c r="D1599">
        <v>1599</v>
      </c>
      <c r="E1599">
        <f t="shared" si="26"/>
        <v>1602</v>
      </c>
    </row>
    <row r="1600" spans="1:5">
      <c r="A1600" t="e">
        <f ca="1">ol_declare_function("func1599","result",E1600,"input1",B1600,"input2",C1600)</f>
        <v>#NAME?</v>
      </c>
      <c r="B1600">
        <v>1</v>
      </c>
      <c r="C1600">
        <v>2</v>
      </c>
      <c r="D1600">
        <v>1600</v>
      </c>
      <c r="E1600">
        <f t="shared" si="26"/>
        <v>1603</v>
      </c>
    </row>
    <row r="1601" spans="1:5">
      <c r="A1601" t="e">
        <f ca="1">ol_declare_function("func1600","result",E1601,"input1",B1601,"input2",C1601)</f>
        <v>#NAME?</v>
      </c>
      <c r="B1601">
        <v>1</v>
      </c>
      <c r="C1601">
        <v>2</v>
      </c>
      <c r="D1601">
        <v>1601</v>
      </c>
      <c r="E1601">
        <f t="shared" si="26"/>
        <v>1604</v>
      </c>
    </row>
    <row r="1602" spans="1:5">
      <c r="A1602" t="e">
        <f ca="1">ol_declare_function("func1601","result",E1602,"input1",B1602,"input2",C1602)</f>
        <v>#NAME?</v>
      </c>
      <c r="B1602">
        <v>1</v>
      </c>
      <c r="C1602">
        <v>2</v>
      </c>
      <c r="D1602">
        <v>1602</v>
      </c>
      <c r="E1602">
        <f t="shared" si="26"/>
        <v>1605</v>
      </c>
    </row>
    <row r="1603" spans="1:5">
      <c r="A1603" t="e">
        <f ca="1">ol_declare_function("func1602","result",E1603,"input1",B1603,"input2",C1603)</f>
        <v>#NAME?</v>
      </c>
      <c r="B1603">
        <v>1</v>
      </c>
      <c r="C1603">
        <v>2</v>
      </c>
      <c r="D1603">
        <v>1603</v>
      </c>
      <c r="E1603">
        <f t="shared" si="26"/>
        <v>1606</v>
      </c>
    </row>
    <row r="1604" spans="1:5">
      <c r="A1604" t="e">
        <f ca="1">ol_declare_function("func1603","result",E1604,"input1",B1604,"input2",C1604)</f>
        <v>#NAME?</v>
      </c>
      <c r="B1604">
        <v>1</v>
      </c>
      <c r="C1604">
        <v>2</v>
      </c>
      <c r="D1604">
        <v>1604</v>
      </c>
      <c r="E1604">
        <f t="shared" si="26"/>
        <v>1607</v>
      </c>
    </row>
    <row r="1605" spans="1:5">
      <c r="A1605" t="e">
        <f ca="1">ol_declare_function("func1604","result",E1605,"input1",B1605,"input2",C1605)</f>
        <v>#NAME?</v>
      </c>
      <c r="B1605">
        <v>1</v>
      </c>
      <c r="C1605">
        <v>2</v>
      </c>
      <c r="D1605">
        <v>1605</v>
      </c>
      <c r="E1605">
        <f t="shared" si="26"/>
        <v>1608</v>
      </c>
    </row>
    <row r="1606" spans="1:5">
      <c r="A1606" t="e">
        <f ca="1">ol_declare_function("func1605","result",E1606,"input1",B1606,"input2",C1606)</f>
        <v>#NAME?</v>
      </c>
      <c r="B1606">
        <v>1</v>
      </c>
      <c r="C1606">
        <v>2</v>
      </c>
      <c r="D1606">
        <v>1606</v>
      </c>
      <c r="E1606">
        <f t="shared" si="26"/>
        <v>1609</v>
      </c>
    </row>
    <row r="1607" spans="1:5">
      <c r="A1607" t="e">
        <f ca="1">ol_declare_function("func1606","result",E1607,"input1",B1607,"input2",C1607)</f>
        <v>#NAME?</v>
      </c>
      <c r="B1607">
        <v>1</v>
      </c>
      <c r="C1607">
        <v>2</v>
      </c>
      <c r="D1607">
        <v>1607</v>
      </c>
      <c r="E1607">
        <f t="shared" si="26"/>
        <v>1610</v>
      </c>
    </row>
    <row r="1608" spans="1:5">
      <c r="A1608" t="e">
        <f ca="1">ol_declare_function("func1607","result",E1608,"input1",B1608,"input2",C1608)</f>
        <v>#NAME?</v>
      </c>
      <c r="B1608">
        <v>1</v>
      </c>
      <c r="C1608">
        <v>2</v>
      </c>
      <c r="D1608">
        <v>1608</v>
      </c>
      <c r="E1608">
        <f t="shared" si="26"/>
        <v>1611</v>
      </c>
    </row>
    <row r="1609" spans="1:5">
      <c r="A1609" t="e">
        <f ca="1">ol_declare_function("func1608","result",E1609,"input1",B1609,"input2",C1609)</f>
        <v>#NAME?</v>
      </c>
      <c r="B1609">
        <v>1</v>
      </c>
      <c r="C1609">
        <v>2</v>
      </c>
      <c r="D1609">
        <v>1609</v>
      </c>
      <c r="E1609">
        <f t="shared" si="26"/>
        <v>1612</v>
      </c>
    </row>
    <row r="1610" spans="1:5">
      <c r="A1610" t="e">
        <f ca="1">ol_declare_function("func1609","result",E1610,"input1",B1610,"input2",C1610)</f>
        <v>#NAME?</v>
      </c>
      <c r="B1610">
        <v>1</v>
      </c>
      <c r="C1610">
        <v>2</v>
      </c>
      <c r="D1610">
        <v>1610</v>
      </c>
      <c r="E1610">
        <f t="shared" si="26"/>
        <v>1613</v>
      </c>
    </row>
    <row r="1611" spans="1:5">
      <c r="A1611" t="e">
        <f ca="1">ol_declare_function("func1610","result",E1611,"input1",B1611,"input2",C1611)</f>
        <v>#NAME?</v>
      </c>
      <c r="B1611">
        <v>1</v>
      </c>
      <c r="C1611">
        <v>2</v>
      </c>
      <c r="D1611">
        <v>1611</v>
      </c>
      <c r="E1611">
        <f t="shared" si="26"/>
        <v>1614</v>
      </c>
    </row>
    <row r="1612" spans="1:5">
      <c r="A1612" t="e">
        <f ca="1">ol_declare_function("func1611","result",E1612,"input1",B1612,"input2",C1612)</f>
        <v>#NAME?</v>
      </c>
      <c r="B1612">
        <v>1</v>
      </c>
      <c r="C1612">
        <v>2</v>
      </c>
      <c r="D1612">
        <v>1612</v>
      </c>
      <c r="E1612">
        <f t="shared" si="26"/>
        <v>1615</v>
      </c>
    </row>
    <row r="1613" spans="1:5">
      <c r="A1613" t="e">
        <f ca="1">ol_declare_function("func1612","result",E1613,"input1",B1613,"input2",C1613)</f>
        <v>#NAME?</v>
      </c>
      <c r="B1613">
        <v>1</v>
      </c>
      <c r="C1613">
        <v>2</v>
      </c>
      <c r="D1613">
        <v>1613</v>
      </c>
      <c r="E1613">
        <f t="shared" si="26"/>
        <v>1616</v>
      </c>
    </row>
    <row r="1614" spans="1:5">
      <c r="A1614" t="e">
        <f ca="1">ol_declare_function("func1613","result",E1614,"input1",B1614,"input2",C1614)</f>
        <v>#NAME?</v>
      </c>
      <c r="B1614">
        <v>1</v>
      </c>
      <c r="C1614">
        <v>2</v>
      </c>
      <c r="D1614">
        <v>1614</v>
      </c>
      <c r="E1614">
        <f t="shared" si="26"/>
        <v>1617</v>
      </c>
    </row>
    <row r="1615" spans="1:5">
      <c r="A1615" t="e">
        <f ca="1">ol_declare_function("func1614","result",E1615,"input1",B1615,"input2",C1615)</f>
        <v>#NAME?</v>
      </c>
      <c r="B1615">
        <v>1</v>
      </c>
      <c r="C1615">
        <v>2</v>
      </c>
      <c r="D1615">
        <v>1615</v>
      </c>
      <c r="E1615">
        <f t="shared" si="26"/>
        <v>1618</v>
      </c>
    </row>
    <row r="1616" spans="1:5">
      <c r="A1616" t="e">
        <f ca="1">ol_declare_function("func1615","result",E1616,"input1",B1616,"input2",C1616)</f>
        <v>#NAME?</v>
      </c>
      <c r="B1616">
        <v>1</v>
      </c>
      <c r="C1616">
        <v>2</v>
      </c>
      <c r="D1616">
        <v>1616</v>
      </c>
      <c r="E1616">
        <f t="shared" si="26"/>
        <v>1619</v>
      </c>
    </row>
    <row r="1617" spans="1:5">
      <c r="A1617" t="e">
        <f ca="1">ol_declare_function("func1616","result",E1617,"input1",B1617,"input2",C1617)</f>
        <v>#NAME?</v>
      </c>
      <c r="B1617">
        <v>1</v>
      </c>
      <c r="C1617">
        <v>2</v>
      </c>
      <c r="D1617">
        <v>1617</v>
      </c>
      <c r="E1617">
        <f t="shared" si="26"/>
        <v>1620</v>
      </c>
    </row>
    <row r="1618" spans="1:5">
      <c r="A1618" t="e">
        <f ca="1">ol_declare_function("func1617","result",E1618,"input1",B1618,"input2",C1618)</f>
        <v>#NAME?</v>
      </c>
      <c r="B1618">
        <v>1</v>
      </c>
      <c r="C1618">
        <v>2</v>
      </c>
      <c r="D1618">
        <v>1618</v>
      </c>
      <c r="E1618">
        <f t="shared" si="26"/>
        <v>1621</v>
      </c>
    </row>
    <row r="1619" spans="1:5">
      <c r="A1619" t="e">
        <f ca="1">ol_declare_function("func1618","result",E1619,"input1",B1619,"input2",C1619)</f>
        <v>#NAME?</v>
      </c>
      <c r="B1619">
        <v>1</v>
      </c>
      <c r="C1619">
        <v>2</v>
      </c>
      <c r="D1619">
        <v>1619</v>
      </c>
      <c r="E1619">
        <f t="shared" si="26"/>
        <v>1622</v>
      </c>
    </row>
    <row r="1620" spans="1:5">
      <c r="A1620" t="e">
        <f ca="1">ol_declare_function("func1619","result",E1620,"input1",B1620,"input2",C1620)</f>
        <v>#NAME?</v>
      </c>
      <c r="B1620">
        <v>1</v>
      </c>
      <c r="C1620">
        <v>2</v>
      </c>
      <c r="D1620">
        <v>1620</v>
      </c>
      <c r="E1620">
        <f t="shared" si="26"/>
        <v>1623</v>
      </c>
    </row>
    <row r="1621" spans="1:5">
      <c r="A1621" t="e">
        <f ca="1">ol_declare_function("func1620","result",E1621,"input1",B1621,"input2",C1621)</f>
        <v>#NAME?</v>
      </c>
      <c r="B1621">
        <v>1</v>
      </c>
      <c r="C1621">
        <v>2</v>
      </c>
      <c r="D1621">
        <v>1621</v>
      </c>
      <c r="E1621">
        <f t="shared" si="26"/>
        <v>1624</v>
      </c>
    </row>
    <row r="1622" spans="1:5">
      <c r="A1622" t="e">
        <f ca="1">ol_declare_function("func1621","result",E1622,"input1",B1622,"input2",C1622)</f>
        <v>#NAME?</v>
      </c>
      <c r="B1622">
        <v>1</v>
      </c>
      <c r="C1622">
        <v>2</v>
      </c>
      <c r="D1622">
        <v>1622</v>
      </c>
      <c r="E1622">
        <f t="shared" si="26"/>
        <v>1625</v>
      </c>
    </row>
    <row r="1623" spans="1:5">
      <c r="A1623" t="e">
        <f ca="1">ol_declare_function("func1622","result",E1623,"input1",B1623,"input2",C1623)</f>
        <v>#NAME?</v>
      </c>
      <c r="B1623">
        <v>1</v>
      </c>
      <c r="C1623">
        <v>2</v>
      </c>
      <c r="D1623">
        <v>1623</v>
      </c>
      <c r="E1623">
        <f t="shared" si="26"/>
        <v>1626</v>
      </c>
    </row>
    <row r="1624" spans="1:5">
      <c r="A1624" t="e">
        <f ca="1">ol_declare_function("func1623","result",E1624,"input1",B1624,"input2",C1624)</f>
        <v>#NAME?</v>
      </c>
      <c r="B1624">
        <v>1</v>
      </c>
      <c r="C1624">
        <v>2</v>
      </c>
      <c r="D1624">
        <v>1624</v>
      </c>
      <c r="E1624">
        <f t="shared" si="26"/>
        <v>1627</v>
      </c>
    </row>
    <row r="1625" spans="1:5">
      <c r="A1625" t="e">
        <f ca="1">ol_declare_function("func1624","result",E1625,"input1",B1625,"input2",C1625)</f>
        <v>#NAME?</v>
      </c>
      <c r="B1625">
        <v>1</v>
      </c>
      <c r="C1625">
        <v>2</v>
      </c>
      <c r="D1625">
        <v>1625</v>
      </c>
      <c r="E1625">
        <f t="shared" si="26"/>
        <v>1628</v>
      </c>
    </row>
    <row r="1626" spans="1:5">
      <c r="A1626" t="e">
        <f ca="1">ol_declare_function("func1625","result",E1626,"input1",B1626,"input2",C1626)</f>
        <v>#NAME?</v>
      </c>
      <c r="B1626">
        <v>1</v>
      </c>
      <c r="C1626">
        <v>2</v>
      </c>
      <c r="D1626">
        <v>1626</v>
      </c>
      <c r="E1626">
        <f t="shared" si="26"/>
        <v>1629</v>
      </c>
    </row>
    <row r="1627" spans="1:5">
      <c r="A1627" t="e">
        <f ca="1">ol_declare_function("func1626","result",E1627,"input1",B1627,"input2",C1627)</f>
        <v>#NAME?</v>
      </c>
      <c r="B1627">
        <v>1</v>
      </c>
      <c r="C1627">
        <v>2</v>
      </c>
      <c r="D1627">
        <v>1627</v>
      </c>
      <c r="E1627">
        <f t="shared" si="26"/>
        <v>1630</v>
      </c>
    </row>
    <row r="1628" spans="1:5">
      <c r="A1628" t="e">
        <f ca="1">ol_declare_function("func1627","result",E1628,"input1",B1628,"input2",C1628)</f>
        <v>#NAME?</v>
      </c>
      <c r="B1628">
        <v>1</v>
      </c>
      <c r="C1628">
        <v>2</v>
      </c>
      <c r="D1628">
        <v>1628</v>
      </c>
      <c r="E1628">
        <f t="shared" si="26"/>
        <v>1631</v>
      </c>
    </row>
    <row r="1629" spans="1:5">
      <c r="A1629" t="e">
        <f ca="1">ol_declare_function("func1628","result",E1629,"input1",B1629,"input2",C1629)</f>
        <v>#NAME?</v>
      </c>
      <c r="B1629">
        <v>1</v>
      </c>
      <c r="C1629">
        <v>2</v>
      </c>
      <c r="D1629">
        <v>1629</v>
      </c>
      <c r="E1629">
        <f t="shared" si="26"/>
        <v>1632</v>
      </c>
    </row>
    <row r="1630" spans="1:5">
      <c r="A1630" t="e">
        <f ca="1">ol_declare_function("func1629","result",E1630,"input1",B1630,"input2",C1630)</f>
        <v>#NAME?</v>
      </c>
      <c r="B1630">
        <v>1</v>
      </c>
      <c r="C1630">
        <v>2</v>
      </c>
      <c r="D1630">
        <v>1630</v>
      </c>
      <c r="E1630">
        <f t="shared" si="26"/>
        <v>1633</v>
      </c>
    </row>
    <row r="1631" spans="1:5">
      <c r="A1631" t="e">
        <f ca="1">ol_declare_function("func1630","result",E1631,"input1",B1631,"input2",C1631)</f>
        <v>#NAME?</v>
      </c>
      <c r="B1631">
        <v>1</v>
      </c>
      <c r="C1631">
        <v>2</v>
      </c>
      <c r="D1631">
        <v>1631</v>
      </c>
      <c r="E1631">
        <f t="shared" si="26"/>
        <v>1634</v>
      </c>
    </row>
    <row r="1632" spans="1:5">
      <c r="A1632" t="e">
        <f ca="1">ol_declare_function("func1631","result",E1632,"input1",B1632,"input2",C1632)</f>
        <v>#NAME?</v>
      </c>
      <c r="B1632">
        <v>1</v>
      </c>
      <c r="C1632">
        <v>2</v>
      </c>
      <c r="D1632">
        <v>1632</v>
      </c>
      <c r="E1632">
        <f t="shared" si="26"/>
        <v>1635</v>
      </c>
    </row>
    <row r="1633" spans="1:5">
      <c r="A1633" t="e">
        <f ca="1">ol_declare_function("func1632","result",E1633,"input1",B1633,"input2",C1633)</f>
        <v>#NAME?</v>
      </c>
      <c r="B1633">
        <v>1</v>
      </c>
      <c r="C1633">
        <v>2</v>
      </c>
      <c r="D1633">
        <v>1633</v>
      </c>
      <c r="E1633">
        <f t="shared" si="26"/>
        <v>1636</v>
      </c>
    </row>
    <row r="1634" spans="1:5">
      <c r="A1634" t="e">
        <f ca="1">ol_declare_function("func1633","result",E1634,"input1",B1634,"input2",C1634)</f>
        <v>#NAME?</v>
      </c>
      <c r="B1634">
        <v>1</v>
      </c>
      <c r="C1634">
        <v>2</v>
      </c>
      <c r="D1634">
        <v>1634</v>
      </c>
      <c r="E1634">
        <f t="shared" si="26"/>
        <v>1637</v>
      </c>
    </row>
    <row r="1635" spans="1:5">
      <c r="A1635" t="e">
        <f ca="1">ol_declare_function("func1634","result",E1635,"input1",B1635,"input2",C1635)</f>
        <v>#NAME?</v>
      </c>
      <c r="B1635">
        <v>1</v>
      </c>
      <c r="C1635">
        <v>2</v>
      </c>
      <c r="D1635">
        <v>1635</v>
      </c>
      <c r="E1635">
        <f t="shared" si="26"/>
        <v>1638</v>
      </c>
    </row>
    <row r="1636" spans="1:5">
      <c r="A1636" t="e">
        <f ca="1">ol_declare_function("func1635","result",E1636,"input1",B1636,"input2",C1636)</f>
        <v>#NAME?</v>
      </c>
      <c r="B1636">
        <v>1</v>
      </c>
      <c r="C1636">
        <v>2</v>
      </c>
      <c r="D1636">
        <v>1636</v>
      </c>
      <c r="E1636">
        <f t="shared" si="26"/>
        <v>1639</v>
      </c>
    </row>
    <row r="1637" spans="1:5">
      <c r="A1637" t="e">
        <f ca="1">ol_declare_function("func1636","result",E1637,"input1",B1637,"input2",C1637)</f>
        <v>#NAME?</v>
      </c>
      <c r="B1637">
        <v>1</v>
      </c>
      <c r="C1637">
        <v>2</v>
      </c>
      <c r="D1637">
        <v>1637</v>
      </c>
      <c r="E1637">
        <f t="shared" si="26"/>
        <v>1640</v>
      </c>
    </row>
    <row r="1638" spans="1:5">
      <c r="A1638" t="e">
        <f ca="1">ol_declare_function("func1637","result",E1638,"input1",B1638,"input2",C1638)</f>
        <v>#NAME?</v>
      </c>
      <c r="B1638">
        <v>1</v>
      </c>
      <c r="C1638">
        <v>2</v>
      </c>
      <c r="D1638">
        <v>1638</v>
      </c>
      <c r="E1638">
        <f t="shared" si="26"/>
        <v>1641</v>
      </c>
    </row>
    <row r="1639" spans="1:5">
      <c r="A1639" t="e">
        <f ca="1">ol_declare_function("func1638","result",E1639,"input1",B1639,"input2",C1639)</f>
        <v>#NAME?</v>
      </c>
      <c r="B1639">
        <v>1</v>
      </c>
      <c r="C1639">
        <v>2</v>
      </c>
      <c r="D1639">
        <v>1639</v>
      </c>
      <c r="E1639">
        <f t="shared" si="26"/>
        <v>1642</v>
      </c>
    </row>
    <row r="1640" spans="1:5">
      <c r="A1640" t="e">
        <f ca="1">ol_declare_function("func1639","result",E1640,"input1",B1640,"input2",C1640)</f>
        <v>#NAME?</v>
      </c>
      <c r="B1640">
        <v>1</v>
      </c>
      <c r="C1640">
        <v>2</v>
      </c>
      <c r="D1640">
        <v>1640</v>
      </c>
      <c r="E1640">
        <f t="shared" si="26"/>
        <v>1643</v>
      </c>
    </row>
    <row r="1641" spans="1:5">
      <c r="A1641" t="e">
        <f ca="1">ol_declare_function("func1640","result",E1641,"input1",B1641,"input2",C1641)</f>
        <v>#NAME?</v>
      </c>
      <c r="B1641">
        <v>1</v>
      </c>
      <c r="C1641">
        <v>2</v>
      </c>
      <c r="D1641">
        <v>1641</v>
      </c>
      <c r="E1641">
        <f t="shared" si="26"/>
        <v>1644</v>
      </c>
    </row>
    <row r="1642" spans="1:5">
      <c r="A1642" t="e">
        <f ca="1">ol_declare_function("func1641","result",E1642,"input1",B1642,"input2",C1642)</f>
        <v>#NAME?</v>
      </c>
      <c r="B1642">
        <v>1</v>
      </c>
      <c r="C1642">
        <v>2</v>
      </c>
      <c r="D1642">
        <v>1642</v>
      </c>
      <c r="E1642">
        <f t="shared" si="26"/>
        <v>1645</v>
      </c>
    </row>
    <row r="1643" spans="1:5">
      <c r="A1643" t="e">
        <f ca="1">ol_declare_function("func1642","result",E1643,"input1",B1643,"input2",C1643)</f>
        <v>#NAME?</v>
      </c>
      <c r="B1643">
        <v>1</v>
      </c>
      <c r="C1643">
        <v>2</v>
      </c>
      <c r="D1643">
        <v>1643</v>
      </c>
      <c r="E1643">
        <f t="shared" si="26"/>
        <v>1646</v>
      </c>
    </row>
    <row r="1644" spans="1:5">
      <c r="A1644" t="e">
        <f ca="1">ol_declare_function("func1643","result",E1644,"input1",B1644,"input2",C1644)</f>
        <v>#NAME?</v>
      </c>
      <c r="B1644">
        <v>1</v>
      </c>
      <c r="C1644">
        <v>2</v>
      </c>
      <c r="D1644">
        <v>1644</v>
      </c>
      <c r="E1644">
        <f t="shared" si="26"/>
        <v>1647</v>
      </c>
    </row>
    <row r="1645" spans="1:5">
      <c r="A1645" t="e">
        <f ca="1">ol_declare_function("func1644","result",E1645,"input1",B1645,"input2",C1645)</f>
        <v>#NAME?</v>
      </c>
      <c r="B1645">
        <v>1</v>
      </c>
      <c r="C1645">
        <v>2</v>
      </c>
      <c r="D1645">
        <v>1645</v>
      </c>
      <c r="E1645">
        <f t="shared" si="26"/>
        <v>1648</v>
      </c>
    </row>
    <row r="1646" spans="1:5">
      <c r="A1646" t="e">
        <f ca="1">ol_declare_function("func1645","result",E1646,"input1",B1646,"input2",C1646)</f>
        <v>#NAME?</v>
      </c>
      <c r="B1646">
        <v>1</v>
      </c>
      <c r="C1646">
        <v>2</v>
      </c>
      <c r="D1646">
        <v>1646</v>
      </c>
      <c r="E1646">
        <f t="shared" si="26"/>
        <v>1649</v>
      </c>
    </row>
    <row r="1647" spans="1:5">
      <c r="A1647" t="e">
        <f ca="1">ol_declare_function("func1646","result",E1647,"input1",B1647,"input2",C1647)</f>
        <v>#NAME?</v>
      </c>
      <c r="B1647">
        <v>1</v>
      </c>
      <c r="C1647">
        <v>2</v>
      </c>
      <c r="D1647">
        <v>1647</v>
      </c>
      <c r="E1647">
        <f t="shared" si="26"/>
        <v>1650</v>
      </c>
    </row>
    <row r="1648" spans="1:5">
      <c r="A1648" t="e">
        <f ca="1">ol_declare_function("func1647","result",E1648,"input1",B1648,"input2",C1648)</f>
        <v>#NAME?</v>
      </c>
      <c r="B1648">
        <v>1</v>
      </c>
      <c r="C1648">
        <v>2</v>
      </c>
      <c r="D1648">
        <v>1648</v>
      </c>
      <c r="E1648">
        <f t="shared" si="26"/>
        <v>1651</v>
      </c>
    </row>
    <row r="1649" spans="1:5">
      <c r="A1649" t="e">
        <f ca="1">ol_declare_function("func1648","result",E1649,"input1",B1649,"input2",C1649)</f>
        <v>#NAME?</v>
      </c>
      <c r="B1649">
        <v>1</v>
      </c>
      <c r="C1649">
        <v>2</v>
      </c>
      <c r="D1649">
        <v>1649</v>
      </c>
      <c r="E1649">
        <f t="shared" si="26"/>
        <v>1652</v>
      </c>
    </row>
    <row r="1650" spans="1:5">
      <c r="A1650" t="e">
        <f ca="1">ol_declare_function("func1649","result",E1650,"input1",B1650,"input2",C1650)</f>
        <v>#NAME?</v>
      </c>
      <c r="B1650">
        <v>1</v>
      </c>
      <c r="C1650">
        <v>2</v>
      </c>
      <c r="D1650">
        <v>1650</v>
      </c>
      <c r="E1650">
        <f t="shared" si="26"/>
        <v>1653</v>
      </c>
    </row>
    <row r="1651" spans="1:5">
      <c r="A1651" t="e">
        <f ca="1">ol_declare_function("func1650","result",E1651,"input1",B1651,"input2",C1651)</f>
        <v>#NAME?</v>
      </c>
      <c r="B1651">
        <v>1</v>
      </c>
      <c r="C1651">
        <v>2</v>
      </c>
      <c r="D1651">
        <v>1651</v>
      </c>
      <c r="E1651">
        <f t="shared" si="26"/>
        <v>1654</v>
      </c>
    </row>
    <row r="1652" spans="1:5">
      <c r="A1652" t="e">
        <f ca="1">ol_declare_function("func1651","result",E1652,"input1",B1652,"input2",C1652)</f>
        <v>#NAME?</v>
      </c>
      <c r="B1652">
        <v>1</v>
      </c>
      <c r="C1652">
        <v>2</v>
      </c>
      <c r="D1652">
        <v>1652</v>
      </c>
      <c r="E1652">
        <f t="shared" si="26"/>
        <v>1655</v>
      </c>
    </row>
    <row r="1653" spans="1:5">
      <c r="A1653" t="e">
        <f ca="1">ol_declare_function("func1652","result",E1653,"input1",B1653,"input2",C1653)</f>
        <v>#NAME?</v>
      </c>
      <c r="B1653">
        <v>1</v>
      </c>
      <c r="C1653">
        <v>2</v>
      </c>
      <c r="D1653">
        <v>1653</v>
      </c>
      <c r="E1653">
        <f t="shared" si="26"/>
        <v>1656</v>
      </c>
    </row>
    <row r="1654" spans="1:5">
      <c r="A1654" t="e">
        <f ca="1">ol_declare_function("func1653","result",E1654,"input1",B1654,"input2",C1654)</f>
        <v>#NAME?</v>
      </c>
      <c r="B1654">
        <v>1</v>
      </c>
      <c r="C1654">
        <v>2</v>
      </c>
      <c r="D1654">
        <v>1654</v>
      </c>
      <c r="E1654">
        <f t="shared" si="26"/>
        <v>1657</v>
      </c>
    </row>
    <row r="1655" spans="1:5">
      <c r="A1655" t="e">
        <f ca="1">ol_declare_function("func1654","result",E1655,"input1",B1655,"input2",C1655)</f>
        <v>#NAME?</v>
      </c>
      <c r="B1655">
        <v>1</v>
      </c>
      <c r="C1655">
        <v>2</v>
      </c>
      <c r="D1655">
        <v>1655</v>
      </c>
      <c r="E1655">
        <f t="shared" si="26"/>
        <v>1658</v>
      </c>
    </row>
    <row r="1656" spans="1:5">
      <c r="A1656" t="e">
        <f ca="1">ol_declare_function("func1655","result",E1656,"input1",B1656,"input2",C1656)</f>
        <v>#NAME?</v>
      </c>
      <c r="B1656">
        <v>1</v>
      </c>
      <c r="C1656">
        <v>2</v>
      </c>
      <c r="D1656">
        <v>1656</v>
      </c>
      <c r="E1656">
        <f t="shared" si="26"/>
        <v>1659</v>
      </c>
    </row>
    <row r="1657" spans="1:5">
      <c r="A1657" t="e">
        <f ca="1">ol_declare_function("func1656","result",E1657,"input1",B1657,"input2",C1657)</f>
        <v>#NAME?</v>
      </c>
      <c r="B1657">
        <v>1</v>
      </c>
      <c r="C1657">
        <v>2</v>
      </c>
      <c r="D1657">
        <v>1657</v>
      </c>
      <c r="E1657">
        <f t="shared" si="26"/>
        <v>1660</v>
      </c>
    </row>
    <row r="1658" spans="1:5">
      <c r="A1658" t="e">
        <f ca="1">ol_declare_function("func1657","result",E1658,"input1",B1658,"input2",C1658)</f>
        <v>#NAME?</v>
      </c>
      <c r="B1658">
        <v>1</v>
      </c>
      <c r="C1658">
        <v>2</v>
      </c>
      <c r="D1658">
        <v>1658</v>
      </c>
      <c r="E1658">
        <f t="shared" si="26"/>
        <v>1661</v>
      </c>
    </row>
    <row r="1659" spans="1:5">
      <c r="A1659" t="e">
        <f ca="1">ol_declare_function("func1658","result",E1659,"input1",B1659,"input2",C1659)</f>
        <v>#NAME?</v>
      </c>
      <c r="B1659">
        <v>1</v>
      </c>
      <c r="C1659">
        <v>2</v>
      </c>
      <c r="D1659">
        <v>1659</v>
      </c>
      <c r="E1659">
        <f t="shared" si="26"/>
        <v>1662</v>
      </c>
    </row>
    <row r="1660" spans="1:5">
      <c r="A1660" t="e">
        <f ca="1">ol_declare_function("func1659","result",E1660,"input1",B1660,"input2",C1660)</f>
        <v>#NAME?</v>
      </c>
      <c r="B1660">
        <v>1</v>
      </c>
      <c r="C1660">
        <v>2</v>
      </c>
      <c r="D1660">
        <v>1660</v>
      </c>
      <c r="E1660">
        <f t="shared" si="26"/>
        <v>1663</v>
      </c>
    </row>
    <row r="1661" spans="1:5">
      <c r="A1661" t="e">
        <f ca="1">ol_declare_function("func1660","result",E1661,"input1",B1661,"input2",C1661)</f>
        <v>#NAME?</v>
      </c>
      <c r="B1661">
        <v>1</v>
      </c>
      <c r="C1661">
        <v>2</v>
      </c>
      <c r="D1661">
        <v>1661</v>
      </c>
      <c r="E1661">
        <f t="shared" ref="E1661:E1724" si="27">D1661+C1661+B1661</f>
        <v>1664</v>
      </c>
    </row>
    <row r="1662" spans="1:5">
      <c r="A1662" t="e">
        <f ca="1">ol_declare_function("func1661","result",E1662,"input1",B1662,"input2",C1662)</f>
        <v>#NAME?</v>
      </c>
      <c r="B1662">
        <v>1</v>
      </c>
      <c r="C1662">
        <v>2</v>
      </c>
      <c r="D1662">
        <v>1662</v>
      </c>
      <c r="E1662">
        <f t="shared" si="27"/>
        <v>1665</v>
      </c>
    </row>
    <row r="1663" spans="1:5">
      <c r="A1663" t="e">
        <f ca="1">ol_declare_function("func1662","result",E1663,"input1",B1663,"input2",C1663)</f>
        <v>#NAME?</v>
      </c>
      <c r="B1663">
        <v>1</v>
      </c>
      <c r="C1663">
        <v>2</v>
      </c>
      <c r="D1663">
        <v>1663</v>
      </c>
      <c r="E1663">
        <f t="shared" si="27"/>
        <v>1666</v>
      </c>
    </row>
    <row r="1664" spans="1:5">
      <c r="A1664" t="e">
        <f ca="1">ol_declare_function("func1663","result",E1664,"input1",B1664,"input2",C1664)</f>
        <v>#NAME?</v>
      </c>
      <c r="B1664">
        <v>1</v>
      </c>
      <c r="C1664">
        <v>2</v>
      </c>
      <c r="D1664">
        <v>1664</v>
      </c>
      <c r="E1664">
        <f t="shared" si="27"/>
        <v>1667</v>
      </c>
    </row>
    <row r="1665" spans="1:5">
      <c r="A1665" t="e">
        <f ca="1">ol_declare_function("func1664","result",E1665,"input1",B1665,"input2",C1665)</f>
        <v>#NAME?</v>
      </c>
      <c r="B1665">
        <v>1</v>
      </c>
      <c r="C1665">
        <v>2</v>
      </c>
      <c r="D1665">
        <v>1665</v>
      </c>
      <c r="E1665">
        <f t="shared" si="27"/>
        <v>1668</v>
      </c>
    </row>
    <row r="1666" spans="1:5">
      <c r="A1666" t="e">
        <f ca="1">ol_declare_function("func1665","result",E1666,"input1",B1666,"input2",C1666)</f>
        <v>#NAME?</v>
      </c>
      <c r="B1666">
        <v>1</v>
      </c>
      <c r="C1666">
        <v>2</v>
      </c>
      <c r="D1666">
        <v>1666</v>
      </c>
      <c r="E1666">
        <f t="shared" si="27"/>
        <v>1669</v>
      </c>
    </row>
    <row r="1667" spans="1:5">
      <c r="A1667" t="e">
        <f ca="1">ol_declare_function("func1666","result",E1667,"input1",B1667,"input2",C1667)</f>
        <v>#NAME?</v>
      </c>
      <c r="B1667">
        <v>1</v>
      </c>
      <c r="C1667">
        <v>2</v>
      </c>
      <c r="D1667">
        <v>1667</v>
      </c>
      <c r="E1667">
        <f t="shared" si="27"/>
        <v>1670</v>
      </c>
    </row>
    <row r="1668" spans="1:5">
      <c r="A1668" t="e">
        <f ca="1">ol_declare_function("func1667","result",E1668,"input1",B1668,"input2",C1668)</f>
        <v>#NAME?</v>
      </c>
      <c r="B1668">
        <v>1</v>
      </c>
      <c r="C1668">
        <v>2</v>
      </c>
      <c r="D1668">
        <v>1668</v>
      </c>
      <c r="E1668">
        <f t="shared" si="27"/>
        <v>1671</v>
      </c>
    </row>
    <row r="1669" spans="1:5">
      <c r="A1669" t="e">
        <f ca="1">ol_declare_function("func1668","result",E1669,"input1",B1669,"input2",C1669)</f>
        <v>#NAME?</v>
      </c>
      <c r="B1669">
        <v>1</v>
      </c>
      <c r="C1669">
        <v>2</v>
      </c>
      <c r="D1669">
        <v>1669</v>
      </c>
      <c r="E1669">
        <f t="shared" si="27"/>
        <v>1672</v>
      </c>
    </row>
    <row r="1670" spans="1:5">
      <c r="A1670" t="e">
        <f ca="1">ol_declare_function("func1669","result",E1670,"input1",B1670,"input2",C1670)</f>
        <v>#NAME?</v>
      </c>
      <c r="B1670">
        <v>1</v>
      </c>
      <c r="C1670">
        <v>2</v>
      </c>
      <c r="D1670">
        <v>1670</v>
      </c>
      <c r="E1670">
        <f t="shared" si="27"/>
        <v>1673</v>
      </c>
    </row>
    <row r="1671" spans="1:5">
      <c r="A1671" t="e">
        <f ca="1">ol_declare_function("func1670","result",E1671,"input1",B1671,"input2",C1671)</f>
        <v>#NAME?</v>
      </c>
      <c r="B1671">
        <v>1</v>
      </c>
      <c r="C1671">
        <v>2</v>
      </c>
      <c r="D1671">
        <v>1671</v>
      </c>
      <c r="E1671">
        <f t="shared" si="27"/>
        <v>1674</v>
      </c>
    </row>
    <row r="1672" spans="1:5">
      <c r="A1672" t="e">
        <f ca="1">ol_declare_function("func1671","result",E1672,"input1",B1672,"input2",C1672)</f>
        <v>#NAME?</v>
      </c>
      <c r="B1672">
        <v>1</v>
      </c>
      <c r="C1672">
        <v>2</v>
      </c>
      <c r="D1672">
        <v>1672</v>
      </c>
      <c r="E1672">
        <f t="shared" si="27"/>
        <v>1675</v>
      </c>
    </row>
    <row r="1673" spans="1:5">
      <c r="A1673" t="e">
        <f ca="1">ol_declare_function("func1672","result",E1673,"input1",B1673,"input2",C1673)</f>
        <v>#NAME?</v>
      </c>
      <c r="B1673">
        <v>1</v>
      </c>
      <c r="C1673">
        <v>2</v>
      </c>
      <c r="D1673">
        <v>1673</v>
      </c>
      <c r="E1673">
        <f t="shared" si="27"/>
        <v>1676</v>
      </c>
    </row>
    <row r="1674" spans="1:5">
      <c r="A1674" t="e">
        <f ca="1">ol_declare_function("func1673","result",E1674,"input1",B1674,"input2",C1674)</f>
        <v>#NAME?</v>
      </c>
      <c r="B1674">
        <v>1</v>
      </c>
      <c r="C1674">
        <v>2</v>
      </c>
      <c r="D1674">
        <v>1674</v>
      </c>
      <c r="E1674">
        <f t="shared" si="27"/>
        <v>1677</v>
      </c>
    </row>
    <row r="1675" spans="1:5">
      <c r="A1675" t="e">
        <f ca="1">ol_declare_function("func1674","result",E1675,"input1",B1675,"input2",C1675)</f>
        <v>#NAME?</v>
      </c>
      <c r="B1675">
        <v>1</v>
      </c>
      <c r="C1675">
        <v>2</v>
      </c>
      <c r="D1675">
        <v>1675</v>
      </c>
      <c r="E1675">
        <f t="shared" si="27"/>
        <v>1678</v>
      </c>
    </row>
    <row r="1676" spans="1:5">
      <c r="A1676" t="e">
        <f ca="1">ol_declare_function("func1675","result",E1676,"input1",B1676,"input2",C1676)</f>
        <v>#NAME?</v>
      </c>
      <c r="B1676">
        <v>1</v>
      </c>
      <c r="C1676">
        <v>2</v>
      </c>
      <c r="D1676">
        <v>1676</v>
      </c>
      <c r="E1676">
        <f t="shared" si="27"/>
        <v>1679</v>
      </c>
    </row>
    <row r="1677" spans="1:5">
      <c r="A1677" t="e">
        <f ca="1">ol_declare_function("func1676","result",E1677,"input1",B1677,"input2",C1677)</f>
        <v>#NAME?</v>
      </c>
      <c r="B1677">
        <v>1</v>
      </c>
      <c r="C1677">
        <v>2</v>
      </c>
      <c r="D1677">
        <v>1677</v>
      </c>
      <c r="E1677">
        <f t="shared" si="27"/>
        <v>1680</v>
      </c>
    </row>
    <row r="1678" spans="1:5">
      <c r="A1678" t="e">
        <f ca="1">ol_declare_function("func1677","result",E1678,"input1",B1678,"input2",C1678)</f>
        <v>#NAME?</v>
      </c>
      <c r="B1678">
        <v>1</v>
      </c>
      <c r="C1678">
        <v>2</v>
      </c>
      <c r="D1678">
        <v>1678</v>
      </c>
      <c r="E1678">
        <f t="shared" si="27"/>
        <v>1681</v>
      </c>
    </row>
    <row r="1679" spans="1:5">
      <c r="A1679" t="e">
        <f ca="1">ol_declare_function("func1678","result",E1679,"input1",B1679,"input2",C1679)</f>
        <v>#NAME?</v>
      </c>
      <c r="B1679">
        <v>1</v>
      </c>
      <c r="C1679">
        <v>2</v>
      </c>
      <c r="D1679">
        <v>1679</v>
      </c>
      <c r="E1679">
        <f t="shared" si="27"/>
        <v>1682</v>
      </c>
    </row>
    <row r="1680" spans="1:5">
      <c r="A1680" t="e">
        <f ca="1">ol_declare_function("func1679","result",E1680,"input1",B1680,"input2",C1680)</f>
        <v>#NAME?</v>
      </c>
      <c r="B1680">
        <v>1</v>
      </c>
      <c r="C1680">
        <v>2</v>
      </c>
      <c r="D1680">
        <v>1680</v>
      </c>
      <c r="E1680">
        <f t="shared" si="27"/>
        <v>1683</v>
      </c>
    </row>
    <row r="1681" spans="1:5">
      <c r="A1681" t="e">
        <f ca="1">ol_declare_function("func1680","result",E1681,"input1",B1681,"input2",C1681)</f>
        <v>#NAME?</v>
      </c>
      <c r="B1681">
        <v>1</v>
      </c>
      <c r="C1681">
        <v>2</v>
      </c>
      <c r="D1681">
        <v>1681</v>
      </c>
      <c r="E1681">
        <f t="shared" si="27"/>
        <v>1684</v>
      </c>
    </row>
    <row r="1682" spans="1:5">
      <c r="A1682" t="e">
        <f ca="1">ol_declare_function("func1681","result",E1682,"input1",B1682,"input2",C1682)</f>
        <v>#NAME?</v>
      </c>
      <c r="B1682">
        <v>1</v>
      </c>
      <c r="C1682">
        <v>2</v>
      </c>
      <c r="D1682">
        <v>1682</v>
      </c>
      <c r="E1682">
        <f t="shared" si="27"/>
        <v>1685</v>
      </c>
    </row>
    <row r="1683" spans="1:5">
      <c r="A1683" t="e">
        <f ca="1">ol_declare_function("func1682","result",E1683,"input1",B1683,"input2",C1683)</f>
        <v>#NAME?</v>
      </c>
      <c r="B1683">
        <v>1</v>
      </c>
      <c r="C1683">
        <v>2</v>
      </c>
      <c r="D1683">
        <v>1683</v>
      </c>
      <c r="E1683">
        <f t="shared" si="27"/>
        <v>1686</v>
      </c>
    </row>
    <row r="1684" spans="1:5">
      <c r="A1684" t="e">
        <f ca="1">ol_declare_function("func1683","result",E1684,"input1",B1684,"input2",C1684)</f>
        <v>#NAME?</v>
      </c>
      <c r="B1684">
        <v>1</v>
      </c>
      <c r="C1684">
        <v>2</v>
      </c>
      <c r="D1684">
        <v>1684</v>
      </c>
      <c r="E1684">
        <f t="shared" si="27"/>
        <v>1687</v>
      </c>
    </row>
    <row r="1685" spans="1:5">
      <c r="A1685" t="e">
        <f ca="1">ol_declare_function("func1684","result",E1685,"input1",B1685,"input2",C1685)</f>
        <v>#NAME?</v>
      </c>
      <c r="B1685">
        <v>1</v>
      </c>
      <c r="C1685">
        <v>2</v>
      </c>
      <c r="D1685">
        <v>1685</v>
      </c>
      <c r="E1685">
        <f t="shared" si="27"/>
        <v>1688</v>
      </c>
    </row>
    <row r="1686" spans="1:5">
      <c r="A1686" t="e">
        <f ca="1">ol_declare_function("func1685","result",E1686,"input1",B1686,"input2",C1686)</f>
        <v>#NAME?</v>
      </c>
      <c r="B1686">
        <v>1</v>
      </c>
      <c r="C1686">
        <v>2</v>
      </c>
      <c r="D1686">
        <v>1686</v>
      </c>
      <c r="E1686">
        <f t="shared" si="27"/>
        <v>1689</v>
      </c>
    </row>
    <row r="1687" spans="1:5">
      <c r="A1687" t="e">
        <f ca="1">ol_declare_function("func1686","result",E1687,"input1",B1687,"input2",C1687)</f>
        <v>#NAME?</v>
      </c>
      <c r="B1687">
        <v>1</v>
      </c>
      <c r="C1687">
        <v>2</v>
      </c>
      <c r="D1687">
        <v>1687</v>
      </c>
      <c r="E1687">
        <f t="shared" si="27"/>
        <v>1690</v>
      </c>
    </row>
    <row r="1688" spans="1:5">
      <c r="A1688" t="e">
        <f ca="1">ol_declare_function("func1687","result",E1688,"input1",B1688,"input2",C1688)</f>
        <v>#NAME?</v>
      </c>
      <c r="B1688">
        <v>1</v>
      </c>
      <c r="C1688">
        <v>2</v>
      </c>
      <c r="D1688">
        <v>1688</v>
      </c>
      <c r="E1688">
        <f t="shared" si="27"/>
        <v>1691</v>
      </c>
    </row>
    <row r="1689" spans="1:5">
      <c r="A1689" t="e">
        <f ca="1">ol_declare_function("func1688","result",E1689,"input1",B1689,"input2",C1689)</f>
        <v>#NAME?</v>
      </c>
      <c r="B1689">
        <v>1</v>
      </c>
      <c r="C1689">
        <v>2</v>
      </c>
      <c r="D1689">
        <v>1689</v>
      </c>
      <c r="E1689">
        <f t="shared" si="27"/>
        <v>1692</v>
      </c>
    </row>
    <row r="1690" spans="1:5">
      <c r="A1690" t="e">
        <f ca="1">ol_declare_function("func1689","result",E1690,"input1",B1690,"input2",C1690)</f>
        <v>#NAME?</v>
      </c>
      <c r="B1690">
        <v>1</v>
      </c>
      <c r="C1690">
        <v>2</v>
      </c>
      <c r="D1690">
        <v>1690</v>
      </c>
      <c r="E1690">
        <f t="shared" si="27"/>
        <v>1693</v>
      </c>
    </row>
    <row r="1691" spans="1:5">
      <c r="A1691" t="e">
        <f ca="1">ol_declare_function("func1690","result",E1691,"input1",B1691,"input2",C1691)</f>
        <v>#NAME?</v>
      </c>
      <c r="B1691">
        <v>1</v>
      </c>
      <c r="C1691">
        <v>2</v>
      </c>
      <c r="D1691">
        <v>1691</v>
      </c>
      <c r="E1691">
        <f t="shared" si="27"/>
        <v>1694</v>
      </c>
    </row>
    <row r="1692" spans="1:5">
      <c r="A1692" t="e">
        <f ca="1">ol_declare_function("func1691","result",E1692,"input1",B1692,"input2",C1692)</f>
        <v>#NAME?</v>
      </c>
      <c r="B1692">
        <v>1</v>
      </c>
      <c r="C1692">
        <v>2</v>
      </c>
      <c r="D1692">
        <v>1692</v>
      </c>
      <c r="E1692">
        <f t="shared" si="27"/>
        <v>1695</v>
      </c>
    </row>
    <row r="1693" spans="1:5">
      <c r="A1693" t="e">
        <f ca="1">ol_declare_function("func1692","result",E1693,"input1",B1693,"input2",C1693)</f>
        <v>#NAME?</v>
      </c>
      <c r="B1693">
        <v>1</v>
      </c>
      <c r="C1693">
        <v>2</v>
      </c>
      <c r="D1693">
        <v>1693</v>
      </c>
      <c r="E1693">
        <f t="shared" si="27"/>
        <v>1696</v>
      </c>
    </row>
    <row r="1694" spans="1:5">
      <c r="A1694" t="e">
        <f ca="1">ol_declare_function("func1693","result",E1694,"input1",B1694,"input2",C1694)</f>
        <v>#NAME?</v>
      </c>
      <c r="B1694">
        <v>1</v>
      </c>
      <c r="C1694">
        <v>2</v>
      </c>
      <c r="D1694">
        <v>1694</v>
      </c>
      <c r="E1694">
        <f t="shared" si="27"/>
        <v>1697</v>
      </c>
    </row>
    <row r="1695" spans="1:5">
      <c r="A1695" t="e">
        <f ca="1">ol_declare_function("func1694","result",E1695,"input1",B1695,"input2",C1695)</f>
        <v>#NAME?</v>
      </c>
      <c r="B1695">
        <v>1</v>
      </c>
      <c r="C1695">
        <v>2</v>
      </c>
      <c r="D1695">
        <v>1695</v>
      </c>
      <c r="E1695">
        <f t="shared" si="27"/>
        <v>1698</v>
      </c>
    </row>
    <row r="1696" spans="1:5">
      <c r="A1696" t="e">
        <f ca="1">ol_declare_function("func1695","result",E1696,"input1",B1696,"input2",C1696)</f>
        <v>#NAME?</v>
      </c>
      <c r="B1696">
        <v>1</v>
      </c>
      <c r="C1696">
        <v>2</v>
      </c>
      <c r="D1696">
        <v>1696</v>
      </c>
      <c r="E1696">
        <f t="shared" si="27"/>
        <v>1699</v>
      </c>
    </row>
    <row r="1697" spans="1:5">
      <c r="A1697" t="e">
        <f ca="1">ol_declare_function("func1696","result",E1697,"input1",B1697,"input2",C1697)</f>
        <v>#NAME?</v>
      </c>
      <c r="B1697">
        <v>1</v>
      </c>
      <c r="C1697">
        <v>2</v>
      </c>
      <c r="D1697">
        <v>1697</v>
      </c>
      <c r="E1697">
        <f t="shared" si="27"/>
        <v>1700</v>
      </c>
    </row>
    <row r="1698" spans="1:5">
      <c r="A1698" t="e">
        <f ca="1">ol_declare_function("func1697","result",E1698,"input1",B1698,"input2",C1698)</f>
        <v>#NAME?</v>
      </c>
      <c r="B1698">
        <v>1</v>
      </c>
      <c r="C1698">
        <v>2</v>
      </c>
      <c r="D1698">
        <v>1698</v>
      </c>
      <c r="E1698">
        <f t="shared" si="27"/>
        <v>1701</v>
      </c>
    </row>
    <row r="1699" spans="1:5">
      <c r="A1699" t="e">
        <f ca="1">ol_declare_function("func1698","result",E1699,"input1",B1699,"input2",C1699)</f>
        <v>#NAME?</v>
      </c>
      <c r="B1699">
        <v>1</v>
      </c>
      <c r="C1699">
        <v>2</v>
      </c>
      <c r="D1699">
        <v>1699</v>
      </c>
      <c r="E1699">
        <f t="shared" si="27"/>
        <v>1702</v>
      </c>
    </row>
    <row r="1700" spans="1:5">
      <c r="A1700" t="e">
        <f ca="1">ol_declare_function("func1699","result",E1700,"input1",B1700,"input2",C1700)</f>
        <v>#NAME?</v>
      </c>
      <c r="B1700">
        <v>1</v>
      </c>
      <c r="C1700">
        <v>2</v>
      </c>
      <c r="D1700">
        <v>1700</v>
      </c>
      <c r="E1700">
        <f t="shared" si="27"/>
        <v>1703</v>
      </c>
    </row>
    <row r="1701" spans="1:5">
      <c r="A1701" t="e">
        <f ca="1">ol_declare_function("func1700","result",E1701,"input1",B1701,"input2",C1701)</f>
        <v>#NAME?</v>
      </c>
      <c r="B1701">
        <v>1</v>
      </c>
      <c r="C1701">
        <v>2</v>
      </c>
      <c r="D1701">
        <v>1701</v>
      </c>
      <c r="E1701">
        <f t="shared" si="27"/>
        <v>1704</v>
      </c>
    </row>
    <row r="1702" spans="1:5">
      <c r="A1702" t="e">
        <f ca="1">ol_declare_function("func1701","result",E1702,"input1",B1702,"input2",C1702)</f>
        <v>#NAME?</v>
      </c>
      <c r="B1702">
        <v>1</v>
      </c>
      <c r="C1702">
        <v>2</v>
      </c>
      <c r="D1702">
        <v>1702</v>
      </c>
      <c r="E1702">
        <f t="shared" si="27"/>
        <v>1705</v>
      </c>
    </row>
    <row r="1703" spans="1:5">
      <c r="A1703" t="e">
        <f ca="1">ol_declare_function("func1702","result",E1703,"input1",B1703,"input2",C1703)</f>
        <v>#NAME?</v>
      </c>
      <c r="B1703">
        <v>1</v>
      </c>
      <c r="C1703">
        <v>2</v>
      </c>
      <c r="D1703">
        <v>1703</v>
      </c>
      <c r="E1703">
        <f t="shared" si="27"/>
        <v>1706</v>
      </c>
    </row>
    <row r="1704" spans="1:5">
      <c r="A1704" t="e">
        <f ca="1">ol_declare_function("func1703","result",E1704,"input1",B1704,"input2",C1704)</f>
        <v>#NAME?</v>
      </c>
      <c r="B1704">
        <v>1</v>
      </c>
      <c r="C1704">
        <v>2</v>
      </c>
      <c r="D1704">
        <v>1704</v>
      </c>
      <c r="E1704">
        <f t="shared" si="27"/>
        <v>1707</v>
      </c>
    </row>
    <row r="1705" spans="1:5">
      <c r="A1705" t="e">
        <f ca="1">ol_declare_function("func1704","result",E1705,"input1",B1705,"input2",C1705)</f>
        <v>#NAME?</v>
      </c>
      <c r="B1705">
        <v>1</v>
      </c>
      <c r="C1705">
        <v>2</v>
      </c>
      <c r="D1705">
        <v>1705</v>
      </c>
      <c r="E1705">
        <f t="shared" si="27"/>
        <v>1708</v>
      </c>
    </row>
    <row r="1706" spans="1:5">
      <c r="A1706" t="e">
        <f ca="1">ol_declare_function("func1705","result",E1706,"input1",B1706,"input2",C1706)</f>
        <v>#NAME?</v>
      </c>
      <c r="B1706">
        <v>1</v>
      </c>
      <c r="C1706">
        <v>2</v>
      </c>
      <c r="D1706">
        <v>1706</v>
      </c>
      <c r="E1706">
        <f t="shared" si="27"/>
        <v>1709</v>
      </c>
    </row>
    <row r="1707" spans="1:5">
      <c r="A1707" t="e">
        <f ca="1">ol_declare_function("func1706","result",E1707,"input1",B1707,"input2",C1707)</f>
        <v>#NAME?</v>
      </c>
      <c r="B1707">
        <v>1</v>
      </c>
      <c r="C1707">
        <v>2</v>
      </c>
      <c r="D1707">
        <v>1707</v>
      </c>
      <c r="E1707">
        <f t="shared" si="27"/>
        <v>1710</v>
      </c>
    </row>
    <row r="1708" spans="1:5">
      <c r="A1708" t="e">
        <f ca="1">ol_declare_function("func1707","result",E1708,"input1",B1708,"input2",C1708)</f>
        <v>#NAME?</v>
      </c>
      <c r="B1708">
        <v>1</v>
      </c>
      <c r="C1708">
        <v>2</v>
      </c>
      <c r="D1708">
        <v>1708</v>
      </c>
      <c r="E1708">
        <f t="shared" si="27"/>
        <v>1711</v>
      </c>
    </row>
    <row r="1709" spans="1:5">
      <c r="A1709" t="e">
        <f ca="1">ol_declare_function("func1708","result",E1709,"input1",B1709,"input2",C1709)</f>
        <v>#NAME?</v>
      </c>
      <c r="B1709">
        <v>1</v>
      </c>
      <c r="C1709">
        <v>2</v>
      </c>
      <c r="D1709">
        <v>1709</v>
      </c>
      <c r="E1709">
        <f t="shared" si="27"/>
        <v>1712</v>
      </c>
    </row>
    <row r="1710" spans="1:5">
      <c r="A1710" t="e">
        <f ca="1">ol_declare_function("func1709","result",E1710,"input1",B1710,"input2",C1710)</f>
        <v>#NAME?</v>
      </c>
      <c r="B1710">
        <v>1</v>
      </c>
      <c r="C1710">
        <v>2</v>
      </c>
      <c r="D1710">
        <v>1710</v>
      </c>
      <c r="E1710">
        <f t="shared" si="27"/>
        <v>1713</v>
      </c>
    </row>
    <row r="1711" spans="1:5">
      <c r="A1711" t="e">
        <f ca="1">ol_declare_function("func1710","result",E1711,"input1",B1711,"input2",C1711)</f>
        <v>#NAME?</v>
      </c>
      <c r="B1711">
        <v>1</v>
      </c>
      <c r="C1711">
        <v>2</v>
      </c>
      <c r="D1711">
        <v>1711</v>
      </c>
      <c r="E1711">
        <f t="shared" si="27"/>
        <v>1714</v>
      </c>
    </row>
    <row r="1712" spans="1:5">
      <c r="A1712" t="e">
        <f ca="1">ol_declare_function("func1711","result",E1712,"input1",B1712,"input2",C1712)</f>
        <v>#NAME?</v>
      </c>
      <c r="B1712">
        <v>1</v>
      </c>
      <c r="C1712">
        <v>2</v>
      </c>
      <c r="D1712">
        <v>1712</v>
      </c>
      <c r="E1712">
        <f t="shared" si="27"/>
        <v>1715</v>
      </c>
    </row>
    <row r="1713" spans="1:5">
      <c r="A1713" t="e">
        <f ca="1">ol_declare_function("func1712","result",E1713,"input1",B1713,"input2",C1713)</f>
        <v>#NAME?</v>
      </c>
      <c r="B1713">
        <v>1</v>
      </c>
      <c r="C1713">
        <v>2</v>
      </c>
      <c r="D1713">
        <v>1713</v>
      </c>
      <c r="E1713">
        <f t="shared" si="27"/>
        <v>1716</v>
      </c>
    </row>
    <row r="1714" spans="1:5">
      <c r="A1714" t="e">
        <f ca="1">ol_declare_function("func1713","result",E1714,"input1",B1714,"input2",C1714)</f>
        <v>#NAME?</v>
      </c>
      <c r="B1714">
        <v>1</v>
      </c>
      <c r="C1714">
        <v>2</v>
      </c>
      <c r="D1714">
        <v>1714</v>
      </c>
      <c r="E1714">
        <f t="shared" si="27"/>
        <v>1717</v>
      </c>
    </row>
    <row r="1715" spans="1:5">
      <c r="A1715" t="e">
        <f ca="1">ol_declare_function("func1714","result",E1715,"input1",B1715,"input2",C1715)</f>
        <v>#NAME?</v>
      </c>
      <c r="B1715">
        <v>1</v>
      </c>
      <c r="C1715">
        <v>2</v>
      </c>
      <c r="D1715">
        <v>1715</v>
      </c>
      <c r="E1715">
        <f t="shared" si="27"/>
        <v>1718</v>
      </c>
    </row>
    <row r="1716" spans="1:5">
      <c r="A1716" t="e">
        <f ca="1">ol_declare_function("func1715","result",E1716,"input1",B1716,"input2",C1716)</f>
        <v>#NAME?</v>
      </c>
      <c r="B1716">
        <v>1</v>
      </c>
      <c r="C1716">
        <v>2</v>
      </c>
      <c r="D1716">
        <v>1716</v>
      </c>
      <c r="E1716">
        <f t="shared" si="27"/>
        <v>1719</v>
      </c>
    </row>
    <row r="1717" spans="1:5">
      <c r="A1717" t="e">
        <f ca="1">ol_declare_function("func1716","result",E1717,"input1",B1717,"input2",C1717)</f>
        <v>#NAME?</v>
      </c>
      <c r="B1717">
        <v>1</v>
      </c>
      <c r="C1717">
        <v>2</v>
      </c>
      <c r="D1717">
        <v>1717</v>
      </c>
      <c r="E1717">
        <f t="shared" si="27"/>
        <v>1720</v>
      </c>
    </row>
    <row r="1718" spans="1:5">
      <c r="A1718" t="e">
        <f ca="1">ol_declare_function("func1717","result",E1718,"input1",B1718,"input2",C1718)</f>
        <v>#NAME?</v>
      </c>
      <c r="B1718">
        <v>1</v>
      </c>
      <c r="C1718">
        <v>2</v>
      </c>
      <c r="D1718">
        <v>1718</v>
      </c>
      <c r="E1718">
        <f t="shared" si="27"/>
        <v>1721</v>
      </c>
    </row>
    <row r="1719" spans="1:5">
      <c r="A1719" t="e">
        <f ca="1">ol_declare_function("func1718","result",E1719,"input1",B1719,"input2",C1719)</f>
        <v>#NAME?</v>
      </c>
      <c r="B1719">
        <v>1</v>
      </c>
      <c r="C1719">
        <v>2</v>
      </c>
      <c r="D1719">
        <v>1719</v>
      </c>
      <c r="E1719">
        <f t="shared" si="27"/>
        <v>1722</v>
      </c>
    </row>
    <row r="1720" spans="1:5">
      <c r="A1720" t="e">
        <f ca="1">ol_declare_function("func1719","result",E1720,"input1",B1720,"input2",C1720)</f>
        <v>#NAME?</v>
      </c>
      <c r="B1720">
        <v>1</v>
      </c>
      <c r="C1720">
        <v>2</v>
      </c>
      <c r="D1720">
        <v>1720</v>
      </c>
      <c r="E1720">
        <f t="shared" si="27"/>
        <v>1723</v>
      </c>
    </row>
    <row r="1721" spans="1:5">
      <c r="A1721" t="e">
        <f ca="1">ol_declare_function("func1720","result",E1721,"input1",B1721,"input2",C1721)</f>
        <v>#NAME?</v>
      </c>
      <c r="B1721">
        <v>1</v>
      </c>
      <c r="C1721">
        <v>2</v>
      </c>
      <c r="D1721">
        <v>1721</v>
      </c>
      <c r="E1721">
        <f t="shared" si="27"/>
        <v>1724</v>
      </c>
    </row>
    <row r="1722" spans="1:5">
      <c r="A1722" t="e">
        <f ca="1">ol_declare_function("func1721","result",E1722,"input1",B1722,"input2",C1722)</f>
        <v>#NAME?</v>
      </c>
      <c r="B1722">
        <v>1</v>
      </c>
      <c r="C1722">
        <v>2</v>
      </c>
      <c r="D1722">
        <v>1722</v>
      </c>
      <c r="E1722">
        <f t="shared" si="27"/>
        <v>1725</v>
      </c>
    </row>
    <row r="1723" spans="1:5">
      <c r="A1723" t="e">
        <f ca="1">ol_declare_function("func1722","result",E1723,"input1",B1723,"input2",C1723)</f>
        <v>#NAME?</v>
      </c>
      <c r="B1723">
        <v>1</v>
      </c>
      <c r="C1723">
        <v>2</v>
      </c>
      <c r="D1723">
        <v>1723</v>
      </c>
      <c r="E1723">
        <f t="shared" si="27"/>
        <v>1726</v>
      </c>
    </row>
    <row r="1724" spans="1:5">
      <c r="A1724" t="e">
        <f ca="1">ol_declare_function("func1723","result",E1724,"input1",B1724,"input2",C1724)</f>
        <v>#NAME?</v>
      </c>
      <c r="B1724">
        <v>1</v>
      </c>
      <c r="C1724">
        <v>2</v>
      </c>
      <c r="D1724">
        <v>1724</v>
      </c>
      <c r="E1724">
        <f t="shared" si="27"/>
        <v>1727</v>
      </c>
    </row>
    <row r="1725" spans="1:5">
      <c r="A1725" t="e">
        <f ca="1">ol_declare_function("func1724","result",E1725,"input1",B1725,"input2",C1725)</f>
        <v>#NAME?</v>
      </c>
      <c r="B1725">
        <v>1</v>
      </c>
      <c r="C1725">
        <v>2</v>
      </c>
      <c r="D1725">
        <v>1725</v>
      </c>
      <c r="E1725">
        <f t="shared" ref="E1725:E1788" si="28">D1725+C1725+B1725</f>
        <v>1728</v>
      </c>
    </row>
    <row r="1726" spans="1:5">
      <c r="A1726" t="e">
        <f ca="1">ol_declare_function("func1725","result",E1726,"input1",B1726,"input2",C1726)</f>
        <v>#NAME?</v>
      </c>
      <c r="B1726">
        <v>1</v>
      </c>
      <c r="C1726">
        <v>2</v>
      </c>
      <c r="D1726">
        <v>1726</v>
      </c>
      <c r="E1726">
        <f t="shared" si="28"/>
        <v>1729</v>
      </c>
    </row>
    <row r="1727" spans="1:5">
      <c r="A1727" t="e">
        <f ca="1">ol_declare_function("func1726","result",E1727,"input1",B1727,"input2",C1727)</f>
        <v>#NAME?</v>
      </c>
      <c r="B1727">
        <v>1</v>
      </c>
      <c r="C1727">
        <v>2</v>
      </c>
      <c r="D1727">
        <v>1727</v>
      </c>
      <c r="E1727">
        <f t="shared" si="28"/>
        <v>1730</v>
      </c>
    </row>
    <row r="1728" spans="1:5">
      <c r="A1728" t="e">
        <f ca="1">ol_declare_function("func1727","result",E1728,"input1",B1728,"input2",C1728)</f>
        <v>#NAME?</v>
      </c>
      <c r="B1728">
        <v>1</v>
      </c>
      <c r="C1728">
        <v>2</v>
      </c>
      <c r="D1728">
        <v>1728</v>
      </c>
      <c r="E1728">
        <f t="shared" si="28"/>
        <v>1731</v>
      </c>
    </row>
    <row r="1729" spans="1:5">
      <c r="A1729" t="e">
        <f ca="1">ol_declare_function("func1728","result",E1729,"input1",B1729,"input2",C1729)</f>
        <v>#NAME?</v>
      </c>
      <c r="B1729">
        <v>1</v>
      </c>
      <c r="C1729">
        <v>2</v>
      </c>
      <c r="D1729">
        <v>1729</v>
      </c>
      <c r="E1729">
        <f t="shared" si="28"/>
        <v>1732</v>
      </c>
    </row>
    <row r="1730" spans="1:5">
      <c r="A1730" t="e">
        <f ca="1">ol_declare_function("func1729","result",E1730,"input1",B1730,"input2",C1730)</f>
        <v>#NAME?</v>
      </c>
      <c r="B1730">
        <v>1</v>
      </c>
      <c r="C1730">
        <v>2</v>
      </c>
      <c r="D1730">
        <v>1730</v>
      </c>
      <c r="E1730">
        <f t="shared" si="28"/>
        <v>1733</v>
      </c>
    </row>
    <row r="1731" spans="1:5">
      <c r="A1731" t="e">
        <f ca="1">ol_declare_function("func1730","result",E1731,"input1",B1731,"input2",C1731)</f>
        <v>#NAME?</v>
      </c>
      <c r="B1731">
        <v>1</v>
      </c>
      <c r="C1731">
        <v>2</v>
      </c>
      <c r="D1731">
        <v>1731</v>
      </c>
      <c r="E1731">
        <f t="shared" si="28"/>
        <v>1734</v>
      </c>
    </row>
    <row r="1732" spans="1:5">
      <c r="A1732" t="e">
        <f ca="1">ol_declare_function("func1731","result",E1732,"input1",B1732,"input2",C1732)</f>
        <v>#NAME?</v>
      </c>
      <c r="B1732">
        <v>1</v>
      </c>
      <c r="C1732">
        <v>2</v>
      </c>
      <c r="D1732">
        <v>1732</v>
      </c>
      <c r="E1732">
        <f t="shared" si="28"/>
        <v>1735</v>
      </c>
    </row>
    <row r="1733" spans="1:5">
      <c r="A1733" t="e">
        <f ca="1">ol_declare_function("func1732","result",E1733,"input1",B1733,"input2",C1733)</f>
        <v>#NAME?</v>
      </c>
      <c r="B1733">
        <v>1</v>
      </c>
      <c r="C1733">
        <v>2</v>
      </c>
      <c r="D1733">
        <v>1733</v>
      </c>
      <c r="E1733">
        <f t="shared" si="28"/>
        <v>1736</v>
      </c>
    </row>
    <row r="1734" spans="1:5">
      <c r="A1734" t="e">
        <f ca="1">ol_declare_function("func1733","result",E1734,"input1",B1734,"input2",C1734)</f>
        <v>#NAME?</v>
      </c>
      <c r="B1734">
        <v>1</v>
      </c>
      <c r="C1734">
        <v>2</v>
      </c>
      <c r="D1734">
        <v>1734</v>
      </c>
      <c r="E1734">
        <f t="shared" si="28"/>
        <v>1737</v>
      </c>
    </row>
    <row r="1735" spans="1:5">
      <c r="A1735" t="e">
        <f ca="1">ol_declare_function("func1734","result",E1735,"input1",B1735,"input2",C1735)</f>
        <v>#NAME?</v>
      </c>
      <c r="B1735">
        <v>1</v>
      </c>
      <c r="C1735">
        <v>2</v>
      </c>
      <c r="D1735">
        <v>1735</v>
      </c>
      <c r="E1735">
        <f t="shared" si="28"/>
        <v>1738</v>
      </c>
    </row>
    <row r="1736" spans="1:5">
      <c r="A1736" t="e">
        <f ca="1">ol_declare_function("func1735","result",E1736,"input1",B1736,"input2",C1736)</f>
        <v>#NAME?</v>
      </c>
      <c r="B1736">
        <v>1</v>
      </c>
      <c r="C1736">
        <v>2</v>
      </c>
      <c r="D1736">
        <v>1736</v>
      </c>
      <c r="E1736">
        <f t="shared" si="28"/>
        <v>1739</v>
      </c>
    </row>
    <row r="1737" spans="1:5">
      <c r="A1737" t="e">
        <f ca="1">ol_declare_function("func1736","result",E1737,"input1",B1737,"input2",C1737)</f>
        <v>#NAME?</v>
      </c>
      <c r="B1737">
        <v>1</v>
      </c>
      <c r="C1737">
        <v>2</v>
      </c>
      <c r="D1737">
        <v>1737</v>
      </c>
      <c r="E1737">
        <f t="shared" si="28"/>
        <v>1740</v>
      </c>
    </row>
    <row r="1738" spans="1:5">
      <c r="A1738" t="e">
        <f ca="1">ol_declare_function("func1737","result",E1738,"input1",B1738,"input2",C1738)</f>
        <v>#NAME?</v>
      </c>
      <c r="B1738">
        <v>1</v>
      </c>
      <c r="C1738">
        <v>2</v>
      </c>
      <c r="D1738">
        <v>1738</v>
      </c>
      <c r="E1738">
        <f t="shared" si="28"/>
        <v>1741</v>
      </c>
    </row>
    <row r="1739" spans="1:5">
      <c r="A1739" t="e">
        <f ca="1">ol_declare_function("func1738","result",E1739,"input1",B1739,"input2",C1739)</f>
        <v>#NAME?</v>
      </c>
      <c r="B1739">
        <v>1</v>
      </c>
      <c r="C1739">
        <v>2</v>
      </c>
      <c r="D1739">
        <v>1739</v>
      </c>
      <c r="E1739">
        <f t="shared" si="28"/>
        <v>1742</v>
      </c>
    </row>
    <row r="1740" spans="1:5">
      <c r="A1740" t="e">
        <f ca="1">ol_declare_function("func1739","result",E1740,"input1",B1740,"input2",C1740)</f>
        <v>#NAME?</v>
      </c>
      <c r="B1740">
        <v>1</v>
      </c>
      <c r="C1740">
        <v>2</v>
      </c>
      <c r="D1740">
        <v>1740</v>
      </c>
      <c r="E1740">
        <f t="shared" si="28"/>
        <v>1743</v>
      </c>
    </row>
    <row r="1741" spans="1:5">
      <c r="A1741" t="e">
        <f ca="1">ol_declare_function("func1740","result",E1741,"input1",B1741,"input2",C1741)</f>
        <v>#NAME?</v>
      </c>
      <c r="B1741">
        <v>1</v>
      </c>
      <c r="C1741">
        <v>2</v>
      </c>
      <c r="D1741">
        <v>1741</v>
      </c>
      <c r="E1741">
        <f t="shared" si="28"/>
        <v>1744</v>
      </c>
    </row>
    <row r="1742" spans="1:5">
      <c r="A1742" t="e">
        <f ca="1">ol_declare_function("func1741","result",E1742,"input1",B1742,"input2",C1742)</f>
        <v>#NAME?</v>
      </c>
      <c r="B1742">
        <v>1</v>
      </c>
      <c r="C1742">
        <v>2</v>
      </c>
      <c r="D1742">
        <v>1742</v>
      </c>
      <c r="E1742">
        <f t="shared" si="28"/>
        <v>1745</v>
      </c>
    </row>
    <row r="1743" spans="1:5">
      <c r="A1743" t="e">
        <f ca="1">ol_declare_function("func1742","result",E1743,"input1",B1743,"input2",C1743)</f>
        <v>#NAME?</v>
      </c>
      <c r="B1743">
        <v>1</v>
      </c>
      <c r="C1743">
        <v>2</v>
      </c>
      <c r="D1743">
        <v>1743</v>
      </c>
      <c r="E1743">
        <f t="shared" si="28"/>
        <v>1746</v>
      </c>
    </row>
    <row r="1744" spans="1:5">
      <c r="A1744" t="e">
        <f ca="1">ol_declare_function("func1743","result",E1744,"input1",B1744,"input2",C1744)</f>
        <v>#NAME?</v>
      </c>
      <c r="B1744">
        <v>1</v>
      </c>
      <c r="C1744">
        <v>2</v>
      </c>
      <c r="D1744">
        <v>1744</v>
      </c>
      <c r="E1744">
        <f t="shared" si="28"/>
        <v>1747</v>
      </c>
    </row>
    <row r="1745" spans="1:5">
      <c r="A1745" t="e">
        <f ca="1">ol_declare_function("func1744","result",E1745,"input1",B1745,"input2",C1745)</f>
        <v>#NAME?</v>
      </c>
      <c r="B1745">
        <v>1</v>
      </c>
      <c r="C1745">
        <v>2</v>
      </c>
      <c r="D1745">
        <v>1745</v>
      </c>
      <c r="E1745">
        <f t="shared" si="28"/>
        <v>1748</v>
      </c>
    </row>
    <row r="1746" spans="1:5">
      <c r="A1746" t="e">
        <f ca="1">ol_declare_function("func1745","result",E1746,"input1",B1746,"input2",C1746)</f>
        <v>#NAME?</v>
      </c>
      <c r="B1746">
        <v>1</v>
      </c>
      <c r="C1746">
        <v>2</v>
      </c>
      <c r="D1746">
        <v>1746</v>
      </c>
      <c r="E1746">
        <f t="shared" si="28"/>
        <v>1749</v>
      </c>
    </row>
    <row r="1747" spans="1:5">
      <c r="A1747" t="e">
        <f ca="1">ol_declare_function("func1746","result",E1747,"input1",B1747,"input2",C1747)</f>
        <v>#NAME?</v>
      </c>
      <c r="B1747">
        <v>1</v>
      </c>
      <c r="C1747">
        <v>2</v>
      </c>
      <c r="D1747">
        <v>1747</v>
      </c>
      <c r="E1747">
        <f t="shared" si="28"/>
        <v>1750</v>
      </c>
    </row>
    <row r="1748" spans="1:5">
      <c r="A1748" t="e">
        <f ca="1">ol_declare_function("func1747","result",E1748,"input1",B1748,"input2",C1748)</f>
        <v>#NAME?</v>
      </c>
      <c r="B1748">
        <v>1</v>
      </c>
      <c r="C1748">
        <v>2</v>
      </c>
      <c r="D1748">
        <v>1748</v>
      </c>
      <c r="E1748">
        <f t="shared" si="28"/>
        <v>1751</v>
      </c>
    </row>
    <row r="1749" spans="1:5">
      <c r="A1749" t="e">
        <f ca="1">ol_declare_function("func1748","result",E1749,"input1",B1749,"input2",C1749)</f>
        <v>#NAME?</v>
      </c>
      <c r="B1749">
        <v>1</v>
      </c>
      <c r="C1749">
        <v>2</v>
      </c>
      <c r="D1749">
        <v>1749</v>
      </c>
      <c r="E1749">
        <f t="shared" si="28"/>
        <v>1752</v>
      </c>
    </row>
    <row r="1750" spans="1:5">
      <c r="A1750" t="e">
        <f ca="1">ol_declare_function("func1749","result",E1750,"input1",B1750,"input2",C1750)</f>
        <v>#NAME?</v>
      </c>
      <c r="B1750">
        <v>1</v>
      </c>
      <c r="C1750">
        <v>2</v>
      </c>
      <c r="D1750">
        <v>1750</v>
      </c>
      <c r="E1750">
        <f t="shared" si="28"/>
        <v>1753</v>
      </c>
    </row>
    <row r="1751" spans="1:5">
      <c r="A1751" t="e">
        <f ca="1">ol_declare_function("func1750","result",E1751,"input1",B1751,"input2",C1751)</f>
        <v>#NAME?</v>
      </c>
      <c r="B1751">
        <v>1</v>
      </c>
      <c r="C1751">
        <v>2</v>
      </c>
      <c r="D1751">
        <v>1751</v>
      </c>
      <c r="E1751">
        <f t="shared" si="28"/>
        <v>1754</v>
      </c>
    </row>
    <row r="1752" spans="1:5">
      <c r="A1752" t="e">
        <f ca="1">ol_declare_function("func1751","result",E1752,"input1",B1752,"input2",C1752)</f>
        <v>#NAME?</v>
      </c>
      <c r="B1752">
        <v>1</v>
      </c>
      <c r="C1752">
        <v>2</v>
      </c>
      <c r="D1752">
        <v>1752</v>
      </c>
      <c r="E1752">
        <f t="shared" si="28"/>
        <v>1755</v>
      </c>
    </row>
    <row r="1753" spans="1:5">
      <c r="A1753" t="e">
        <f ca="1">ol_declare_function("func1752","result",E1753,"input1",B1753,"input2",C1753)</f>
        <v>#NAME?</v>
      </c>
      <c r="B1753">
        <v>1</v>
      </c>
      <c r="C1753">
        <v>2</v>
      </c>
      <c r="D1753">
        <v>1753</v>
      </c>
      <c r="E1753">
        <f t="shared" si="28"/>
        <v>1756</v>
      </c>
    </row>
    <row r="1754" spans="1:5">
      <c r="A1754" t="e">
        <f ca="1">ol_declare_function("func1753","result",E1754,"input1",B1754,"input2",C1754)</f>
        <v>#NAME?</v>
      </c>
      <c r="B1754">
        <v>1</v>
      </c>
      <c r="C1754">
        <v>2</v>
      </c>
      <c r="D1754">
        <v>1754</v>
      </c>
      <c r="E1754">
        <f t="shared" si="28"/>
        <v>1757</v>
      </c>
    </row>
    <row r="1755" spans="1:5">
      <c r="A1755" t="e">
        <f ca="1">ol_declare_function("func1754","result",E1755,"input1",B1755,"input2",C1755)</f>
        <v>#NAME?</v>
      </c>
      <c r="B1755">
        <v>1</v>
      </c>
      <c r="C1755">
        <v>2</v>
      </c>
      <c r="D1755">
        <v>1755</v>
      </c>
      <c r="E1755">
        <f t="shared" si="28"/>
        <v>1758</v>
      </c>
    </row>
    <row r="1756" spans="1:5">
      <c r="A1756" t="e">
        <f ca="1">ol_declare_function("func1755","result",E1756,"input1",B1756,"input2",C1756)</f>
        <v>#NAME?</v>
      </c>
      <c r="B1756">
        <v>1</v>
      </c>
      <c r="C1756">
        <v>2</v>
      </c>
      <c r="D1756">
        <v>1756</v>
      </c>
      <c r="E1756">
        <f t="shared" si="28"/>
        <v>1759</v>
      </c>
    </row>
    <row r="1757" spans="1:5">
      <c r="A1757" t="e">
        <f ca="1">ol_declare_function("func1756","result",E1757,"input1",B1757,"input2",C1757)</f>
        <v>#NAME?</v>
      </c>
      <c r="B1757">
        <v>1</v>
      </c>
      <c r="C1757">
        <v>2</v>
      </c>
      <c r="D1757">
        <v>1757</v>
      </c>
      <c r="E1757">
        <f t="shared" si="28"/>
        <v>1760</v>
      </c>
    </row>
    <row r="1758" spans="1:5">
      <c r="A1758" t="e">
        <f ca="1">ol_declare_function("func1757","result",E1758,"input1",B1758,"input2",C1758)</f>
        <v>#NAME?</v>
      </c>
      <c r="B1758">
        <v>1</v>
      </c>
      <c r="C1758">
        <v>2</v>
      </c>
      <c r="D1758">
        <v>1758</v>
      </c>
      <c r="E1758">
        <f t="shared" si="28"/>
        <v>1761</v>
      </c>
    </row>
    <row r="1759" spans="1:5">
      <c r="A1759" t="e">
        <f ca="1">ol_declare_function("func1758","result",E1759,"input1",B1759,"input2",C1759)</f>
        <v>#NAME?</v>
      </c>
      <c r="B1759">
        <v>1</v>
      </c>
      <c r="C1759">
        <v>2</v>
      </c>
      <c r="D1759">
        <v>1759</v>
      </c>
      <c r="E1759">
        <f t="shared" si="28"/>
        <v>1762</v>
      </c>
    </row>
    <row r="1760" spans="1:5">
      <c r="A1760" t="e">
        <f ca="1">ol_declare_function("func1759","result",E1760,"input1",B1760,"input2",C1760)</f>
        <v>#NAME?</v>
      </c>
      <c r="B1760">
        <v>1</v>
      </c>
      <c r="C1760">
        <v>2</v>
      </c>
      <c r="D1760">
        <v>1760</v>
      </c>
      <c r="E1760">
        <f t="shared" si="28"/>
        <v>1763</v>
      </c>
    </row>
    <row r="1761" spans="1:5">
      <c r="A1761" t="e">
        <f ca="1">ol_declare_function("func1760","result",E1761,"input1",B1761,"input2",C1761)</f>
        <v>#NAME?</v>
      </c>
      <c r="B1761">
        <v>1</v>
      </c>
      <c r="C1761">
        <v>2</v>
      </c>
      <c r="D1761">
        <v>1761</v>
      </c>
      <c r="E1761">
        <f t="shared" si="28"/>
        <v>1764</v>
      </c>
    </row>
    <row r="1762" spans="1:5">
      <c r="A1762" t="e">
        <f ca="1">ol_declare_function("func1761","result",E1762,"input1",B1762,"input2",C1762)</f>
        <v>#NAME?</v>
      </c>
      <c r="B1762">
        <v>1</v>
      </c>
      <c r="C1762">
        <v>2</v>
      </c>
      <c r="D1762">
        <v>1762</v>
      </c>
      <c r="E1762">
        <f t="shared" si="28"/>
        <v>1765</v>
      </c>
    </row>
    <row r="1763" spans="1:5">
      <c r="A1763" t="e">
        <f ca="1">ol_declare_function("func1762","result",E1763,"input1",B1763,"input2",C1763)</f>
        <v>#NAME?</v>
      </c>
      <c r="B1763">
        <v>1</v>
      </c>
      <c r="C1763">
        <v>2</v>
      </c>
      <c r="D1763">
        <v>1763</v>
      </c>
      <c r="E1763">
        <f t="shared" si="28"/>
        <v>1766</v>
      </c>
    </row>
    <row r="1764" spans="1:5">
      <c r="A1764" t="e">
        <f ca="1">ol_declare_function("func1763","result",E1764,"input1",B1764,"input2",C1764)</f>
        <v>#NAME?</v>
      </c>
      <c r="B1764">
        <v>1</v>
      </c>
      <c r="C1764">
        <v>2</v>
      </c>
      <c r="D1764">
        <v>1764</v>
      </c>
      <c r="E1764">
        <f t="shared" si="28"/>
        <v>1767</v>
      </c>
    </row>
    <row r="1765" spans="1:5">
      <c r="A1765" t="e">
        <f ca="1">ol_declare_function("func1764","result",E1765,"input1",B1765,"input2",C1765)</f>
        <v>#NAME?</v>
      </c>
      <c r="B1765">
        <v>1</v>
      </c>
      <c r="C1765">
        <v>2</v>
      </c>
      <c r="D1765">
        <v>1765</v>
      </c>
      <c r="E1765">
        <f t="shared" si="28"/>
        <v>1768</v>
      </c>
    </row>
    <row r="1766" spans="1:5">
      <c r="A1766" t="e">
        <f ca="1">ol_declare_function("func1765","result",E1766,"input1",B1766,"input2",C1766)</f>
        <v>#NAME?</v>
      </c>
      <c r="B1766">
        <v>1</v>
      </c>
      <c r="C1766">
        <v>2</v>
      </c>
      <c r="D1766">
        <v>1766</v>
      </c>
      <c r="E1766">
        <f t="shared" si="28"/>
        <v>1769</v>
      </c>
    </row>
    <row r="1767" spans="1:5">
      <c r="A1767" t="e">
        <f ca="1">ol_declare_function("func1766","result",E1767,"input1",B1767,"input2",C1767)</f>
        <v>#NAME?</v>
      </c>
      <c r="B1767">
        <v>1</v>
      </c>
      <c r="C1767">
        <v>2</v>
      </c>
      <c r="D1767">
        <v>1767</v>
      </c>
      <c r="E1767">
        <f t="shared" si="28"/>
        <v>1770</v>
      </c>
    </row>
    <row r="1768" spans="1:5">
      <c r="A1768" t="e">
        <f ca="1">ol_declare_function("func1767","result",E1768,"input1",B1768,"input2",C1768)</f>
        <v>#NAME?</v>
      </c>
      <c r="B1768">
        <v>1</v>
      </c>
      <c r="C1768">
        <v>2</v>
      </c>
      <c r="D1768">
        <v>1768</v>
      </c>
      <c r="E1768">
        <f t="shared" si="28"/>
        <v>1771</v>
      </c>
    </row>
    <row r="1769" spans="1:5">
      <c r="A1769" t="e">
        <f ca="1">ol_declare_function("func1768","result",E1769,"input1",B1769,"input2",C1769)</f>
        <v>#NAME?</v>
      </c>
      <c r="B1769">
        <v>1</v>
      </c>
      <c r="C1769">
        <v>2</v>
      </c>
      <c r="D1769">
        <v>1769</v>
      </c>
      <c r="E1769">
        <f t="shared" si="28"/>
        <v>1772</v>
      </c>
    </row>
    <row r="1770" spans="1:5">
      <c r="A1770" t="e">
        <f ca="1">ol_declare_function("func1769","result",E1770,"input1",B1770,"input2",C1770)</f>
        <v>#NAME?</v>
      </c>
      <c r="B1770">
        <v>1</v>
      </c>
      <c r="C1770">
        <v>2</v>
      </c>
      <c r="D1770">
        <v>1770</v>
      </c>
      <c r="E1770">
        <f t="shared" si="28"/>
        <v>1773</v>
      </c>
    </row>
    <row r="1771" spans="1:5">
      <c r="A1771" t="e">
        <f ca="1">ol_declare_function("func1770","result",E1771,"input1",B1771,"input2",C1771)</f>
        <v>#NAME?</v>
      </c>
      <c r="B1771">
        <v>1</v>
      </c>
      <c r="C1771">
        <v>2</v>
      </c>
      <c r="D1771">
        <v>1771</v>
      </c>
      <c r="E1771">
        <f t="shared" si="28"/>
        <v>1774</v>
      </c>
    </row>
    <row r="1772" spans="1:5">
      <c r="A1772" t="e">
        <f ca="1">ol_declare_function("func1771","result",E1772,"input1",B1772,"input2",C1772)</f>
        <v>#NAME?</v>
      </c>
      <c r="B1772">
        <v>1</v>
      </c>
      <c r="C1772">
        <v>2</v>
      </c>
      <c r="D1772">
        <v>1772</v>
      </c>
      <c r="E1772">
        <f t="shared" si="28"/>
        <v>1775</v>
      </c>
    </row>
    <row r="1773" spans="1:5">
      <c r="A1773" t="e">
        <f ca="1">ol_declare_function("func1772","result",E1773,"input1",B1773,"input2",C1773)</f>
        <v>#NAME?</v>
      </c>
      <c r="B1773">
        <v>1</v>
      </c>
      <c r="C1773">
        <v>2</v>
      </c>
      <c r="D1773">
        <v>1773</v>
      </c>
      <c r="E1773">
        <f t="shared" si="28"/>
        <v>1776</v>
      </c>
    </row>
    <row r="1774" spans="1:5">
      <c r="A1774" t="e">
        <f ca="1">ol_declare_function("func1773","result",E1774,"input1",B1774,"input2",C1774)</f>
        <v>#NAME?</v>
      </c>
      <c r="B1774">
        <v>1</v>
      </c>
      <c r="C1774">
        <v>2</v>
      </c>
      <c r="D1774">
        <v>1774</v>
      </c>
      <c r="E1774">
        <f t="shared" si="28"/>
        <v>1777</v>
      </c>
    </row>
    <row r="1775" spans="1:5">
      <c r="A1775" t="e">
        <f ca="1">ol_declare_function("func1774","result",E1775,"input1",B1775,"input2",C1775)</f>
        <v>#NAME?</v>
      </c>
      <c r="B1775">
        <v>1</v>
      </c>
      <c r="C1775">
        <v>2</v>
      </c>
      <c r="D1775">
        <v>1775</v>
      </c>
      <c r="E1775">
        <f t="shared" si="28"/>
        <v>1778</v>
      </c>
    </row>
    <row r="1776" spans="1:5">
      <c r="A1776" t="e">
        <f ca="1">ol_declare_function("func1775","result",E1776,"input1",B1776,"input2",C1776)</f>
        <v>#NAME?</v>
      </c>
      <c r="B1776">
        <v>1</v>
      </c>
      <c r="C1776">
        <v>2</v>
      </c>
      <c r="D1776">
        <v>1776</v>
      </c>
      <c r="E1776">
        <f t="shared" si="28"/>
        <v>1779</v>
      </c>
    </row>
    <row r="1777" spans="1:5">
      <c r="A1777" t="e">
        <f ca="1">ol_declare_function("func1776","result",E1777,"input1",B1777,"input2",C1777)</f>
        <v>#NAME?</v>
      </c>
      <c r="B1777">
        <v>1</v>
      </c>
      <c r="C1777">
        <v>2</v>
      </c>
      <c r="D1777">
        <v>1777</v>
      </c>
      <c r="E1777">
        <f t="shared" si="28"/>
        <v>1780</v>
      </c>
    </row>
    <row r="1778" spans="1:5">
      <c r="A1778" t="e">
        <f ca="1">ol_declare_function("func1777","result",E1778,"input1",B1778,"input2",C1778)</f>
        <v>#NAME?</v>
      </c>
      <c r="B1778">
        <v>1</v>
      </c>
      <c r="C1778">
        <v>2</v>
      </c>
      <c r="D1778">
        <v>1778</v>
      </c>
      <c r="E1778">
        <f t="shared" si="28"/>
        <v>1781</v>
      </c>
    </row>
    <row r="1779" spans="1:5">
      <c r="A1779" t="e">
        <f ca="1">ol_declare_function("func1778","result",E1779,"input1",B1779,"input2",C1779)</f>
        <v>#NAME?</v>
      </c>
      <c r="B1779">
        <v>1</v>
      </c>
      <c r="C1779">
        <v>2</v>
      </c>
      <c r="D1779">
        <v>1779</v>
      </c>
      <c r="E1779">
        <f t="shared" si="28"/>
        <v>1782</v>
      </c>
    </row>
    <row r="1780" spans="1:5">
      <c r="A1780" t="e">
        <f ca="1">ol_declare_function("func1779","result",E1780,"input1",B1780,"input2",C1780)</f>
        <v>#NAME?</v>
      </c>
      <c r="B1780">
        <v>1</v>
      </c>
      <c r="C1780">
        <v>2</v>
      </c>
      <c r="D1780">
        <v>1780</v>
      </c>
      <c r="E1780">
        <f t="shared" si="28"/>
        <v>1783</v>
      </c>
    </row>
    <row r="1781" spans="1:5">
      <c r="A1781" t="e">
        <f ca="1">ol_declare_function("func1780","result",E1781,"input1",B1781,"input2",C1781)</f>
        <v>#NAME?</v>
      </c>
      <c r="B1781">
        <v>1</v>
      </c>
      <c r="C1781">
        <v>2</v>
      </c>
      <c r="D1781">
        <v>1781</v>
      </c>
      <c r="E1781">
        <f t="shared" si="28"/>
        <v>1784</v>
      </c>
    </row>
    <row r="1782" spans="1:5">
      <c r="A1782" t="e">
        <f ca="1">ol_declare_function("func1781","result",E1782,"input1",B1782,"input2",C1782)</f>
        <v>#NAME?</v>
      </c>
      <c r="B1782">
        <v>1</v>
      </c>
      <c r="C1782">
        <v>2</v>
      </c>
      <c r="D1782">
        <v>1782</v>
      </c>
      <c r="E1782">
        <f t="shared" si="28"/>
        <v>1785</v>
      </c>
    </row>
    <row r="1783" spans="1:5">
      <c r="A1783" t="e">
        <f ca="1">ol_declare_function("func1782","result",E1783,"input1",B1783,"input2",C1783)</f>
        <v>#NAME?</v>
      </c>
      <c r="B1783">
        <v>1</v>
      </c>
      <c r="C1783">
        <v>2</v>
      </c>
      <c r="D1783">
        <v>1783</v>
      </c>
      <c r="E1783">
        <f t="shared" si="28"/>
        <v>1786</v>
      </c>
    </row>
    <row r="1784" spans="1:5">
      <c r="A1784" t="e">
        <f ca="1">ol_declare_function("func1783","result",E1784,"input1",B1784,"input2",C1784)</f>
        <v>#NAME?</v>
      </c>
      <c r="B1784">
        <v>1</v>
      </c>
      <c r="C1784">
        <v>2</v>
      </c>
      <c r="D1784">
        <v>1784</v>
      </c>
      <c r="E1784">
        <f t="shared" si="28"/>
        <v>1787</v>
      </c>
    </row>
    <row r="1785" spans="1:5">
      <c r="A1785" t="e">
        <f ca="1">ol_declare_function("func1784","result",E1785,"input1",B1785,"input2",C1785)</f>
        <v>#NAME?</v>
      </c>
      <c r="B1785">
        <v>1</v>
      </c>
      <c r="C1785">
        <v>2</v>
      </c>
      <c r="D1785">
        <v>1785</v>
      </c>
      <c r="E1785">
        <f t="shared" si="28"/>
        <v>1788</v>
      </c>
    </row>
    <row r="1786" spans="1:5">
      <c r="A1786" t="e">
        <f ca="1">ol_declare_function("func1785","result",E1786,"input1",B1786,"input2",C1786)</f>
        <v>#NAME?</v>
      </c>
      <c r="B1786">
        <v>1</v>
      </c>
      <c r="C1786">
        <v>2</v>
      </c>
      <c r="D1786">
        <v>1786</v>
      </c>
      <c r="E1786">
        <f t="shared" si="28"/>
        <v>1789</v>
      </c>
    </row>
    <row r="1787" spans="1:5">
      <c r="A1787" t="e">
        <f ca="1">ol_declare_function("func1786","result",E1787,"input1",B1787,"input2",C1787)</f>
        <v>#NAME?</v>
      </c>
      <c r="B1787">
        <v>1</v>
      </c>
      <c r="C1787">
        <v>2</v>
      </c>
      <c r="D1787">
        <v>1787</v>
      </c>
      <c r="E1787">
        <f t="shared" si="28"/>
        <v>1790</v>
      </c>
    </row>
    <row r="1788" spans="1:5">
      <c r="A1788" t="e">
        <f ca="1">ol_declare_function("func1787","result",E1788,"input1",B1788,"input2",C1788)</f>
        <v>#NAME?</v>
      </c>
      <c r="B1788">
        <v>1</v>
      </c>
      <c r="C1788">
        <v>2</v>
      </c>
      <c r="D1788">
        <v>1788</v>
      </c>
      <c r="E1788">
        <f t="shared" si="28"/>
        <v>1791</v>
      </c>
    </row>
    <row r="1789" spans="1:5">
      <c r="A1789" t="e">
        <f ca="1">ol_declare_function("func1788","result",E1789,"input1",B1789,"input2",C1789)</f>
        <v>#NAME?</v>
      </c>
      <c r="B1789">
        <v>1</v>
      </c>
      <c r="C1789">
        <v>2</v>
      </c>
      <c r="D1789">
        <v>1789</v>
      </c>
      <c r="E1789">
        <f t="shared" ref="E1789:E1852" si="29">D1789+C1789+B1789</f>
        <v>1792</v>
      </c>
    </row>
    <row r="1790" spans="1:5">
      <c r="A1790" t="e">
        <f ca="1">ol_declare_function("func1789","result",E1790,"input1",B1790,"input2",C1790)</f>
        <v>#NAME?</v>
      </c>
      <c r="B1790">
        <v>1</v>
      </c>
      <c r="C1790">
        <v>2</v>
      </c>
      <c r="D1790">
        <v>1790</v>
      </c>
      <c r="E1790">
        <f t="shared" si="29"/>
        <v>1793</v>
      </c>
    </row>
    <row r="1791" spans="1:5">
      <c r="A1791" t="e">
        <f ca="1">ol_declare_function("func1790","result",E1791,"input1",B1791,"input2",C1791)</f>
        <v>#NAME?</v>
      </c>
      <c r="B1791">
        <v>1</v>
      </c>
      <c r="C1791">
        <v>2</v>
      </c>
      <c r="D1791">
        <v>1791</v>
      </c>
      <c r="E1791">
        <f t="shared" si="29"/>
        <v>1794</v>
      </c>
    </row>
    <row r="1792" spans="1:5">
      <c r="A1792" t="e">
        <f ca="1">ol_declare_function("func1791","result",E1792,"input1",B1792,"input2",C1792)</f>
        <v>#NAME?</v>
      </c>
      <c r="B1792">
        <v>1</v>
      </c>
      <c r="C1792">
        <v>2</v>
      </c>
      <c r="D1792">
        <v>1792</v>
      </c>
      <c r="E1792">
        <f t="shared" si="29"/>
        <v>1795</v>
      </c>
    </row>
    <row r="1793" spans="1:5">
      <c r="A1793" t="e">
        <f ca="1">ol_declare_function("func1792","result",E1793,"input1",B1793,"input2",C1793)</f>
        <v>#NAME?</v>
      </c>
      <c r="B1793">
        <v>1</v>
      </c>
      <c r="C1793">
        <v>2</v>
      </c>
      <c r="D1793">
        <v>1793</v>
      </c>
      <c r="E1793">
        <f t="shared" si="29"/>
        <v>1796</v>
      </c>
    </row>
    <row r="1794" spans="1:5">
      <c r="A1794" t="e">
        <f ca="1">ol_declare_function("func1793","result",E1794,"input1",B1794,"input2",C1794)</f>
        <v>#NAME?</v>
      </c>
      <c r="B1794">
        <v>1</v>
      </c>
      <c r="C1794">
        <v>2</v>
      </c>
      <c r="D1794">
        <v>1794</v>
      </c>
      <c r="E1794">
        <f t="shared" si="29"/>
        <v>1797</v>
      </c>
    </row>
    <row r="1795" spans="1:5">
      <c r="A1795" t="e">
        <f ca="1">ol_declare_function("func1794","result",E1795,"input1",B1795,"input2",C1795)</f>
        <v>#NAME?</v>
      </c>
      <c r="B1795">
        <v>1</v>
      </c>
      <c r="C1795">
        <v>2</v>
      </c>
      <c r="D1795">
        <v>1795</v>
      </c>
      <c r="E1795">
        <f t="shared" si="29"/>
        <v>1798</v>
      </c>
    </row>
    <row r="1796" spans="1:5">
      <c r="A1796" t="e">
        <f ca="1">ol_declare_function("func1795","result",E1796,"input1",B1796,"input2",C1796)</f>
        <v>#NAME?</v>
      </c>
      <c r="B1796">
        <v>1</v>
      </c>
      <c r="C1796">
        <v>2</v>
      </c>
      <c r="D1796">
        <v>1796</v>
      </c>
      <c r="E1796">
        <f t="shared" si="29"/>
        <v>1799</v>
      </c>
    </row>
    <row r="1797" spans="1:5">
      <c r="A1797" t="e">
        <f ca="1">ol_declare_function("func1796","result",E1797,"input1",B1797,"input2",C1797)</f>
        <v>#NAME?</v>
      </c>
      <c r="B1797">
        <v>1</v>
      </c>
      <c r="C1797">
        <v>2</v>
      </c>
      <c r="D1797">
        <v>1797</v>
      </c>
      <c r="E1797">
        <f t="shared" si="29"/>
        <v>1800</v>
      </c>
    </row>
    <row r="1798" spans="1:5">
      <c r="A1798" t="e">
        <f ca="1">ol_declare_function("func1797","result",E1798,"input1",B1798,"input2",C1798)</f>
        <v>#NAME?</v>
      </c>
      <c r="B1798">
        <v>1</v>
      </c>
      <c r="C1798">
        <v>2</v>
      </c>
      <c r="D1798">
        <v>1798</v>
      </c>
      <c r="E1798">
        <f t="shared" si="29"/>
        <v>1801</v>
      </c>
    </row>
    <row r="1799" spans="1:5">
      <c r="A1799" t="e">
        <f ca="1">ol_declare_function("func1798","result",E1799,"input1",B1799,"input2",C1799)</f>
        <v>#NAME?</v>
      </c>
      <c r="B1799">
        <v>1</v>
      </c>
      <c r="C1799">
        <v>2</v>
      </c>
      <c r="D1799">
        <v>1799</v>
      </c>
      <c r="E1799">
        <f t="shared" si="29"/>
        <v>1802</v>
      </c>
    </row>
    <row r="1800" spans="1:5">
      <c r="A1800" t="e">
        <f ca="1">ol_declare_function("func1799","result",E1800,"input1",B1800,"input2",C1800)</f>
        <v>#NAME?</v>
      </c>
      <c r="B1800">
        <v>1</v>
      </c>
      <c r="C1800">
        <v>2</v>
      </c>
      <c r="D1800">
        <v>1800</v>
      </c>
      <c r="E1800">
        <f t="shared" si="29"/>
        <v>1803</v>
      </c>
    </row>
    <row r="1801" spans="1:5">
      <c r="A1801" t="e">
        <f ca="1">ol_declare_function("func1800","result",E1801,"input1",B1801,"input2",C1801)</f>
        <v>#NAME?</v>
      </c>
      <c r="B1801">
        <v>1</v>
      </c>
      <c r="C1801">
        <v>2</v>
      </c>
      <c r="D1801">
        <v>1801</v>
      </c>
      <c r="E1801">
        <f t="shared" si="29"/>
        <v>1804</v>
      </c>
    </row>
    <row r="1802" spans="1:5">
      <c r="A1802" t="e">
        <f ca="1">ol_declare_function("func1801","result",E1802,"input1",B1802,"input2",C1802)</f>
        <v>#NAME?</v>
      </c>
      <c r="B1802">
        <v>1</v>
      </c>
      <c r="C1802">
        <v>2</v>
      </c>
      <c r="D1802">
        <v>1802</v>
      </c>
      <c r="E1802">
        <f t="shared" si="29"/>
        <v>1805</v>
      </c>
    </row>
    <row r="1803" spans="1:5">
      <c r="A1803" t="e">
        <f ca="1">ol_declare_function("func1802","result",E1803,"input1",B1803,"input2",C1803)</f>
        <v>#NAME?</v>
      </c>
      <c r="B1803">
        <v>1</v>
      </c>
      <c r="C1803">
        <v>2</v>
      </c>
      <c r="D1803">
        <v>1803</v>
      </c>
      <c r="E1803">
        <f t="shared" si="29"/>
        <v>1806</v>
      </c>
    </row>
    <row r="1804" spans="1:5">
      <c r="A1804" t="e">
        <f ca="1">ol_declare_function("func1803","result",E1804,"input1",B1804,"input2",C1804)</f>
        <v>#NAME?</v>
      </c>
      <c r="B1804">
        <v>1</v>
      </c>
      <c r="C1804">
        <v>2</v>
      </c>
      <c r="D1804">
        <v>1804</v>
      </c>
      <c r="E1804">
        <f t="shared" si="29"/>
        <v>1807</v>
      </c>
    </row>
    <row r="1805" spans="1:5">
      <c r="A1805" t="e">
        <f ca="1">ol_declare_function("func1804","result",E1805,"input1",B1805,"input2",C1805)</f>
        <v>#NAME?</v>
      </c>
      <c r="B1805">
        <v>1</v>
      </c>
      <c r="C1805">
        <v>2</v>
      </c>
      <c r="D1805">
        <v>1805</v>
      </c>
      <c r="E1805">
        <f t="shared" si="29"/>
        <v>1808</v>
      </c>
    </row>
    <row r="1806" spans="1:5">
      <c r="A1806" t="e">
        <f ca="1">ol_declare_function("func1805","result",E1806,"input1",B1806,"input2",C1806)</f>
        <v>#NAME?</v>
      </c>
      <c r="B1806">
        <v>1</v>
      </c>
      <c r="C1806">
        <v>2</v>
      </c>
      <c r="D1806">
        <v>1806</v>
      </c>
      <c r="E1806">
        <f t="shared" si="29"/>
        <v>1809</v>
      </c>
    </row>
    <row r="1807" spans="1:5">
      <c r="A1807" t="e">
        <f ca="1">ol_declare_function("func1806","result",E1807,"input1",B1807,"input2",C1807)</f>
        <v>#NAME?</v>
      </c>
      <c r="B1807">
        <v>1</v>
      </c>
      <c r="C1807">
        <v>2</v>
      </c>
      <c r="D1807">
        <v>1807</v>
      </c>
      <c r="E1807">
        <f t="shared" si="29"/>
        <v>1810</v>
      </c>
    </row>
    <row r="1808" spans="1:5">
      <c r="A1808" t="e">
        <f ca="1">ol_declare_function("func1807","result",E1808,"input1",B1808,"input2",C1808)</f>
        <v>#NAME?</v>
      </c>
      <c r="B1808">
        <v>1</v>
      </c>
      <c r="C1808">
        <v>2</v>
      </c>
      <c r="D1808">
        <v>1808</v>
      </c>
      <c r="E1808">
        <f t="shared" si="29"/>
        <v>1811</v>
      </c>
    </row>
    <row r="1809" spans="1:5">
      <c r="A1809" t="e">
        <f ca="1">ol_declare_function("func1808","result",E1809,"input1",B1809,"input2",C1809)</f>
        <v>#NAME?</v>
      </c>
      <c r="B1809">
        <v>1</v>
      </c>
      <c r="C1809">
        <v>2</v>
      </c>
      <c r="D1809">
        <v>1809</v>
      </c>
      <c r="E1809">
        <f t="shared" si="29"/>
        <v>1812</v>
      </c>
    </row>
    <row r="1810" spans="1:5">
      <c r="A1810" t="e">
        <f ca="1">ol_declare_function("func1809","result",E1810,"input1",B1810,"input2",C1810)</f>
        <v>#NAME?</v>
      </c>
      <c r="B1810">
        <v>1</v>
      </c>
      <c r="C1810">
        <v>2</v>
      </c>
      <c r="D1810">
        <v>1810</v>
      </c>
      <c r="E1810">
        <f t="shared" si="29"/>
        <v>1813</v>
      </c>
    </row>
    <row r="1811" spans="1:5">
      <c r="A1811" t="e">
        <f ca="1">ol_declare_function("func1810","result",E1811,"input1",B1811,"input2",C1811)</f>
        <v>#NAME?</v>
      </c>
      <c r="B1811">
        <v>1</v>
      </c>
      <c r="C1811">
        <v>2</v>
      </c>
      <c r="D1811">
        <v>1811</v>
      </c>
      <c r="E1811">
        <f t="shared" si="29"/>
        <v>1814</v>
      </c>
    </row>
    <row r="1812" spans="1:5">
      <c r="A1812" t="e">
        <f ca="1">ol_declare_function("func1811","result",E1812,"input1",B1812,"input2",C1812)</f>
        <v>#NAME?</v>
      </c>
      <c r="B1812">
        <v>1</v>
      </c>
      <c r="C1812">
        <v>2</v>
      </c>
      <c r="D1812">
        <v>1812</v>
      </c>
      <c r="E1812">
        <f t="shared" si="29"/>
        <v>1815</v>
      </c>
    </row>
    <row r="1813" spans="1:5">
      <c r="A1813" t="e">
        <f ca="1">ol_declare_function("func1812","result",E1813,"input1",B1813,"input2",C1813)</f>
        <v>#NAME?</v>
      </c>
      <c r="B1813">
        <v>1</v>
      </c>
      <c r="C1813">
        <v>2</v>
      </c>
      <c r="D1813">
        <v>1813</v>
      </c>
      <c r="E1813">
        <f t="shared" si="29"/>
        <v>1816</v>
      </c>
    </row>
    <row r="1814" spans="1:5">
      <c r="A1814" t="e">
        <f ca="1">ol_declare_function("func1813","result",E1814,"input1",B1814,"input2",C1814)</f>
        <v>#NAME?</v>
      </c>
      <c r="B1814">
        <v>1</v>
      </c>
      <c r="C1814">
        <v>2</v>
      </c>
      <c r="D1814">
        <v>1814</v>
      </c>
      <c r="E1814">
        <f t="shared" si="29"/>
        <v>1817</v>
      </c>
    </row>
    <row r="1815" spans="1:5">
      <c r="A1815" t="e">
        <f ca="1">ol_declare_function("func1814","result",E1815,"input1",B1815,"input2",C1815)</f>
        <v>#NAME?</v>
      </c>
      <c r="B1815">
        <v>1</v>
      </c>
      <c r="C1815">
        <v>2</v>
      </c>
      <c r="D1815">
        <v>1815</v>
      </c>
      <c r="E1815">
        <f t="shared" si="29"/>
        <v>1818</v>
      </c>
    </row>
    <row r="1816" spans="1:5">
      <c r="A1816" t="e">
        <f ca="1">ol_declare_function("func1815","result",E1816,"input1",B1816,"input2",C1816)</f>
        <v>#NAME?</v>
      </c>
      <c r="B1816">
        <v>1</v>
      </c>
      <c r="C1816">
        <v>2</v>
      </c>
      <c r="D1816">
        <v>1816</v>
      </c>
      <c r="E1816">
        <f t="shared" si="29"/>
        <v>1819</v>
      </c>
    </row>
    <row r="1817" spans="1:5">
      <c r="A1817" t="e">
        <f ca="1">ol_declare_function("func1816","result",E1817,"input1",B1817,"input2",C1817)</f>
        <v>#NAME?</v>
      </c>
      <c r="B1817">
        <v>1</v>
      </c>
      <c r="C1817">
        <v>2</v>
      </c>
      <c r="D1817">
        <v>1817</v>
      </c>
      <c r="E1817">
        <f t="shared" si="29"/>
        <v>1820</v>
      </c>
    </row>
    <row r="1818" spans="1:5">
      <c r="A1818" t="e">
        <f ca="1">ol_declare_function("func1817","result",E1818,"input1",B1818,"input2",C1818)</f>
        <v>#NAME?</v>
      </c>
      <c r="B1818">
        <v>1</v>
      </c>
      <c r="C1818">
        <v>2</v>
      </c>
      <c r="D1818">
        <v>1818</v>
      </c>
      <c r="E1818">
        <f t="shared" si="29"/>
        <v>1821</v>
      </c>
    </row>
    <row r="1819" spans="1:5">
      <c r="A1819" t="e">
        <f ca="1">ol_declare_function("func1818","result",E1819,"input1",B1819,"input2",C1819)</f>
        <v>#NAME?</v>
      </c>
      <c r="B1819">
        <v>1</v>
      </c>
      <c r="C1819">
        <v>2</v>
      </c>
      <c r="D1819">
        <v>1819</v>
      </c>
      <c r="E1819">
        <f t="shared" si="29"/>
        <v>1822</v>
      </c>
    </row>
    <row r="1820" spans="1:5">
      <c r="A1820" t="e">
        <f ca="1">ol_declare_function("func1819","result",E1820,"input1",B1820,"input2",C1820)</f>
        <v>#NAME?</v>
      </c>
      <c r="B1820">
        <v>1</v>
      </c>
      <c r="C1820">
        <v>2</v>
      </c>
      <c r="D1820">
        <v>1820</v>
      </c>
      <c r="E1820">
        <f t="shared" si="29"/>
        <v>1823</v>
      </c>
    </row>
    <row r="1821" spans="1:5">
      <c r="A1821" t="e">
        <f ca="1">ol_declare_function("func1820","result",E1821,"input1",B1821,"input2",C1821)</f>
        <v>#NAME?</v>
      </c>
      <c r="B1821">
        <v>1</v>
      </c>
      <c r="C1821">
        <v>2</v>
      </c>
      <c r="D1821">
        <v>1821</v>
      </c>
      <c r="E1821">
        <f t="shared" si="29"/>
        <v>1824</v>
      </c>
    </row>
    <row r="1822" spans="1:5">
      <c r="A1822" t="e">
        <f ca="1">ol_declare_function("func1821","result",E1822,"input1",B1822,"input2",C1822)</f>
        <v>#NAME?</v>
      </c>
      <c r="B1822">
        <v>1</v>
      </c>
      <c r="C1822">
        <v>2</v>
      </c>
      <c r="D1822">
        <v>1822</v>
      </c>
      <c r="E1822">
        <f t="shared" si="29"/>
        <v>1825</v>
      </c>
    </row>
    <row r="1823" spans="1:5">
      <c r="A1823" t="e">
        <f ca="1">ol_declare_function("func1822","result",E1823,"input1",B1823,"input2",C1823)</f>
        <v>#NAME?</v>
      </c>
      <c r="B1823">
        <v>1</v>
      </c>
      <c r="C1823">
        <v>2</v>
      </c>
      <c r="D1823">
        <v>1823</v>
      </c>
      <c r="E1823">
        <f t="shared" si="29"/>
        <v>1826</v>
      </c>
    </row>
    <row r="1824" spans="1:5">
      <c r="A1824" t="e">
        <f ca="1">ol_declare_function("func1823","result",E1824,"input1",B1824,"input2",C1824)</f>
        <v>#NAME?</v>
      </c>
      <c r="B1824">
        <v>1</v>
      </c>
      <c r="C1824">
        <v>2</v>
      </c>
      <c r="D1824">
        <v>1824</v>
      </c>
      <c r="E1824">
        <f t="shared" si="29"/>
        <v>1827</v>
      </c>
    </row>
    <row r="1825" spans="1:5">
      <c r="A1825" t="e">
        <f ca="1">ol_declare_function("func1824","result",E1825,"input1",B1825,"input2",C1825)</f>
        <v>#NAME?</v>
      </c>
      <c r="B1825">
        <v>1</v>
      </c>
      <c r="C1825">
        <v>2</v>
      </c>
      <c r="D1825">
        <v>1825</v>
      </c>
      <c r="E1825">
        <f t="shared" si="29"/>
        <v>1828</v>
      </c>
    </row>
    <row r="1826" spans="1:5">
      <c r="A1826" t="e">
        <f ca="1">ol_declare_function("func1825","result",E1826,"input1",B1826,"input2",C1826)</f>
        <v>#NAME?</v>
      </c>
      <c r="B1826">
        <v>1</v>
      </c>
      <c r="C1826">
        <v>2</v>
      </c>
      <c r="D1826">
        <v>1826</v>
      </c>
      <c r="E1826">
        <f t="shared" si="29"/>
        <v>1829</v>
      </c>
    </row>
    <row r="1827" spans="1:5">
      <c r="A1827" t="e">
        <f ca="1">ol_declare_function("func1826","result",E1827,"input1",B1827,"input2",C1827)</f>
        <v>#NAME?</v>
      </c>
      <c r="B1827">
        <v>1</v>
      </c>
      <c r="C1827">
        <v>2</v>
      </c>
      <c r="D1827">
        <v>1827</v>
      </c>
      <c r="E1827">
        <f t="shared" si="29"/>
        <v>1830</v>
      </c>
    </row>
    <row r="1828" spans="1:5">
      <c r="A1828" t="e">
        <f ca="1">ol_declare_function("func1827","result",E1828,"input1",B1828,"input2",C1828)</f>
        <v>#NAME?</v>
      </c>
      <c r="B1828">
        <v>1</v>
      </c>
      <c r="C1828">
        <v>2</v>
      </c>
      <c r="D1828">
        <v>1828</v>
      </c>
      <c r="E1828">
        <f t="shared" si="29"/>
        <v>1831</v>
      </c>
    </row>
    <row r="1829" spans="1:5">
      <c r="A1829" t="e">
        <f ca="1">ol_declare_function("func1828","result",E1829,"input1",B1829,"input2",C1829)</f>
        <v>#NAME?</v>
      </c>
      <c r="B1829">
        <v>1</v>
      </c>
      <c r="C1829">
        <v>2</v>
      </c>
      <c r="D1829">
        <v>1829</v>
      </c>
      <c r="E1829">
        <f t="shared" si="29"/>
        <v>1832</v>
      </c>
    </row>
    <row r="1830" spans="1:5">
      <c r="A1830" t="e">
        <f ca="1">ol_declare_function("func1829","result",E1830,"input1",B1830,"input2",C1830)</f>
        <v>#NAME?</v>
      </c>
      <c r="B1830">
        <v>1</v>
      </c>
      <c r="C1830">
        <v>2</v>
      </c>
      <c r="D1830">
        <v>1830</v>
      </c>
      <c r="E1830">
        <f t="shared" si="29"/>
        <v>1833</v>
      </c>
    </row>
    <row r="1831" spans="1:5">
      <c r="A1831" t="e">
        <f ca="1">ol_declare_function("func1830","result",E1831,"input1",B1831,"input2",C1831)</f>
        <v>#NAME?</v>
      </c>
      <c r="B1831">
        <v>1</v>
      </c>
      <c r="C1831">
        <v>2</v>
      </c>
      <c r="D1831">
        <v>1831</v>
      </c>
      <c r="E1831">
        <f t="shared" si="29"/>
        <v>1834</v>
      </c>
    </row>
    <row r="1832" spans="1:5">
      <c r="A1832" t="e">
        <f ca="1">ol_declare_function("func1831","result",E1832,"input1",B1832,"input2",C1832)</f>
        <v>#NAME?</v>
      </c>
      <c r="B1832">
        <v>1</v>
      </c>
      <c r="C1832">
        <v>2</v>
      </c>
      <c r="D1832">
        <v>1832</v>
      </c>
      <c r="E1832">
        <f t="shared" si="29"/>
        <v>1835</v>
      </c>
    </row>
    <row r="1833" spans="1:5">
      <c r="A1833" t="e">
        <f ca="1">ol_declare_function("func1832","result",E1833,"input1",B1833,"input2",C1833)</f>
        <v>#NAME?</v>
      </c>
      <c r="B1833">
        <v>1</v>
      </c>
      <c r="C1833">
        <v>2</v>
      </c>
      <c r="D1833">
        <v>1833</v>
      </c>
      <c r="E1833">
        <f t="shared" si="29"/>
        <v>1836</v>
      </c>
    </row>
    <row r="1834" spans="1:5">
      <c r="A1834" t="e">
        <f ca="1">ol_declare_function("func1833","result",E1834,"input1",B1834,"input2",C1834)</f>
        <v>#NAME?</v>
      </c>
      <c r="B1834">
        <v>1</v>
      </c>
      <c r="C1834">
        <v>2</v>
      </c>
      <c r="D1834">
        <v>1834</v>
      </c>
      <c r="E1834">
        <f t="shared" si="29"/>
        <v>1837</v>
      </c>
    </row>
    <row r="1835" spans="1:5">
      <c r="A1835" t="e">
        <f ca="1">ol_declare_function("func1834","result",E1835,"input1",B1835,"input2",C1835)</f>
        <v>#NAME?</v>
      </c>
      <c r="B1835">
        <v>1</v>
      </c>
      <c r="C1835">
        <v>2</v>
      </c>
      <c r="D1835">
        <v>1835</v>
      </c>
      <c r="E1835">
        <f t="shared" si="29"/>
        <v>1838</v>
      </c>
    </row>
    <row r="1836" spans="1:5">
      <c r="A1836" t="e">
        <f ca="1">ol_declare_function("func1835","result",E1836,"input1",B1836,"input2",C1836)</f>
        <v>#NAME?</v>
      </c>
      <c r="B1836">
        <v>1</v>
      </c>
      <c r="C1836">
        <v>2</v>
      </c>
      <c r="D1836">
        <v>1836</v>
      </c>
      <c r="E1836">
        <f t="shared" si="29"/>
        <v>1839</v>
      </c>
    </row>
    <row r="1837" spans="1:5">
      <c r="A1837" t="e">
        <f ca="1">ol_declare_function("func1836","result",E1837,"input1",B1837,"input2",C1837)</f>
        <v>#NAME?</v>
      </c>
      <c r="B1837">
        <v>1</v>
      </c>
      <c r="C1837">
        <v>2</v>
      </c>
      <c r="D1837">
        <v>1837</v>
      </c>
      <c r="E1837">
        <f t="shared" si="29"/>
        <v>1840</v>
      </c>
    </row>
    <row r="1838" spans="1:5">
      <c r="A1838" t="e">
        <f ca="1">ol_declare_function("func1837","result",E1838,"input1",B1838,"input2",C1838)</f>
        <v>#NAME?</v>
      </c>
      <c r="B1838">
        <v>1</v>
      </c>
      <c r="C1838">
        <v>2</v>
      </c>
      <c r="D1838">
        <v>1838</v>
      </c>
      <c r="E1838">
        <f t="shared" si="29"/>
        <v>1841</v>
      </c>
    </row>
    <row r="1839" spans="1:5">
      <c r="A1839" t="e">
        <f ca="1">ol_declare_function("func1838","result",E1839,"input1",B1839,"input2",C1839)</f>
        <v>#NAME?</v>
      </c>
      <c r="B1839">
        <v>1</v>
      </c>
      <c r="C1839">
        <v>2</v>
      </c>
      <c r="D1839">
        <v>1839</v>
      </c>
      <c r="E1839">
        <f t="shared" si="29"/>
        <v>1842</v>
      </c>
    </row>
    <row r="1840" spans="1:5">
      <c r="A1840" t="e">
        <f ca="1">ol_declare_function("func1839","result",E1840,"input1",B1840,"input2",C1840)</f>
        <v>#NAME?</v>
      </c>
      <c r="B1840">
        <v>1</v>
      </c>
      <c r="C1840">
        <v>2</v>
      </c>
      <c r="D1840">
        <v>1840</v>
      </c>
      <c r="E1840">
        <f t="shared" si="29"/>
        <v>1843</v>
      </c>
    </row>
    <row r="1841" spans="1:5">
      <c r="A1841" t="e">
        <f ca="1">ol_declare_function("func1840","result",E1841,"input1",B1841,"input2",C1841)</f>
        <v>#NAME?</v>
      </c>
      <c r="B1841">
        <v>1</v>
      </c>
      <c r="C1841">
        <v>2</v>
      </c>
      <c r="D1841">
        <v>1841</v>
      </c>
      <c r="E1841">
        <f t="shared" si="29"/>
        <v>1844</v>
      </c>
    </row>
    <row r="1842" spans="1:5">
      <c r="A1842" t="e">
        <f ca="1">ol_declare_function("func1841","result",E1842,"input1",B1842,"input2",C1842)</f>
        <v>#NAME?</v>
      </c>
      <c r="B1842">
        <v>1</v>
      </c>
      <c r="C1842">
        <v>2</v>
      </c>
      <c r="D1842">
        <v>1842</v>
      </c>
      <c r="E1842">
        <f t="shared" si="29"/>
        <v>1845</v>
      </c>
    </row>
    <row r="1843" spans="1:5">
      <c r="A1843" t="e">
        <f ca="1">ol_declare_function("func1842","result",E1843,"input1",B1843,"input2",C1843)</f>
        <v>#NAME?</v>
      </c>
      <c r="B1843">
        <v>1</v>
      </c>
      <c r="C1843">
        <v>2</v>
      </c>
      <c r="D1843">
        <v>1843</v>
      </c>
      <c r="E1843">
        <f t="shared" si="29"/>
        <v>1846</v>
      </c>
    </row>
    <row r="1844" spans="1:5">
      <c r="A1844" t="e">
        <f ca="1">ol_declare_function("func1843","result",E1844,"input1",B1844,"input2",C1844)</f>
        <v>#NAME?</v>
      </c>
      <c r="B1844">
        <v>1</v>
      </c>
      <c r="C1844">
        <v>2</v>
      </c>
      <c r="D1844">
        <v>1844</v>
      </c>
      <c r="E1844">
        <f t="shared" si="29"/>
        <v>1847</v>
      </c>
    </row>
    <row r="1845" spans="1:5">
      <c r="A1845" t="e">
        <f ca="1">ol_declare_function("func1844","result",E1845,"input1",B1845,"input2",C1845)</f>
        <v>#NAME?</v>
      </c>
      <c r="B1845">
        <v>1</v>
      </c>
      <c r="C1845">
        <v>2</v>
      </c>
      <c r="D1845">
        <v>1845</v>
      </c>
      <c r="E1845">
        <f t="shared" si="29"/>
        <v>1848</v>
      </c>
    </row>
    <row r="1846" spans="1:5">
      <c r="A1846" t="e">
        <f ca="1">ol_declare_function("func1845","result",E1846,"input1",B1846,"input2",C1846)</f>
        <v>#NAME?</v>
      </c>
      <c r="B1846">
        <v>1</v>
      </c>
      <c r="C1846">
        <v>2</v>
      </c>
      <c r="D1846">
        <v>1846</v>
      </c>
      <c r="E1846">
        <f t="shared" si="29"/>
        <v>1849</v>
      </c>
    </row>
    <row r="1847" spans="1:5">
      <c r="A1847" t="e">
        <f ca="1">ol_declare_function("func1846","result",E1847,"input1",B1847,"input2",C1847)</f>
        <v>#NAME?</v>
      </c>
      <c r="B1847">
        <v>1</v>
      </c>
      <c r="C1847">
        <v>2</v>
      </c>
      <c r="D1847">
        <v>1847</v>
      </c>
      <c r="E1847">
        <f t="shared" si="29"/>
        <v>1850</v>
      </c>
    </row>
    <row r="1848" spans="1:5">
      <c r="A1848" t="e">
        <f ca="1">ol_declare_function("func1847","result",E1848,"input1",B1848,"input2",C1848)</f>
        <v>#NAME?</v>
      </c>
      <c r="B1848">
        <v>1</v>
      </c>
      <c r="C1848">
        <v>2</v>
      </c>
      <c r="D1848">
        <v>1848</v>
      </c>
      <c r="E1848">
        <f t="shared" si="29"/>
        <v>1851</v>
      </c>
    </row>
    <row r="1849" spans="1:5">
      <c r="A1849" t="e">
        <f ca="1">ol_declare_function("func1848","result",E1849,"input1",B1849,"input2",C1849)</f>
        <v>#NAME?</v>
      </c>
      <c r="B1849">
        <v>1</v>
      </c>
      <c r="C1849">
        <v>2</v>
      </c>
      <c r="D1849">
        <v>1849</v>
      </c>
      <c r="E1849">
        <f t="shared" si="29"/>
        <v>1852</v>
      </c>
    </row>
    <row r="1850" spans="1:5">
      <c r="A1850" t="e">
        <f ca="1">ol_declare_function("func1849","result",E1850,"input1",B1850,"input2",C1850)</f>
        <v>#NAME?</v>
      </c>
      <c r="B1850">
        <v>1</v>
      </c>
      <c r="C1850">
        <v>2</v>
      </c>
      <c r="D1850">
        <v>1850</v>
      </c>
      <c r="E1850">
        <f t="shared" si="29"/>
        <v>1853</v>
      </c>
    </row>
    <row r="1851" spans="1:5">
      <c r="A1851" t="e">
        <f ca="1">ol_declare_function("func1850","result",E1851,"input1",B1851,"input2",C1851)</f>
        <v>#NAME?</v>
      </c>
      <c r="B1851">
        <v>1</v>
      </c>
      <c r="C1851">
        <v>2</v>
      </c>
      <c r="D1851">
        <v>1851</v>
      </c>
      <c r="E1851">
        <f t="shared" si="29"/>
        <v>1854</v>
      </c>
    </row>
    <row r="1852" spans="1:5">
      <c r="A1852" t="e">
        <f ca="1">ol_declare_function("func1851","result",E1852,"input1",B1852,"input2",C1852)</f>
        <v>#NAME?</v>
      </c>
      <c r="B1852">
        <v>1</v>
      </c>
      <c r="C1852">
        <v>2</v>
      </c>
      <c r="D1852">
        <v>1852</v>
      </c>
      <c r="E1852">
        <f t="shared" si="29"/>
        <v>1855</v>
      </c>
    </row>
    <row r="1853" spans="1:5">
      <c r="A1853" t="e">
        <f ca="1">ol_declare_function("func1852","result",E1853,"input1",B1853,"input2",C1853)</f>
        <v>#NAME?</v>
      </c>
      <c r="B1853">
        <v>1</v>
      </c>
      <c r="C1853">
        <v>2</v>
      </c>
      <c r="D1853">
        <v>1853</v>
      </c>
      <c r="E1853">
        <f t="shared" ref="E1853:E1916" si="30">D1853+C1853+B1853</f>
        <v>1856</v>
      </c>
    </row>
    <row r="1854" spans="1:5">
      <c r="A1854" t="e">
        <f ca="1">ol_declare_function("func1853","result",E1854,"input1",B1854,"input2",C1854)</f>
        <v>#NAME?</v>
      </c>
      <c r="B1854">
        <v>1</v>
      </c>
      <c r="C1854">
        <v>2</v>
      </c>
      <c r="D1854">
        <v>1854</v>
      </c>
      <c r="E1854">
        <f t="shared" si="30"/>
        <v>1857</v>
      </c>
    </row>
    <row r="1855" spans="1:5">
      <c r="A1855" t="e">
        <f ca="1">ol_declare_function("func1854","result",E1855,"input1",B1855,"input2",C1855)</f>
        <v>#NAME?</v>
      </c>
      <c r="B1855">
        <v>1</v>
      </c>
      <c r="C1855">
        <v>2</v>
      </c>
      <c r="D1855">
        <v>1855</v>
      </c>
      <c r="E1855">
        <f t="shared" si="30"/>
        <v>1858</v>
      </c>
    </row>
    <row r="1856" spans="1:5">
      <c r="A1856" t="e">
        <f ca="1">ol_declare_function("func1855","result",E1856,"input1",B1856,"input2",C1856)</f>
        <v>#NAME?</v>
      </c>
      <c r="B1856">
        <v>1</v>
      </c>
      <c r="C1856">
        <v>2</v>
      </c>
      <c r="D1856">
        <v>1856</v>
      </c>
      <c r="E1856">
        <f t="shared" si="30"/>
        <v>1859</v>
      </c>
    </row>
    <row r="1857" spans="1:5">
      <c r="A1857" t="e">
        <f ca="1">ol_declare_function("func1856","result",E1857,"input1",B1857,"input2",C1857)</f>
        <v>#NAME?</v>
      </c>
      <c r="B1857">
        <v>1</v>
      </c>
      <c r="C1857">
        <v>2</v>
      </c>
      <c r="D1857">
        <v>1857</v>
      </c>
      <c r="E1857">
        <f t="shared" si="30"/>
        <v>1860</v>
      </c>
    </row>
    <row r="1858" spans="1:5">
      <c r="A1858" t="e">
        <f ca="1">ol_declare_function("func1857","result",E1858,"input1",B1858,"input2",C1858)</f>
        <v>#NAME?</v>
      </c>
      <c r="B1858">
        <v>1</v>
      </c>
      <c r="C1858">
        <v>2</v>
      </c>
      <c r="D1858">
        <v>1858</v>
      </c>
      <c r="E1858">
        <f t="shared" si="30"/>
        <v>1861</v>
      </c>
    </row>
    <row r="1859" spans="1:5">
      <c r="A1859" t="e">
        <f ca="1">ol_declare_function("func1858","result",E1859,"input1",B1859,"input2",C1859)</f>
        <v>#NAME?</v>
      </c>
      <c r="B1859">
        <v>1</v>
      </c>
      <c r="C1859">
        <v>2</v>
      </c>
      <c r="D1859">
        <v>1859</v>
      </c>
      <c r="E1859">
        <f t="shared" si="30"/>
        <v>1862</v>
      </c>
    </row>
    <row r="1860" spans="1:5">
      <c r="A1860" t="e">
        <f ca="1">ol_declare_function("func1859","result",E1860,"input1",B1860,"input2",C1860)</f>
        <v>#NAME?</v>
      </c>
      <c r="B1860">
        <v>1</v>
      </c>
      <c r="C1860">
        <v>2</v>
      </c>
      <c r="D1860">
        <v>1860</v>
      </c>
      <c r="E1860">
        <f t="shared" si="30"/>
        <v>1863</v>
      </c>
    </row>
    <row r="1861" spans="1:5">
      <c r="A1861" t="e">
        <f ca="1">ol_declare_function("func1860","result",E1861,"input1",B1861,"input2",C1861)</f>
        <v>#NAME?</v>
      </c>
      <c r="B1861">
        <v>1</v>
      </c>
      <c r="C1861">
        <v>2</v>
      </c>
      <c r="D1861">
        <v>1861</v>
      </c>
      <c r="E1861">
        <f t="shared" si="30"/>
        <v>1864</v>
      </c>
    </row>
    <row r="1862" spans="1:5">
      <c r="A1862" t="e">
        <f ca="1">ol_declare_function("func1861","result",E1862,"input1",B1862,"input2",C1862)</f>
        <v>#NAME?</v>
      </c>
      <c r="B1862">
        <v>1</v>
      </c>
      <c r="C1862">
        <v>2</v>
      </c>
      <c r="D1862">
        <v>1862</v>
      </c>
      <c r="E1862">
        <f t="shared" si="30"/>
        <v>1865</v>
      </c>
    </row>
    <row r="1863" spans="1:5">
      <c r="A1863" t="e">
        <f ca="1">ol_declare_function("func1862","result",E1863,"input1",B1863,"input2",C1863)</f>
        <v>#NAME?</v>
      </c>
      <c r="B1863">
        <v>1</v>
      </c>
      <c r="C1863">
        <v>2</v>
      </c>
      <c r="D1863">
        <v>1863</v>
      </c>
      <c r="E1863">
        <f t="shared" si="30"/>
        <v>1866</v>
      </c>
    </row>
    <row r="1864" spans="1:5">
      <c r="A1864" t="e">
        <f ca="1">ol_declare_function("func1863","result",E1864,"input1",B1864,"input2",C1864)</f>
        <v>#NAME?</v>
      </c>
      <c r="B1864">
        <v>1</v>
      </c>
      <c r="C1864">
        <v>2</v>
      </c>
      <c r="D1864">
        <v>1864</v>
      </c>
      <c r="E1864">
        <f t="shared" si="30"/>
        <v>1867</v>
      </c>
    </row>
    <row r="1865" spans="1:5">
      <c r="A1865" t="e">
        <f ca="1">ol_declare_function("func1864","result",E1865,"input1",B1865,"input2",C1865)</f>
        <v>#NAME?</v>
      </c>
      <c r="B1865">
        <v>1</v>
      </c>
      <c r="C1865">
        <v>2</v>
      </c>
      <c r="D1865">
        <v>1865</v>
      </c>
      <c r="E1865">
        <f t="shared" si="30"/>
        <v>1868</v>
      </c>
    </row>
    <row r="1866" spans="1:5">
      <c r="A1866" t="e">
        <f ca="1">ol_declare_function("func1865","result",E1866,"input1",B1866,"input2",C1866)</f>
        <v>#NAME?</v>
      </c>
      <c r="B1866">
        <v>1</v>
      </c>
      <c r="C1866">
        <v>2</v>
      </c>
      <c r="D1866">
        <v>1866</v>
      </c>
      <c r="E1866">
        <f t="shared" si="30"/>
        <v>1869</v>
      </c>
    </row>
    <row r="1867" spans="1:5">
      <c r="A1867" t="e">
        <f ca="1">ol_declare_function("func1866","result",E1867,"input1",B1867,"input2",C1867)</f>
        <v>#NAME?</v>
      </c>
      <c r="B1867">
        <v>1</v>
      </c>
      <c r="C1867">
        <v>2</v>
      </c>
      <c r="D1867">
        <v>1867</v>
      </c>
      <c r="E1867">
        <f t="shared" si="30"/>
        <v>1870</v>
      </c>
    </row>
    <row r="1868" spans="1:5">
      <c r="A1868" t="e">
        <f ca="1">ol_declare_function("func1867","result",E1868,"input1",B1868,"input2",C1868)</f>
        <v>#NAME?</v>
      </c>
      <c r="B1868">
        <v>1</v>
      </c>
      <c r="C1868">
        <v>2</v>
      </c>
      <c r="D1868">
        <v>1868</v>
      </c>
      <c r="E1868">
        <f t="shared" si="30"/>
        <v>1871</v>
      </c>
    </row>
    <row r="1869" spans="1:5">
      <c r="A1869" t="e">
        <f ca="1">ol_declare_function("func1868","result",E1869,"input1",B1869,"input2",C1869)</f>
        <v>#NAME?</v>
      </c>
      <c r="B1869">
        <v>1</v>
      </c>
      <c r="C1869">
        <v>2</v>
      </c>
      <c r="D1869">
        <v>1869</v>
      </c>
      <c r="E1869">
        <f t="shared" si="30"/>
        <v>1872</v>
      </c>
    </row>
    <row r="1870" spans="1:5">
      <c r="A1870" t="e">
        <f ca="1">ol_declare_function("func1869","result",E1870,"input1",B1870,"input2",C1870)</f>
        <v>#NAME?</v>
      </c>
      <c r="B1870">
        <v>1</v>
      </c>
      <c r="C1870">
        <v>2</v>
      </c>
      <c r="D1870">
        <v>1870</v>
      </c>
      <c r="E1870">
        <f t="shared" si="30"/>
        <v>1873</v>
      </c>
    </row>
    <row r="1871" spans="1:5">
      <c r="A1871" t="e">
        <f ca="1">ol_declare_function("func1870","result",E1871,"input1",B1871,"input2",C1871)</f>
        <v>#NAME?</v>
      </c>
      <c r="B1871">
        <v>1</v>
      </c>
      <c r="C1871">
        <v>2</v>
      </c>
      <c r="D1871">
        <v>1871</v>
      </c>
      <c r="E1871">
        <f t="shared" si="30"/>
        <v>1874</v>
      </c>
    </row>
    <row r="1872" spans="1:5">
      <c r="A1872" t="e">
        <f ca="1">ol_declare_function("func1871","result",E1872,"input1",B1872,"input2",C1872)</f>
        <v>#NAME?</v>
      </c>
      <c r="B1872">
        <v>1</v>
      </c>
      <c r="C1872">
        <v>2</v>
      </c>
      <c r="D1872">
        <v>1872</v>
      </c>
      <c r="E1872">
        <f t="shared" si="30"/>
        <v>1875</v>
      </c>
    </row>
    <row r="1873" spans="1:5">
      <c r="A1873" t="e">
        <f ca="1">ol_declare_function("func1872","result",E1873,"input1",B1873,"input2",C1873)</f>
        <v>#NAME?</v>
      </c>
      <c r="B1873">
        <v>1</v>
      </c>
      <c r="C1873">
        <v>2</v>
      </c>
      <c r="D1873">
        <v>1873</v>
      </c>
      <c r="E1873">
        <f t="shared" si="30"/>
        <v>1876</v>
      </c>
    </row>
    <row r="1874" spans="1:5">
      <c r="A1874" t="e">
        <f ca="1">ol_declare_function("func1873","result",E1874,"input1",B1874,"input2",C1874)</f>
        <v>#NAME?</v>
      </c>
      <c r="B1874">
        <v>1</v>
      </c>
      <c r="C1874">
        <v>2</v>
      </c>
      <c r="D1874">
        <v>1874</v>
      </c>
      <c r="E1874">
        <f t="shared" si="30"/>
        <v>1877</v>
      </c>
    </row>
    <row r="1875" spans="1:5">
      <c r="A1875" t="e">
        <f ca="1">ol_declare_function("func1874","result",E1875,"input1",B1875,"input2",C1875)</f>
        <v>#NAME?</v>
      </c>
      <c r="B1875">
        <v>1</v>
      </c>
      <c r="C1875">
        <v>2</v>
      </c>
      <c r="D1875">
        <v>1875</v>
      </c>
      <c r="E1875">
        <f t="shared" si="30"/>
        <v>1878</v>
      </c>
    </row>
    <row r="1876" spans="1:5">
      <c r="A1876" t="e">
        <f ca="1">ol_declare_function("func1875","result",E1876,"input1",B1876,"input2",C1876)</f>
        <v>#NAME?</v>
      </c>
      <c r="B1876">
        <v>1</v>
      </c>
      <c r="C1876">
        <v>2</v>
      </c>
      <c r="D1876">
        <v>1876</v>
      </c>
      <c r="E1876">
        <f t="shared" si="30"/>
        <v>1879</v>
      </c>
    </row>
    <row r="1877" spans="1:5">
      <c r="A1877" t="e">
        <f ca="1">ol_declare_function("func1876","result",E1877,"input1",B1877,"input2",C1877)</f>
        <v>#NAME?</v>
      </c>
      <c r="B1877">
        <v>1</v>
      </c>
      <c r="C1877">
        <v>2</v>
      </c>
      <c r="D1877">
        <v>1877</v>
      </c>
      <c r="E1877">
        <f t="shared" si="30"/>
        <v>1880</v>
      </c>
    </row>
    <row r="1878" spans="1:5">
      <c r="A1878" t="e">
        <f ca="1">ol_declare_function("func1877","result",E1878,"input1",B1878,"input2",C1878)</f>
        <v>#NAME?</v>
      </c>
      <c r="B1878">
        <v>1</v>
      </c>
      <c r="C1878">
        <v>2</v>
      </c>
      <c r="D1878">
        <v>1878</v>
      </c>
      <c r="E1878">
        <f t="shared" si="30"/>
        <v>1881</v>
      </c>
    </row>
    <row r="1879" spans="1:5">
      <c r="A1879" t="e">
        <f ca="1">ol_declare_function("func1878","result",E1879,"input1",B1879,"input2",C1879)</f>
        <v>#NAME?</v>
      </c>
      <c r="B1879">
        <v>1</v>
      </c>
      <c r="C1879">
        <v>2</v>
      </c>
      <c r="D1879">
        <v>1879</v>
      </c>
      <c r="E1879">
        <f t="shared" si="30"/>
        <v>1882</v>
      </c>
    </row>
    <row r="1880" spans="1:5">
      <c r="A1880" t="e">
        <f ca="1">ol_declare_function("func1879","result",E1880,"input1",B1880,"input2",C1880)</f>
        <v>#NAME?</v>
      </c>
      <c r="B1880">
        <v>1</v>
      </c>
      <c r="C1880">
        <v>2</v>
      </c>
      <c r="D1880">
        <v>1880</v>
      </c>
      <c r="E1880">
        <f t="shared" si="30"/>
        <v>1883</v>
      </c>
    </row>
    <row r="1881" spans="1:5">
      <c r="A1881" t="e">
        <f ca="1">ol_declare_function("func1880","result",E1881,"input1",B1881,"input2",C1881)</f>
        <v>#NAME?</v>
      </c>
      <c r="B1881">
        <v>1</v>
      </c>
      <c r="C1881">
        <v>2</v>
      </c>
      <c r="D1881">
        <v>1881</v>
      </c>
      <c r="E1881">
        <f t="shared" si="30"/>
        <v>1884</v>
      </c>
    </row>
    <row r="1882" spans="1:5">
      <c r="A1882" t="e">
        <f ca="1">ol_declare_function("func1881","result",E1882,"input1",B1882,"input2",C1882)</f>
        <v>#NAME?</v>
      </c>
      <c r="B1882">
        <v>1</v>
      </c>
      <c r="C1882">
        <v>2</v>
      </c>
      <c r="D1882">
        <v>1882</v>
      </c>
      <c r="E1882">
        <f t="shared" si="30"/>
        <v>1885</v>
      </c>
    </row>
    <row r="1883" spans="1:5">
      <c r="A1883" t="e">
        <f ca="1">ol_declare_function("func1882","result",E1883,"input1",B1883,"input2",C1883)</f>
        <v>#NAME?</v>
      </c>
      <c r="B1883">
        <v>1</v>
      </c>
      <c r="C1883">
        <v>2</v>
      </c>
      <c r="D1883">
        <v>1883</v>
      </c>
      <c r="E1883">
        <f t="shared" si="30"/>
        <v>1886</v>
      </c>
    </row>
    <row r="1884" spans="1:5">
      <c r="A1884" t="e">
        <f ca="1">ol_declare_function("func1883","result",E1884,"input1",B1884,"input2",C1884)</f>
        <v>#NAME?</v>
      </c>
      <c r="B1884">
        <v>1</v>
      </c>
      <c r="C1884">
        <v>2</v>
      </c>
      <c r="D1884">
        <v>1884</v>
      </c>
      <c r="E1884">
        <f t="shared" si="30"/>
        <v>1887</v>
      </c>
    </row>
    <row r="1885" spans="1:5">
      <c r="A1885" t="e">
        <f ca="1">ol_declare_function("func1884","result",E1885,"input1",B1885,"input2",C1885)</f>
        <v>#NAME?</v>
      </c>
      <c r="B1885">
        <v>1</v>
      </c>
      <c r="C1885">
        <v>2</v>
      </c>
      <c r="D1885">
        <v>1885</v>
      </c>
      <c r="E1885">
        <f t="shared" si="30"/>
        <v>1888</v>
      </c>
    </row>
    <row r="1886" spans="1:5">
      <c r="A1886" t="e">
        <f ca="1">ol_declare_function("func1885","result",E1886,"input1",B1886,"input2",C1886)</f>
        <v>#NAME?</v>
      </c>
      <c r="B1886">
        <v>1</v>
      </c>
      <c r="C1886">
        <v>2</v>
      </c>
      <c r="D1886">
        <v>1886</v>
      </c>
      <c r="E1886">
        <f t="shared" si="30"/>
        <v>1889</v>
      </c>
    </row>
    <row r="1887" spans="1:5">
      <c r="A1887" t="e">
        <f ca="1">ol_declare_function("func1886","result",E1887,"input1",B1887,"input2",C1887)</f>
        <v>#NAME?</v>
      </c>
      <c r="B1887">
        <v>1</v>
      </c>
      <c r="C1887">
        <v>2</v>
      </c>
      <c r="D1887">
        <v>1887</v>
      </c>
      <c r="E1887">
        <f t="shared" si="30"/>
        <v>1890</v>
      </c>
    </row>
    <row r="1888" spans="1:5">
      <c r="A1888" t="e">
        <f ca="1">ol_declare_function("func1887","result",E1888,"input1",B1888,"input2",C1888)</f>
        <v>#NAME?</v>
      </c>
      <c r="B1888">
        <v>1</v>
      </c>
      <c r="C1888">
        <v>2</v>
      </c>
      <c r="D1888">
        <v>1888</v>
      </c>
      <c r="E1888">
        <f t="shared" si="30"/>
        <v>1891</v>
      </c>
    </row>
    <row r="1889" spans="1:5">
      <c r="A1889" t="e">
        <f ca="1">ol_declare_function("func1888","result",E1889,"input1",B1889,"input2",C1889)</f>
        <v>#NAME?</v>
      </c>
      <c r="B1889">
        <v>1</v>
      </c>
      <c r="C1889">
        <v>2</v>
      </c>
      <c r="D1889">
        <v>1889</v>
      </c>
      <c r="E1889">
        <f t="shared" si="30"/>
        <v>1892</v>
      </c>
    </row>
    <row r="1890" spans="1:5">
      <c r="A1890" t="e">
        <f ca="1">ol_declare_function("func1889","result",E1890,"input1",B1890,"input2",C1890)</f>
        <v>#NAME?</v>
      </c>
      <c r="B1890">
        <v>1</v>
      </c>
      <c r="C1890">
        <v>2</v>
      </c>
      <c r="D1890">
        <v>1890</v>
      </c>
      <c r="E1890">
        <f t="shared" si="30"/>
        <v>1893</v>
      </c>
    </row>
    <row r="1891" spans="1:5">
      <c r="A1891" t="e">
        <f ca="1">ol_declare_function("func1890","result",E1891,"input1",B1891,"input2",C1891)</f>
        <v>#NAME?</v>
      </c>
      <c r="B1891">
        <v>1</v>
      </c>
      <c r="C1891">
        <v>2</v>
      </c>
      <c r="D1891">
        <v>1891</v>
      </c>
      <c r="E1891">
        <f t="shared" si="30"/>
        <v>1894</v>
      </c>
    </row>
    <row r="1892" spans="1:5">
      <c r="A1892" t="e">
        <f ca="1">ol_declare_function("func1891","result",E1892,"input1",B1892,"input2",C1892)</f>
        <v>#NAME?</v>
      </c>
      <c r="B1892">
        <v>1</v>
      </c>
      <c r="C1892">
        <v>2</v>
      </c>
      <c r="D1892">
        <v>1892</v>
      </c>
      <c r="E1892">
        <f t="shared" si="30"/>
        <v>1895</v>
      </c>
    </row>
    <row r="1893" spans="1:5">
      <c r="A1893" t="e">
        <f ca="1">ol_declare_function("func1892","result",E1893,"input1",B1893,"input2",C1893)</f>
        <v>#NAME?</v>
      </c>
      <c r="B1893">
        <v>1</v>
      </c>
      <c r="C1893">
        <v>2</v>
      </c>
      <c r="D1893">
        <v>1893</v>
      </c>
      <c r="E1893">
        <f t="shared" si="30"/>
        <v>1896</v>
      </c>
    </row>
    <row r="1894" spans="1:5">
      <c r="A1894" t="e">
        <f ca="1">ol_declare_function("func1893","result",E1894,"input1",B1894,"input2",C1894)</f>
        <v>#NAME?</v>
      </c>
      <c r="B1894">
        <v>1</v>
      </c>
      <c r="C1894">
        <v>2</v>
      </c>
      <c r="D1894">
        <v>1894</v>
      </c>
      <c r="E1894">
        <f t="shared" si="30"/>
        <v>1897</v>
      </c>
    </row>
    <row r="1895" spans="1:5">
      <c r="A1895" t="e">
        <f ca="1">ol_declare_function("func1894","result",E1895,"input1",B1895,"input2",C1895)</f>
        <v>#NAME?</v>
      </c>
      <c r="B1895">
        <v>1</v>
      </c>
      <c r="C1895">
        <v>2</v>
      </c>
      <c r="D1895">
        <v>1895</v>
      </c>
      <c r="E1895">
        <f t="shared" si="30"/>
        <v>1898</v>
      </c>
    </row>
    <row r="1896" spans="1:5">
      <c r="A1896" t="e">
        <f ca="1">ol_declare_function("func1895","result",E1896,"input1",B1896,"input2",C1896)</f>
        <v>#NAME?</v>
      </c>
      <c r="B1896">
        <v>1</v>
      </c>
      <c r="C1896">
        <v>2</v>
      </c>
      <c r="D1896">
        <v>1896</v>
      </c>
      <c r="E1896">
        <f t="shared" si="30"/>
        <v>1899</v>
      </c>
    </row>
    <row r="1897" spans="1:5">
      <c r="A1897" t="e">
        <f ca="1">ol_declare_function("func1896","result",E1897,"input1",B1897,"input2",C1897)</f>
        <v>#NAME?</v>
      </c>
      <c r="B1897">
        <v>1</v>
      </c>
      <c r="C1897">
        <v>2</v>
      </c>
      <c r="D1897">
        <v>1897</v>
      </c>
      <c r="E1897">
        <f t="shared" si="30"/>
        <v>1900</v>
      </c>
    </row>
    <row r="1898" spans="1:5">
      <c r="A1898" t="e">
        <f ca="1">ol_declare_function("func1897","result",E1898,"input1",B1898,"input2",C1898)</f>
        <v>#NAME?</v>
      </c>
      <c r="B1898">
        <v>1</v>
      </c>
      <c r="C1898">
        <v>2</v>
      </c>
      <c r="D1898">
        <v>1898</v>
      </c>
      <c r="E1898">
        <f t="shared" si="30"/>
        <v>1901</v>
      </c>
    </row>
    <row r="1899" spans="1:5">
      <c r="A1899" t="e">
        <f ca="1">ol_declare_function("func1898","result",E1899,"input1",B1899,"input2",C1899)</f>
        <v>#NAME?</v>
      </c>
      <c r="B1899">
        <v>1</v>
      </c>
      <c r="C1899">
        <v>2</v>
      </c>
      <c r="D1899">
        <v>1899</v>
      </c>
      <c r="E1899">
        <f t="shared" si="30"/>
        <v>1902</v>
      </c>
    </row>
    <row r="1900" spans="1:5">
      <c r="A1900" t="e">
        <f ca="1">ol_declare_function("func1899","result",E1900,"input1",B1900,"input2",C1900)</f>
        <v>#NAME?</v>
      </c>
      <c r="B1900">
        <v>1</v>
      </c>
      <c r="C1900">
        <v>2</v>
      </c>
      <c r="D1900">
        <v>1900</v>
      </c>
      <c r="E1900">
        <f t="shared" si="30"/>
        <v>1903</v>
      </c>
    </row>
    <row r="1901" spans="1:5">
      <c r="A1901" t="e">
        <f ca="1">ol_declare_function("func1900","result",E1901,"input1",B1901,"input2",C1901)</f>
        <v>#NAME?</v>
      </c>
      <c r="B1901">
        <v>1</v>
      </c>
      <c r="C1901">
        <v>2</v>
      </c>
      <c r="D1901">
        <v>1901</v>
      </c>
      <c r="E1901">
        <f t="shared" si="30"/>
        <v>1904</v>
      </c>
    </row>
    <row r="1902" spans="1:5">
      <c r="A1902" t="e">
        <f ca="1">ol_declare_function("func1901","result",E1902,"input1",B1902,"input2",C1902)</f>
        <v>#NAME?</v>
      </c>
      <c r="B1902">
        <v>1</v>
      </c>
      <c r="C1902">
        <v>2</v>
      </c>
      <c r="D1902">
        <v>1902</v>
      </c>
      <c r="E1902">
        <f t="shared" si="30"/>
        <v>1905</v>
      </c>
    </row>
    <row r="1903" spans="1:5">
      <c r="A1903" t="e">
        <f ca="1">ol_declare_function("func1902","result",E1903,"input1",B1903,"input2",C1903)</f>
        <v>#NAME?</v>
      </c>
      <c r="B1903">
        <v>1</v>
      </c>
      <c r="C1903">
        <v>2</v>
      </c>
      <c r="D1903">
        <v>1903</v>
      </c>
      <c r="E1903">
        <f t="shared" si="30"/>
        <v>1906</v>
      </c>
    </row>
    <row r="1904" spans="1:5">
      <c r="A1904" t="e">
        <f ca="1">ol_declare_function("func1903","result",E1904,"input1",B1904,"input2",C1904)</f>
        <v>#NAME?</v>
      </c>
      <c r="B1904">
        <v>1</v>
      </c>
      <c r="C1904">
        <v>2</v>
      </c>
      <c r="D1904">
        <v>1904</v>
      </c>
      <c r="E1904">
        <f t="shared" si="30"/>
        <v>1907</v>
      </c>
    </row>
    <row r="1905" spans="1:5">
      <c r="A1905" t="e">
        <f ca="1">ol_declare_function("func1904","result",E1905,"input1",B1905,"input2",C1905)</f>
        <v>#NAME?</v>
      </c>
      <c r="B1905">
        <v>1</v>
      </c>
      <c r="C1905">
        <v>2</v>
      </c>
      <c r="D1905">
        <v>1905</v>
      </c>
      <c r="E1905">
        <f t="shared" si="30"/>
        <v>1908</v>
      </c>
    </row>
    <row r="1906" spans="1:5">
      <c r="A1906" t="e">
        <f ca="1">ol_declare_function("func1905","result",E1906,"input1",B1906,"input2",C1906)</f>
        <v>#NAME?</v>
      </c>
      <c r="B1906">
        <v>1</v>
      </c>
      <c r="C1906">
        <v>2</v>
      </c>
      <c r="D1906">
        <v>1906</v>
      </c>
      <c r="E1906">
        <f t="shared" si="30"/>
        <v>1909</v>
      </c>
    </row>
    <row r="1907" spans="1:5">
      <c r="A1907" t="e">
        <f ca="1">ol_declare_function("func1906","result",E1907,"input1",B1907,"input2",C1907)</f>
        <v>#NAME?</v>
      </c>
      <c r="B1907">
        <v>1</v>
      </c>
      <c r="C1907">
        <v>2</v>
      </c>
      <c r="D1907">
        <v>1907</v>
      </c>
      <c r="E1907">
        <f t="shared" si="30"/>
        <v>1910</v>
      </c>
    </row>
    <row r="1908" spans="1:5">
      <c r="A1908" t="e">
        <f ca="1">ol_declare_function("func1907","result",E1908,"input1",B1908,"input2",C1908)</f>
        <v>#NAME?</v>
      </c>
      <c r="B1908">
        <v>1</v>
      </c>
      <c r="C1908">
        <v>2</v>
      </c>
      <c r="D1908">
        <v>1908</v>
      </c>
      <c r="E1908">
        <f t="shared" si="30"/>
        <v>1911</v>
      </c>
    </row>
    <row r="1909" spans="1:5">
      <c r="A1909" t="e">
        <f ca="1">ol_declare_function("func1908","result",E1909,"input1",B1909,"input2",C1909)</f>
        <v>#NAME?</v>
      </c>
      <c r="B1909">
        <v>1</v>
      </c>
      <c r="C1909">
        <v>2</v>
      </c>
      <c r="D1909">
        <v>1909</v>
      </c>
      <c r="E1909">
        <f t="shared" si="30"/>
        <v>1912</v>
      </c>
    </row>
    <row r="1910" spans="1:5">
      <c r="A1910" t="e">
        <f ca="1">ol_declare_function("func1909","result",E1910,"input1",B1910,"input2",C1910)</f>
        <v>#NAME?</v>
      </c>
      <c r="B1910">
        <v>1</v>
      </c>
      <c r="C1910">
        <v>2</v>
      </c>
      <c r="D1910">
        <v>1910</v>
      </c>
      <c r="E1910">
        <f t="shared" si="30"/>
        <v>1913</v>
      </c>
    </row>
    <row r="1911" spans="1:5">
      <c r="A1911" t="e">
        <f ca="1">ol_declare_function("func1910","result",E1911,"input1",B1911,"input2",C1911)</f>
        <v>#NAME?</v>
      </c>
      <c r="B1911">
        <v>1</v>
      </c>
      <c r="C1911">
        <v>2</v>
      </c>
      <c r="D1911">
        <v>1911</v>
      </c>
      <c r="E1911">
        <f t="shared" si="30"/>
        <v>1914</v>
      </c>
    </row>
    <row r="1912" spans="1:5">
      <c r="A1912" t="e">
        <f ca="1">ol_declare_function("func1911","result",E1912,"input1",B1912,"input2",C1912)</f>
        <v>#NAME?</v>
      </c>
      <c r="B1912">
        <v>1</v>
      </c>
      <c r="C1912">
        <v>2</v>
      </c>
      <c r="D1912">
        <v>1912</v>
      </c>
      <c r="E1912">
        <f t="shared" si="30"/>
        <v>1915</v>
      </c>
    </row>
    <row r="1913" spans="1:5">
      <c r="A1913" t="e">
        <f ca="1">ol_declare_function("func1912","result",E1913,"input1",B1913,"input2",C1913)</f>
        <v>#NAME?</v>
      </c>
      <c r="B1913">
        <v>1</v>
      </c>
      <c r="C1913">
        <v>2</v>
      </c>
      <c r="D1913">
        <v>1913</v>
      </c>
      <c r="E1913">
        <f t="shared" si="30"/>
        <v>1916</v>
      </c>
    </row>
    <row r="1914" spans="1:5">
      <c r="A1914" t="e">
        <f ca="1">ol_declare_function("func1913","result",E1914,"input1",B1914,"input2",C1914)</f>
        <v>#NAME?</v>
      </c>
      <c r="B1914">
        <v>1</v>
      </c>
      <c r="C1914">
        <v>2</v>
      </c>
      <c r="D1914">
        <v>1914</v>
      </c>
      <c r="E1914">
        <f t="shared" si="30"/>
        <v>1917</v>
      </c>
    </row>
    <row r="1915" spans="1:5">
      <c r="A1915" t="e">
        <f ca="1">ol_declare_function("func1914","result",E1915,"input1",B1915,"input2",C1915)</f>
        <v>#NAME?</v>
      </c>
      <c r="B1915">
        <v>1</v>
      </c>
      <c r="C1915">
        <v>2</v>
      </c>
      <c r="D1915">
        <v>1915</v>
      </c>
      <c r="E1915">
        <f t="shared" si="30"/>
        <v>1918</v>
      </c>
    </row>
    <row r="1916" spans="1:5">
      <c r="A1916" t="e">
        <f ca="1">ol_declare_function("func1915","result",E1916,"input1",B1916,"input2",C1916)</f>
        <v>#NAME?</v>
      </c>
      <c r="B1916">
        <v>1</v>
      </c>
      <c r="C1916">
        <v>2</v>
      </c>
      <c r="D1916">
        <v>1916</v>
      </c>
      <c r="E1916">
        <f t="shared" si="30"/>
        <v>1919</v>
      </c>
    </row>
    <row r="1917" spans="1:5">
      <c r="A1917" t="e">
        <f ca="1">ol_declare_function("func1916","result",E1917,"input1",B1917,"input2",C1917)</f>
        <v>#NAME?</v>
      </c>
      <c r="B1917">
        <v>1</v>
      </c>
      <c r="C1917">
        <v>2</v>
      </c>
      <c r="D1917">
        <v>1917</v>
      </c>
      <c r="E1917">
        <f t="shared" ref="E1917:E1980" si="31">D1917+C1917+B1917</f>
        <v>1920</v>
      </c>
    </row>
    <row r="1918" spans="1:5">
      <c r="A1918" t="e">
        <f ca="1">ol_declare_function("func1917","result",E1918,"input1",B1918,"input2",C1918)</f>
        <v>#NAME?</v>
      </c>
      <c r="B1918">
        <v>1</v>
      </c>
      <c r="C1918">
        <v>2</v>
      </c>
      <c r="D1918">
        <v>1918</v>
      </c>
      <c r="E1918">
        <f t="shared" si="31"/>
        <v>1921</v>
      </c>
    </row>
    <row r="1919" spans="1:5">
      <c r="A1919" t="e">
        <f ca="1">ol_declare_function("func1918","result",E1919,"input1",B1919,"input2",C1919)</f>
        <v>#NAME?</v>
      </c>
      <c r="B1919">
        <v>1</v>
      </c>
      <c r="C1919">
        <v>2</v>
      </c>
      <c r="D1919">
        <v>1919</v>
      </c>
      <c r="E1919">
        <f t="shared" si="31"/>
        <v>1922</v>
      </c>
    </row>
    <row r="1920" spans="1:5">
      <c r="A1920" t="e">
        <f ca="1">ol_declare_function("func1919","result",E1920,"input1",B1920,"input2",C1920)</f>
        <v>#NAME?</v>
      </c>
      <c r="B1920">
        <v>1</v>
      </c>
      <c r="C1920">
        <v>2</v>
      </c>
      <c r="D1920">
        <v>1920</v>
      </c>
      <c r="E1920">
        <f t="shared" si="31"/>
        <v>1923</v>
      </c>
    </row>
    <row r="1921" spans="1:5">
      <c r="A1921" t="e">
        <f ca="1">ol_declare_function("func1920","result",E1921,"input1",B1921,"input2",C1921)</f>
        <v>#NAME?</v>
      </c>
      <c r="B1921">
        <v>1</v>
      </c>
      <c r="C1921">
        <v>2</v>
      </c>
      <c r="D1921">
        <v>1921</v>
      </c>
      <c r="E1921">
        <f t="shared" si="31"/>
        <v>1924</v>
      </c>
    </row>
    <row r="1922" spans="1:5">
      <c r="A1922" t="e">
        <f ca="1">ol_declare_function("func1921","result",E1922,"input1",B1922,"input2",C1922)</f>
        <v>#NAME?</v>
      </c>
      <c r="B1922">
        <v>1</v>
      </c>
      <c r="C1922">
        <v>2</v>
      </c>
      <c r="D1922">
        <v>1922</v>
      </c>
      <c r="E1922">
        <f t="shared" si="31"/>
        <v>1925</v>
      </c>
    </row>
    <row r="1923" spans="1:5">
      <c r="A1923" t="e">
        <f ca="1">ol_declare_function("func1922","result",E1923,"input1",B1923,"input2",C1923)</f>
        <v>#NAME?</v>
      </c>
      <c r="B1923">
        <v>1</v>
      </c>
      <c r="C1923">
        <v>2</v>
      </c>
      <c r="D1923">
        <v>1923</v>
      </c>
      <c r="E1923">
        <f t="shared" si="31"/>
        <v>1926</v>
      </c>
    </row>
    <row r="1924" spans="1:5">
      <c r="A1924" t="e">
        <f ca="1">ol_declare_function("func1923","result",E1924,"input1",B1924,"input2",C1924)</f>
        <v>#NAME?</v>
      </c>
      <c r="B1924">
        <v>1</v>
      </c>
      <c r="C1924">
        <v>2</v>
      </c>
      <c r="D1924">
        <v>1924</v>
      </c>
      <c r="E1924">
        <f t="shared" si="31"/>
        <v>1927</v>
      </c>
    </row>
    <row r="1925" spans="1:5">
      <c r="A1925" t="e">
        <f ca="1">ol_declare_function("func1924","result",E1925,"input1",B1925,"input2",C1925)</f>
        <v>#NAME?</v>
      </c>
      <c r="B1925">
        <v>1</v>
      </c>
      <c r="C1925">
        <v>2</v>
      </c>
      <c r="D1925">
        <v>1925</v>
      </c>
      <c r="E1925">
        <f t="shared" si="31"/>
        <v>1928</v>
      </c>
    </row>
    <row r="1926" spans="1:5">
      <c r="A1926" t="e">
        <f ca="1">ol_declare_function("func1925","result",E1926,"input1",B1926,"input2",C1926)</f>
        <v>#NAME?</v>
      </c>
      <c r="B1926">
        <v>1</v>
      </c>
      <c r="C1926">
        <v>2</v>
      </c>
      <c r="D1926">
        <v>1926</v>
      </c>
      <c r="E1926">
        <f t="shared" si="31"/>
        <v>1929</v>
      </c>
    </row>
    <row r="1927" spans="1:5">
      <c r="A1927" t="e">
        <f ca="1">ol_declare_function("func1926","result",E1927,"input1",B1927,"input2",C1927)</f>
        <v>#NAME?</v>
      </c>
      <c r="B1927">
        <v>1</v>
      </c>
      <c r="C1927">
        <v>2</v>
      </c>
      <c r="D1927">
        <v>1927</v>
      </c>
      <c r="E1927">
        <f t="shared" si="31"/>
        <v>1930</v>
      </c>
    </row>
    <row r="1928" spans="1:5">
      <c r="A1928" t="e">
        <f ca="1">ol_declare_function("func1927","result",E1928,"input1",B1928,"input2",C1928)</f>
        <v>#NAME?</v>
      </c>
      <c r="B1928">
        <v>1</v>
      </c>
      <c r="C1928">
        <v>2</v>
      </c>
      <c r="D1928">
        <v>1928</v>
      </c>
      <c r="E1928">
        <f t="shared" si="31"/>
        <v>1931</v>
      </c>
    </row>
    <row r="1929" spans="1:5">
      <c r="A1929" t="e">
        <f ca="1">ol_declare_function("func1928","result",E1929,"input1",B1929,"input2",C1929)</f>
        <v>#NAME?</v>
      </c>
      <c r="B1929">
        <v>1</v>
      </c>
      <c r="C1929">
        <v>2</v>
      </c>
      <c r="D1929">
        <v>1929</v>
      </c>
      <c r="E1929">
        <f t="shared" si="31"/>
        <v>1932</v>
      </c>
    </row>
    <row r="1930" spans="1:5">
      <c r="A1930" t="e">
        <f ca="1">ol_declare_function("func1929","result",E1930,"input1",B1930,"input2",C1930)</f>
        <v>#NAME?</v>
      </c>
      <c r="B1930">
        <v>1</v>
      </c>
      <c r="C1930">
        <v>2</v>
      </c>
      <c r="D1930">
        <v>1930</v>
      </c>
      <c r="E1930">
        <f t="shared" si="31"/>
        <v>1933</v>
      </c>
    </row>
    <row r="1931" spans="1:5">
      <c r="A1931" t="e">
        <f ca="1">ol_declare_function("func1930","result",E1931,"input1",B1931,"input2",C1931)</f>
        <v>#NAME?</v>
      </c>
      <c r="B1931">
        <v>1</v>
      </c>
      <c r="C1931">
        <v>2</v>
      </c>
      <c r="D1931">
        <v>1931</v>
      </c>
      <c r="E1931">
        <f t="shared" si="31"/>
        <v>1934</v>
      </c>
    </row>
    <row r="1932" spans="1:5">
      <c r="A1932" t="e">
        <f ca="1">ol_declare_function("func1931","result",E1932,"input1",B1932,"input2",C1932)</f>
        <v>#NAME?</v>
      </c>
      <c r="B1932">
        <v>1</v>
      </c>
      <c r="C1932">
        <v>2</v>
      </c>
      <c r="D1932">
        <v>1932</v>
      </c>
      <c r="E1932">
        <f t="shared" si="31"/>
        <v>1935</v>
      </c>
    </row>
    <row r="1933" spans="1:5">
      <c r="A1933" t="e">
        <f ca="1">ol_declare_function("func1932","result",E1933,"input1",B1933,"input2",C1933)</f>
        <v>#NAME?</v>
      </c>
      <c r="B1933">
        <v>1</v>
      </c>
      <c r="C1933">
        <v>2</v>
      </c>
      <c r="D1933">
        <v>1933</v>
      </c>
      <c r="E1933">
        <f t="shared" si="31"/>
        <v>1936</v>
      </c>
    </row>
    <row r="1934" spans="1:5">
      <c r="A1934" t="e">
        <f ca="1">ol_declare_function("func1933","result",E1934,"input1",B1934,"input2",C1934)</f>
        <v>#NAME?</v>
      </c>
      <c r="B1934">
        <v>1</v>
      </c>
      <c r="C1934">
        <v>2</v>
      </c>
      <c r="D1934">
        <v>1934</v>
      </c>
      <c r="E1934">
        <f t="shared" si="31"/>
        <v>1937</v>
      </c>
    </row>
    <row r="1935" spans="1:5">
      <c r="A1935" t="e">
        <f ca="1">ol_declare_function("func1934","result",E1935,"input1",B1935,"input2",C1935)</f>
        <v>#NAME?</v>
      </c>
      <c r="B1935">
        <v>1</v>
      </c>
      <c r="C1935">
        <v>2</v>
      </c>
      <c r="D1935">
        <v>1935</v>
      </c>
      <c r="E1935">
        <f t="shared" si="31"/>
        <v>1938</v>
      </c>
    </row>
    <row r="1936" spans="1:5">
      <c r="A1936" t="e">
        <f ca="1">ol_declare_function("func1935","result",E1936,"input1",B1936,"input2",C1936)</f>
        <v>#NAME?</v>
      </c>
      <c r="B1936">
        <v>1</v>
      </c>
      <c r="C1936">
        <v>2</v>
      </c>
      <c r="D1936">
        <v>1936</v>
      </c>
      <c r="E1936">
        <f t="shared" si="31"/>
        <v>1939</v>
      </c>
    </row>
    <row r="1937" spans="1:5">
      <c r="A1937" t="e">
        <f ca="1">ol_declare_function("func1936","result",E1937,"input1",B1937,"input2",C1937)</f>
        <v>#NAME?</v>
      </c>
      <c r="B1937">
        <v>1</v>
      </c>
      <c r="C1937">
        <v>2</v>
      </c>
      <c r="D1937">
        <v>1937</v>
      </c>
      <c r="E1937">
        <f t="shared" si="31"/>
        <v>1940</v>
      </c>
    </row>
    <row r="1938" spans="1:5">
      <c r="A1938" t="e">
        <f ca="1">ol_declare_function("func1937","result",E1938,"input1",B1938,"input2",C1938)</f>
        <v>#NAME?</v>
      </c>
      <c r="B1938">
        <v>1</v>
      </c>
      <c r="C1938">
        <v>2</v>
      </c>
      <c r="D1938">
        <v>1938</v>
      </c>
      <c r="E1938">
        <f t="shared" si="31"/>
        <v>1941</v>
      </c>
    </row>
    <row r="1939" spans="1:5">
      <c r="A1939" t="e">
        <f ca="1">ol_declare_function("func1938","result",E1939,"input1",B1939,"input2",C1939)</f>
        <v>#NAME?</v>
      </c>
      <c r="B1939">
        <v>1</v>
      </c>
      <c r="C1939">
        <v>2</v>
      </c>
      <c r="D1939">
        <v>1939</v>
      </c>
      <c r="E1939">
        <f t="shared" si="31"/>
        <v>1942</v>
      </c>
    </row>
    <row r="1940" spans="1:5">
      <c r="A1940" t="e">
        <f ca="1">ol_declare_function("func1939","result",E1940,"input1",B1940,"input2",C1940)</f>
        <v>#NAME?</v>
      </c>
      <c r="B1940">
        <v>1</v>
      </c>
      <c r="C1940">
        <v>2</v>
      </c>
      <c r="D1940">
        <v>1940</v>
      </c>
      <c r="E1940">
        <f t="shared" si="31"/>
        <v>1943</v>
      </c>
    </row>
    <row r="1941" spans="1:5">
      <c r="A1941" t="e">
        <f ca="1">ol_declare_function("func1940","result",E1941,"input1",B1941,"input2",C1941)</f>
        <v>#NAME?</v>
      </c>
      <c r="B1941">
        <v>1</v>
      </c>
      <c r="C1941">
        <v>2</v>
      </c>
      <c r="D1941">
        <v>1941</v>
      </c>
      <c r="E1941">
        <f t="shared" si="31"/>
        <v>1944</v>
      </c>
    </row>
    <row r="1942" spans="1:5">
      <c r="A1942" t="e">
        <f ca="1">ol_declare_function("func1941","result",E1942,"input1",B1942,"input2",C1942)</f>
        <v>#NAME?</v>
      </c>
      <c r="B1942">
        <v>1</v>
      </c>
      <c r="C1942">
        <v>2</v>
      </c>
      <c r="D1942">
        <v>1942</v>
      </c>
      <c r="E1942">
        <f t="shared" si="31"/>
        <v>1945</v>
      </c>
    </row>
    <row r="1943" spans="1:5">
      <c r="A1943" t="e">
        <f ca="1">ol_declare_function("func1942","result",E1943,"input1",B1943,"input2",C1943)</f>
        <v>#NAME?</v>
      </c>
      <c r="B1943">
        <v>1</v>
      </c>
      <c r="C1943">
        <v>2</v>
      </c>
      <c r="D1943">
        <v>1943</v>
      </c>
      <c r="E1943">
        <f t="shared" si="31"/>
        <v>1946</v>
      </c>
    </row>
    <row r="1944" spans="1:5">
      <c r="A1944" t="e">
        <f ca="1">ol_declare_function("func1943","result",E1944,"input1",B1944,"input2",C1944)</f>
        <v>#NAME?</v>
      </c>
      <c r="B1944">
        <v>1</v>
      </c>
      <c r="C1944">
        <v>2</v>
      </c>
      <c r="D1944">
        <v>1944</v>
      </c>
      <c r="E1944">
        <f t="shared" si="31"/>
        <v>1947</v>
      </c>
    </row>
    <row r="1945" spans="1:5">
      <c r="A1945" t="e">
        <f ca="1">ol_declare_function("func1944","result",E1945,"input1",B1945,"input2",C1945)</f>
        <v>#NAME?</v>
      </c>
      <c r="B1945">
        <v>1</v>
      </c>
      <c r="C1945">
        <v>2</v>
      </c>
      <c r="D1945">
        <v>1945</v>
      </c>
      <c r="E1945">
        <f t="shared" si="31"/>
        <v>1948</v>
      </c>
    </row>
    <row r="1946" spans="1:5">
      <c r="A1946" t="e">
        <f ca="1">ol_declare_function("func1945","result",E1946,"input1",B1946,"input2",C1946)</f>
        <v>#NAME?</v>
      </c>
      <c r="B1946">
        <v>1</v>
      </c>
      <c r="C1946">
        <v>2</v>
      </c>
      <c r="D1946">
        <v>1946</v>
      </c>
      <c r="E1946">
        <f t="shared" si="31"/>
        <v>1949</v>
      </c>
    </row>
    <row r="1947" spans="1:5">
      <c r="A1947" t="e">
        <f ca="1">ol_declare_function("func1946","result",E1947,"input1",B1947,"input2",C1947)</f>
        <v>#NAME?</v>
      </c>
      <c r="B1947">
        <v>1</v>
      </c>
      <c r="C1947">
        <v>2</v>
      </c>
      <c r="D1947">
        <v>1947</v>
      </c>
      <c r="E1947">
        <f t="shared" si="31"/>
        <v>1950</v>
      </c>
    </row>
    <row r="1948" spans="1:5">
      <c r="A1948" t="e">
        <f ca="1">ol_declare_function("func1947","result",E1948,"input1",B1948,"input2",C1948)</f>
        <v>#NAME?</v>
      </c>
      <c r="B1948">
        <v>1</v>
      </c>
      <c r="C1948">
        <v>2</v>
      </c>
      <c r="D1948">
        <v>1948</v>
      </c>
      <c r="E1948">
        <f t="shared" si="31"/>
        <v>1951</v>
      </c>
    </row>
    <row r="1949" spans="1:5">
      <c r="A1949" t="e">
        <f ca="1">ol_declare_function("func1948","result",E1949,"input1",B1949,"input2",C1949)</f>
        <v>#NAME?</v>
      </c>
      <c r="B1949">
        <v>1</v>
      </c>
      <c r="C1949">
        <v>2</v>
      </c>
      <c r="D1949">
        <v>1949</v>
      </c>
      <c r="E1949">
        <f t="shared" si="31"/>
        <v>1952</v>
      </c>
    </row>
    <row r="1950" spans="1:5">
      <c r="A1950" t="e">
        <f ca="1">ol_declare_function("func1949","result",E1950,"input1",B1950,"input2",C1950)</f>
        <v>#NAME?</v>
      </c>
      <c r="B1950">
        <v>1</v>
      </c>
      <c r="C1950">
        <v>2</v>
      </c>
      <c r="D1950">
        <v>1950</v>
      </c>
      <c r="E1950">
        <f t="shared" si="31"/>
        <v>1953</v>
      </c>
    </row>
    <row r="1951" spans="1:5">
      <c r="A1951" t="e">
        <f ca="1">ol_declare_function("func1950","result",E1951,"input1",B1951,"input2",C1951)</f>
        <v>#NAME?</v>
      </c>
      <c r="B1951">
        <v>1</v>
      </c>
      <c r="C1951">
        <v>2</v>
      </c>
      <c r="D1951">
        <v>1951</v>
      </c>
      <c r="E1951">
        <f t="shared" si="31"/>
        <v>1954</v>
      </c>
    </row>
    <row r="1952" spans="1:5">
      <c r="A1952" t="e">
        <f ca="1">ol_declare_function("func1951","result",E1952,"input1",B1952,"input2",C1952)</f>
        <v>#NAME?</v>
      </c>
      <c r="B1952">
        <v>1</v>
      </c>
      <c r="C1952">
        <v>2</v>
      </c>
      <c r="D1952">
        <v>1952</v>
      </c>
      <c r="E1952">
        <f t="shared" si="31"/>
        <v>1955</v>
      </c>
    </row>
    <row r="1953" spans="1:5">
      <c r="A1953" t="e">
        <f ca="1">ol_declare_function("func1952","result",E1953,"input1",B1953,"input2",C1953)</f>
        <v>#NAME?</v>
      </c>
      <c r="B1953">
        <v>1</v>
      </c>
      <c r="C1953">
        <v>2</v>
      </c>
      <c r="D1953">
        <v>1953</v>
      </c>
      <c r="E1953">
        <f t="shared" si="31"/>
        <v>1956</v>
      </c>
    </row>
    <row r="1954" spans="1:5">
      <c r="A1954" t="e">
        <f ca="1">ol_declare_function("func1953","result",E1954,"input1",B1954,"input2",C1954)</f>
        <v>#NAME?</v>
      </c>
      <c r="B1954">
        <v>1</v>
      </c>
      <c r="C1954">
        <v>2</v>
      </c>
      <c r="D1954">
        <v>1954</v>
      </c>
      <c r="E1954">
        <f t="shared" si="31"/>
        <v>1957</v>
      </c>
    </row>
    <row r="1955" spans="1:5">
      <c r="A1955" t="e">
        <f ca="1">ol_declare_function("func1954","result",E1955,"input1",B1955,"input2",C1955)</f>
        <v>#NAME?</v>
      </c>
      <c r="B1955">
        <v>1</v>
      </c>
      <c r="C1955">
        <v>2</v>
      </c>
      <c r="D1955">
        <v>1955</v>
      </c>
      <c r="E1955">
        <f t="shared" si="31"/>
        <v>1958</v>
      </c>
    </row>
    <row r="1956" spans="1:5">
      <c r="A1956" t="e">
        <f ca="1">ol_declare_function("func1955","result",E1956,"input1",B1956,"input2",C1956)</f>
        <v>#NAME?</v>
      </c>
      <c r="B1956">
        <v>1</v>
      </c>
      <c r="C1956">
        <v>2</v>
      </c>
      <c r="D1956">
        <v>1956</v>
      </c>
      <c r="E1956">
        <f t="shared" si="31"/>
        <v>1959</v>
      </c>
    </row>
    <row r="1957" spans="1:5">
      <c r="A1957" t="e">
        <f ca="1">ol_declare_function("func1956","result",E1957,"input1",B1957,"input2",C1957)</f>
        <v>#NAME?</v>
      </c>
      <c r="B1957">
        <v>1</v>
      </c>
      <c r="C1957">
        <v>2</v>
      </c>
      <c r="D1957">
        <v>1957</v>
      </c>
      <c r="E1957">
        <f t="shared" si="31"/>
        <v>1960</v>
      </c>
    </row>
    <row r="1958" spans="1:5">
      <c r="A1958" t="e">
        <f ca="1">ol_declare_function("func1957","result",E1958,"input1",B1958,"input2",C1958)</f>
        <v>#NAME?</v>
      </c>
      <c r="B1958">
        <v>1</v>
      </c>
      <c r="C1958">
        <v>2</v>
      </c>
      <c r="D1958">
        <v>1958</v>
      </c>
      <c r="E1958">
        <f t="shared" si="31"/>
        <v>1961</v>
      </c>
    </row>
    <row r="1959" spans="1:5">
      <c r="A1959" t="e">
        <f ca="1">ol_declare_function("func1958","result",E1959,"input1",B1959,"input2",C1959)</f>
        <v>#NAME?</v>
      </c>
      <c r="B1959">
        <v>1</v>
      </c>
      <c r="C1959">
        <v>2</v>
      </c>
      <c r="D1959">
        <v>1959</v>
      </c>
      <c r="E1959">
        <f t="shared" si="31"/>
        <v>1962</v>
      </c>
    </row>
    <row r="1960" spans="1:5">
      <c r="A1960" t="e">
        <f ca="1">ol_declare_function("func1959","result",E1960,"input1",B1960,"input2",C1960)</f>
        <v>#NAME?</v>
      </c>
      <c r="B1960">
        <v>1</v>
      </c>
      <c r="C1960">
        <v>2</v>
      </c>
      <c r="D1960">
        <v>1960</v>
      </c>
      <c r="E1960">
        <f t="shared" si="31"/>
        <v>1963</v>
      </c>
    </row>
    <row r="1961" spans="1:5">
      <c r="A1961" t="e">
        <f ca="1">ol_declare_function("func1960","result",E1961,"input1",B1961,"input2",C1961)</f>
        <v>#NAME?</v>
      </c>
      <c r="B1961">
        <v>1</v>
      </c>
      <c r="C1961">
        <v>2</v>
      </c>
      <c r="D1961">
        <v>1961</v>
      </c>
      <c r="E1961">
        <f t="shared" si="31"/>
        <v>1964</v>
      </c>
    </row>
    <row r="1962" spans="1:5">
      <c r="A1962" t="e">
        <f ca="1">ol_declare_function("func1961","result",E1962,"input1",B1962,"input2",C1962)</f>
        <v>#NAME?</v>
      </c>
      <c r="B1962">
        <v>1</v>
      </c>
      <c r="C1962">
        <v>2</v>
      </c>
      <c r="D1962">
        <v>1962</v>
      </c>
      <c r="E1962">
        <f t="shared" si="31"/>
        <v>1965</v>
      </c>
    </row>
    <row r="1963" spans="1:5">
      <c r="A1963" t="e">
        <f ca="1">ol_declare_function("func1962","result",E1963,"input1",B1963,"input2",C1963)</f>
        <v>#NAME?</v>
      </c>
      <c r="B1963">
        <v>1</v>
      </c>
      <c r="C1963">
        <v>2</v>
      </c>
      <c r="D1963">
        <v>1963</v>
      </c>
      <c r="E1963">
        <f t="shared" si="31"/>
        <v>1966</v>
      </c>
    </row>
    <row r="1964" spans="1:5">
      <c r="A1964" t="e">
        <f ca="1">ol_declare_function("func1963","result",E1964,"input1",B1964,"input2",C1964)</f>
        <v>#NAME?</v>
      </c>
      <c r="B1964">
        <v>1</v>
      </c>
      <c r="C1964">
        <v>2</v>
      </c>
      <c r="D1964">
        <v>1964</v>
      </c>
      <c r="E1964">
        <f t="shared" si="31"/>
        <v>1967</v>
      </c>
    </row>
    <row r="1965" spans="1:5">
      <c r="A1965" t="e">
        <f ca="1">ol_declare_function("func1964","result",E1965,"input1",B1965,"input2",C1965)</f>
        <v>#NAME?</v>
      </c>
      <c r="B1965">
        <v>1</v>
      </c>
      <c r="C1965">
        <v>2</v>
      </c>
      <c r="D1965">
        <v>1965</v>
      </c>
      <c r="E1965">
        <f t="shared" si="31"/>
        <v>1968</v>
      </c>
    </row>
    <row r="1966" spans="1:5">
      <c r="A1966" t="e">
        <f ca="1">ol_declare_function("func1965","result",E1966,"input1",B1966,"input2",C1966)</f>
        <v>#NAME?</v>
      </c>
      <c r="B1966">
        <v>1</v>
      </c>
      <c r="C1966">
        <v>2</v>
      </c>
      <c r="D1966">
        <v>1966</v>
      </c>
      <c r="E1966">
        <f t="shared" si="31"/>
        <v>1969</v>
      </c>
    </row>
    <row r="1967" spans="1:5">
      <c r="A1967" t="e">
        <f ca="1">ol_declare_function("func1966","result",E1967,"input1",B1967,"input2",C1967)</f>
        <v>#NAME?</v>
      </c>
      <c r="B1967">
        <v>1</v>
      </c>
      <c r="C1967">
        <v>2</v>
      </c>
      <c r="D1967">
        <v>1967</v>
      </c>
      <c r="E1967">
        <f t="shared" si="31"/>
        <v>1970</v>
      </c>
    </row>
    <row r="1968" spans="1:5">
      <c r="A1968" t="e">
        <f ca="1">ol_declare_function("func1967","result",E1968,"input1",B1968,"input2",C1968)</f>
        <v>#NAME?</v>
      </c>
      <c r="B1968">
        <v>1</v>
      </c>
      <c r="C1968">
        <v>2</v>
      </c>
      <c r="D1968">
        <v>1968</v>
      </c>
      <c r="E1968">
        <f t="shared" si="31"/>
        <v>1971</v>
      </c>
    </row>
    <row r="1969" spans="1:5">
      <c r="A1969" t="e">
        <f ca="1">ol_declare_function("func1968","result",E1969,"input1",B1969,"input2",C1969)</f>
        <v>#NAME?</v>
      </c>
      <c r="B1969">
        <v>1</v>
      </c>
      <c r="C1969">
        <v>2</v>
      </c>
      <c r="D1969">
        <v>1969</v>
      </c>
      <c r="E1969">
        <f t="shared" si="31"/>
        <v>1972</v>
      </c>
    </row>
    <row r="1970" spans="1:5">
      <c r="A1970" t="e">
        <f ca="1">ol_declare_function("func1969","result",E1970,"input1",B1970,"input2",C1970)</f>
        <v>#NAME?</v>
      </c>
      <c r="B1970">
        <v>1</v>
      </c>
      <c r="C1970">
        <v>2</v>
      </c>
      <c r="D1970">
        <v>1970</v>
      </c>
      <c r="E1970">
        <f t="shared" si="31"/>
        <v>1973</v>
      </c>
    </row>
    <row r="1971" spans="1:5">
      <c r="A1971" t="e">
        <f ca="1">ol_declare_function("func1970","result",E1971,"input1",B1971,"input2",C1971)</f>
        <v>#NAME?</v>
      </c>
      <c r="B1971">
        <v>1</v>
      </c>
      <c r="C1971">
        <v>2</v>
      </c>
      <c r="D1971">
        <v>1971</v>
      </c>
      <c r="E1971">
        <f t="shared" si="31"/>
        <v>1974</v>
      </c>
    </row>
    <row r="1972" spans="1:5">
      <c r="A1972" t="e">
        <f ca="1">ol_declare_function("func1971","result",E1972,"input1",B1972,"input2",C1972)</f>
        <v>#NAME?</v>
      </c>
      <c r="B1972">
        <v>1</v>
      </c>
      <c r="C1972">
        <v>2</v>
      </c>
      <c r="D1972">
        <v>1972</v>
      </c>
      <c r="E1972">
        <f t="shared" si="31"/>
        <v>1975</v>
      </c>
    </row>
    <row r="1973" spans="1:5">
      <c r="A1973" t="e">
        <f ca="1">ol_declare_function("func1972","result",E1973,"input1",B1973,"input2",C1973)</f>
        <v>#NAME?</v>
      </c>
      <c r="B1973">
        <v>1</v>
      </c>
      <c r="C1973">
        <v>2</v>
      </c>
      <c r="D1973">
        <v>1973</v>
      </c>
      <c r="E1973">
        <f t="shared" si="31"/>
        <v>1976</v>
      </c>
    </row>
    <row r="1974" spans="1:5">
      <c r="A1974" t="e">
        <f ca="1">ol_declare_function("func1973","result",E1974,"input1",B1974,"input2",C1974)</f>
        <v>#NAME?</v>
      </c>
      <c r="B1974">
        <v>1</v>
      </c>
      <c r="C1974">
        <v>2</v>
      </c>
      <c r="D1974">
        <v>1974</v>
      </c>
      <c r="E1974">
        <f t="shared" si="31"/>
        <v>1977</v>
      </c>
    </row>
    <row r="1975" spans="1:5">
      <c r="A1975" t="e">
        <f ca="1">ol_declare_function("func1974","result",E1975,"input1",B1975,"input2",C1975)</f>
        <v>#NAME?</v>
      </c>
      <c r="B1975">
        <v>1</v>
      </c>
      <c r="C1975">
        <v>2</v>
      </c>
      <c r="D1975">
        <v>1975</v>
      </c>
      <c r="E1975">
        <f t="shared" si="31"/>
        <v>1978</v>
      </c>
    </row>
    <row r="1976" spans="1:5">
      <c r="A1976" t="e">
        <f ca="1">ol_declare_function("func1975","result",E1976,"input1",B1976,"input2",C1976)</f>
        <v>#NAME?</v>
      </c>
      <c r="B1976">
        <v>1</v>
      </c>
      <c r="C1976">
        <v>2</v>
      </c>
      <c r="D1976">
        <v>1976</v>
      </c>
      <c r="E1976">
        <f t="shared" si="31"/>
        <v>1979</v>
      </c>
    </row>
    <row r="1977" spans="1:5">
      <c r="A1977" t="e">
        <f ca="1">ol_declare_function("func1976","result",E1977,"input1",B1977,"input2",C1977)</f>
        <v>#NAME?</v>
      </c>
      <c r="B1977">
        <v>1</v>
      </c>
      <c r="C1977">
        <v>2</v>
      </c>
      <c r="D1977">
        <v>1977</v>
      </c>
      <c r="E1977">
        <f t="shared" si="31"/>
        <v>1980</v>
      </c>
    </row>
    <row r="1978" spans="1:5">
      <c r="A1978" t="e">
        <f ca="1">ol_declare_function("func1977","result",E1978,"input1",B1978,"input2",C1978)</f>
        <v>#NAME?</v>
      </c>
      <c r="B1978">
        <v>1</v>
      </c>
      <c r="C1978">
        <v>2</v>
      </c>
      <c r="D1978">
        <v>1978</v>
      </c>
      <c r="E1978">
        <f t="shared" si="31"/>
        <v>1981</v>
      </c>
    </row>
    <row r="1979" spans="1:5">
      <c r="A1979" t="e">
        <f ca="1">ol_declare_function("func1978","result",E1979,"input1",B1979,"input2",C1979)</f>
        <v>#NAME?</v>
      </c>
      <c r="B1979">
        <v>1</v>
      </c>
      <c r="C1979">
        <v>2</v>
      </c>
      <c r="D1979">
        <v>1979</v>
      </c>
      <c r="E1979">
        <f t="shared" si="31"/>
        <v>1982</v>
      </c>
    </row>
    <row r="1980" spans="1:5">
      <c r="A1980" t="e">
        <f ca="1">ol_declare_function("func1979","result",E1980,"input1",B1980,"input2",C1980)</f>
        <v>#NAME?</v>
      </c>
      <c r="B1980">
        <v>1</v>
      </c>
      <c r="C1980">
        <v>2</v>
      </c>
      <c r="D1980">
        <v>1980</v>
      </c>
      <c r="E1980">
        <f t="shared" si="31"/>
        <v>1983</v>
      </c>
    </row>
    <row r="1981" spans="1:5">
      <c r="A1981" t="e">
        <f ca="1">ol_declare_function("func1980","result",E1981,"input1",B1981,"input2",C1981)</f>
        <v>#NAME?</v>
      </c>
      <c r="B1981">
        <v>1</v>
      </c>
      <c r="C1981">
        <v>2</v>
      </c>
      <c r="D1981">
        <v>1981</v>
      </c>
      <c r="E1981">
        <f t="shared" ref="E1981:E2044" si="32">D1981+C1981+B1981</f>
        <v>1984</v>
      </c>
    </row>
    <row r="1982" spans="1:5">
      <c r="A1982" t="e">
        <f ca="1">ol_declare_function("func1981","result",E1982,"input1",B1982,"input2",C1982)</f>
        <v>#NAME?</v>
      </c>
      <c r="B1982">
        <v>1</v>
      </c>
      <c r="C1982">
        <v>2</v>
      </c>
      <c r="D1982">
        <v>1982</v>
      </c>
      <c r="E1982">
        <f t="shared" si="32"/>
        <v>1985</v>
      </c>
    </row>
    <row r="1983" spans="1:5">
      <c r="A1983" t="e">
        <f ca="1">ol_declare_function("func1982","result",E1983,"input1",B1983,"input2",C1983)</f>
        <v>#NAME?</v>
      </c>
      <c r="B1983">
        <v>1</v>
      </c>
      <c r="C1983">
        <v>2</v>
      </c>
      <c r="D1983">
        <v>1983</v>
      </c>
      <c r="E1983">
        <f t="shared" si="32"/>
        <v>1986</v>
      </c>
    </row>
    <row r="1984" spans="1:5">
      <c r="A1984" t="e">
        <f ca="1">ol_declare_function("func1983","result",E1984,"input1",B1984,"input2",C1984)</f>
        <v>#NAME?</v>
      </c>
      <c r="B1984">
        <v>1</v>
      </c>
      <c r="C1984">
        <v>2</v>
      </c>
      <c r="D1984">
        <v>1984</v>
      </c>
      <c r="E1984">
        <f t="shared" si="32"/>
        <v>1987</v>
      </c>
    </row>
    <row r="1985" spans="1:5">
      <c r="A1985" t="e">
        <f ca="1">ol_declare_function("func1984","result",E1985,"input1",B1985,"input2",C1985)</f>
        <v>#NAME?</v>
      </c>
      <c r="B1985">
        <v>1</v>
      </c>
      <c r="C1985">
        <v>2</v>
      </c>
      <c r="D1985">
        <v>1985</v>
      </c>
      <c r="E1985">
        <f t="shared" si="32"/>
        <v>1988</v>
      </c>
    </row>
    <row r="1986" spans="1:5">
      <c r="A1986" t="e">
        <f ca="1">ol_declare_function("func1985","result",E1986,"input1",B1986,"input2",C1986)</f>
        <v>#NAME?</v>
      </c>
      <c r="B1986">
        <v>1</v>
      </c>
      <c r="C1986">
        <v>2</v>
      </c>
      <c r="D1986">
        <v>1986</v>
      </c>
      <c r="E1986">
        <f t="shared" si="32"/>
        <v>1989</v>
      </c>
    </row>
    <row r="1987" spans="1:5">
      <c r="A1987" t="e">
        <f ca="1">ol_declare_function("func1986","result",E1987,"input1",B1987,"input2",C1987)</f>
        <v>#NAME?</v>
      </c>
      <c r="B1987">
        <v>1</v>
      </c>
      <c r="C1987">
        <v>2</v>
      </c>
      <c r="D1987">
        <v>1987</v>
      </c>
      <c r="E1987">
        <f t="shared" si="32"/>
        <v>1990</v>
      </c>
    </row>
    <row r="1988" spans="1:5">
      <c r="A1988" t="e">
        <f ca="1">ol_declare_function("func1987","result",E1988,"input1",B1988,"input2",C1988)</f>
        <v>#NAME?</v>
      </c>
      <c r="B1988">
        <v>1</v>
      </c>
      <c r="C1988">
        <v>2</v>
      </c>
      <c r="D1988">
        <v>1988</v>
      </c>
      <c r="E1988">
        <f t="shared" si="32"/>
        <v>1991</v>
      </c>
    </row>
    <row r="1989" spans="1:5">
      <c r="A1989" t="e">
        <f ca="1">ol_declare_function("func1988","result",E1989,"input1",B1989,"input2",C1989)</f>
        <v>#NAME?</v>
      </c>
      <c r="B1989">
        <v>1</v>
      </c>
      <c r="C1989">
        <v>2</v>
      </c>
      <c r="D1989">
        <v>1989</v>
      </c>
      <c r="E1989">
        <f t="shared" si="32"/>
        <v>1992</v>
      </c>
    </row>
    <row r="1990" spans="1:5">
      <c r="A1990" t="e">
        <f ca="1">ol_declare_function("func1989","result",E1990,"input1",B1990,"input2",C1990)</f>
        <v>#NAME?</v>
      </c>
      <c r="B1990">
        <v>1</v>
      </c>
      <c r="C1990">
        <v>2</v>
      </c>
      <c r="D1990">
        <v>1990</v>
      </c>
      <c r="E1990">
        <f t="shared" si="32"/>
        <v>1993</v>
      </c>
    </row>
    <row r="1991" spans="1:5">
      <c r="A1991" t="e">
        <f ca="1">ol_declare_function("func1990","result",E1991,"input1",B1991,"input2",C1991)</f>
        <v>#NAME?</v>
      </c>
      <c r="B1991">
        <v>1</v>
      </c>
      <c r="C1991">
        <v>2</v>
      </c>
      <c r="D1991">
        <v>1991</v>
      </c>
      <c r="E1991">
        <f t="shared" si="32"/>
        <v>1994</v>
      </c>
    </row>
    <row r="1992" spans="1:5">
      <c r="A1992" t="e">
        <f ca="1">ol_declare_function("func1991","result",E1992,"input1",B1992,"input2",C1992)</f>
        <v>#NAME?</v>
      </c>
      <c r="B1992">
        <v>1</v>
      </c>
      <c r="C1992">
        <v>2</v>
      </c>
      <c r="D1992">
        <v>1992</v>
      </c>
      <c r="E1992">
        <f t="shared" si="32"/>
        <v>1995</v>
      </c>
    </row>
    <row r="1993" spans="1:5">
      <c r="A1993" t="e">
        <f ca="1">ol_declare_function("func1992","result",E1993,"input1",B1993,"input2",C1993)</f>
        <v>#NAME?</v>
      </c>
      <c r="B1993">
        <v>1</v>
      </c>
      <c r="C1993">
        <v>2</v>
      </c>
      <c r="D1993">
        <v>1993</v>
      </c>
      <c r="E1993">
        <f t="shared" si="32"/>
        <v>1996</v>
      </c>
    </row>
    <row r="1994" spans="1:5">
      <c r="A1994" t="e">
        <f ca="1">ol_declare_function("func1993","result",E1994,"input1",B1994,"input2",C1994)</f>
        <v>#NAME?</v>
      </c>
      <c r="B1994">
        <v>1</v>
      </c>
      <c r="C1994">
        <v>2</v>
      </c>
      <c r="D1994">
        <v>1994</v>
      </c>
      <c r="E1994">
        <f t="shared" si="32"/>
        <v>1997</v>
      </c>
    </row>
    <row r="1995" spans="1:5">
      <c r="A1995" t="e">
        <f ca="1">ol_declare_function("func1994","result",E1995,"input1",B1995,"input2",C1995)</f>
        <v>#NAME?</v>
      </c>
      <c r="B1995">
        <v>1</v>
      </c>
      <c r="C1995">
        <v>2</v>
      </c>
      <c r="D1995">
        <v>1995</v>
      </c>
      <c r="E1995">
        <f t="shared" si="32"/>
        <v>1998</v>
      </c>
    </row>
    <row r="1996" spans="1:5">
      <c r="A1996" t="e">
        <f ca="1">ol_declare_function("func1995","result",E1996,"input1",B1996,"input2",C1996)</f>
        <v>#NAME?</v>
      </c>
      <c r="B1996">
        <v>1</v>
      </c>
      <c r="C1996">
        <v>2</v>
      </c>
      <c r="D1996">
        <v>1996</v>
      </c>
      <c r="E1996">
        <f t="shared" si="32"/>
        <v>1999</v>
      </c>
    </row>
    <row r="1997" spans="1:5">
      <c r="A1997" t="e">
        <f ca="1">ol_declare_function("func1996","result",E1997,"input1",B1997,"input2",C1997)</f>
        <v>#NAME?</v>
      </c>
      <c r="B1997">
        <v>1</v>
      </c>
      <c r="C1997">
        <v>2</v>
      </c>
      <c r="D1997">
        <v>1997</v>
      </c>
      <c r="E1997">
        <f t="shared" si="32"/>
        <v>2000</v>
      </c>
    </row>
    <row r="1998" spans="1:5">
      <c r="A1998" t="e">
        <f ca="1">ol_declare_function("func1997","result",E1998,"input1",B1998,"input2",C1998)</f>
        <v>#NAME?</v>
      </c>
      <c r="B1998">
        <v>1</v>
      </c>
      <c r="C1998">
        <v>2</v>
      </c>
      <c r="D1998">
        <v>1998</v>
      </c>
      <c r="E1998">
        <f t="shared" si="32"/>
        <v>2001</v>
      </c>
    </row>
    <row r="1999" spans="1:5">
      <c r="A1999" t="e">
        <f ca="1">ol_declare_function("func1998","result",E1999,"input1",B1999,"input2",C1999)</f>
        <v>#NAME?</v>
      </c>
      <c r="B1999">
        <v>1</v>
      </c>
      <c r="C1999">
        <v>2</v>
      </c>
      <c r="D1999">
        <v>1999</v>
      </c>
      <c r="E1999">
        <f t="shared" si="32"/>
        <v>2002</v>
      </c>
    </row>
    <row r="2000" spans="1:5">
      <c r="A2000" t="e">
        <f ca="1">ol_declare_function("func1999","result",E2000,"input1",B2000,"input2",C2000)</f>
        <v>#NAME?</v>
      </c>
      <c r="B2000">
        <v>1</v>
      </c>
      <c r="C2000">
        <v>2</v>
      </c>
      <c r="D2000">
        <v>2000</v>
      </c>
      <c r="E2000">
        <f t="shared" si="32"/>
        <v>2003</v>
      </c>
    </row>
    <row r="2001" spans="1:5">
      <c r="A2001" t="e">
        <f ca="1">ol_declare_function("func2000","result",E2001,"input1",B2001,"input2",C2001)</f>
        <v>#NAME?</v>
      </c>
      <c r="B2001">
        <v>1</v>
      </c>
      <c r="C2001">
        <v>2</v>
      </c>
      <c r="D2001">
        <v>2001</v>
      </c>
      <c r="E2001">
        <f t="shared" si="32"/>
        <v>2004</v>
      </c>
    </row>
    <row r="2002" spans="1:5">
      <c r="A2002" t="e">
        <f ca="1">ol_declare_function("func2001","result",E2002,"input1",B2002,"input2",C2002)</f>
        <v>#NAME?</v>
      </c>
      <c r="B2002">
        <v>1</v>
      </c>
      <c r="C2002">
        <v>2</v>
      </c>
      <c r="D2002">
        <v>2002</v>
      </c>
      <c r="E2002">
        <f t="shared" si="32"/>
        <v>2005</v>
      </c>
    </row>
    <row r="2003" spans="1:5">
      <c r="A2003" t="e">
        <f ca="1">ol_declare_function("func2002","result",E2003,"input1",B2003,"input2",C2003)</f>
        <v>#NAME?</v>
      </c>
      <c r="B2003">
        <v>1</v>
      </c>
      <c r="C2003">
        <v>2</v>
      </c>
      <c r="D2003">
        <v>2003</v>
      </c>
      <c r="E2003">
        <f t="shared" si="32"/>
        <v>2006</v>
      </c>
    </row>
    <row r="2004" spans="1:5">
      <c r="A2004" t="e">
        <f ca="1">ol_declare_function("func2003","result",E2004,"input1",B2004,"input2",C2004)</f>
        <v>#NAME?</v>
      </c>
      <c r="B2004">
        <v>1</v>
      </c>
      <c r="C2004">
        <v>2</v>
      </c>
      <c r="D2004">
        <v>2004</v>
      </c>
      <c r="E2004">
        <f t="shared" si="32"/>
        <v>2007</v>
      </c>
    </row>
    <row r="2005" spans="1:5">
      <c r="A2005" t="e">
        <f ca="1">ol_declare_function("func2004","result",E2005,"input1",B2005,"input2",C2005)</f>
        <v>#NAME?</v>
      </c>
      <c r="B2005">
        <v>1</v>
      </c>
      <c r="C2005">
        <v>2</v>
      </c>
      <c r="D2005">
        <v>2005</v>
      </c>
      <c r="E2005">
        <f t="shared" si="32"/>
        <v>2008</v>
      </c>
    </row>
    <row r="2006" spans="1:5">
      <c r="A2006" t="e">
        <f ca="1">ol_declare_function("func2005","result",E2006,"input1",B2006,"input2",C2006)</f>
        <v>#NAME?</v>
      </c>
      <c r="B2006">
        <v>1</v>
      </c>
      <c r="C2006">
        <v>2</v>
      </c>
      <c r="D2006">
        <v>2006</v>
      </c>
      <c r="E2006">
        <f t="shared" si="32"/>
        <v>2009</v>
      </c>
    </row>
    <row r="2007" spans="1:5">
      <c r="A2007" t="e">
        <f ca="1">ol_declare_function("func2006","result",E2007,"input1",B2007,"input2",C2007)</f>
        <v>#NAME?</v>
      </c>
      <c r="B2007">
        <v>1</v>
      </c>
      <c r="C2007">
        <v>2</v>
      </c>
      <c r="D2007">
        <v>2007</v>
      </c>
      <c r="E2007">
        <f t="shared" si="32"/>
        <v>2010</v>
      </c>
    </row>
    <row r="2008" spans="1:5">
      <c r="A2008" t="e">
        <f ca="1">ol_declare_function("func2007","result",E2008,"input1",B2008,"input2",C2008)</f>
        <v>#NAME?</v>
      </c>
      <c r="B2008">
        <v>1</v>
      </c>
      <c r="C2008">
        <v>2</v>
      </c>
      <c r="D2008">
        <v>2008</v>
      </c>
      <c r="E2008">
        <f t="shared" si="32"/>
        <v>2011</v>
      </c>
    </row>
    <row r="2009" spans="1:5">
      <c r="A2009" t="e">
        <f ca="1">ol_declare_function("func2008","result",E2009,"input1",B2009,"input2",C2009)</f>
        <v>#NAME?</v>
      </c>
      <c r="B2009">
        <v>1</v>
      </c>
      <c r="C2009">
        <v>2</v>
      </c>
      <c r="D2009">
        <v>2009</v>
      </c>
      <c r="E2009">
        <f t="shared" si="32"/>
        <v>2012</v>
      </c>
    </row>
    <row r="2010" spans="1:5">
      <c r="A2010" t="e">
        <f ca="1">ol_declare_function("func2009","result",E2010,"input1",B2010,"input2",C2010)</f>
        <v>#NAME?</v>
      </c>
      <c r="B2010">
        <v>1</v>
      </c>
      <c r="C2010">
        <v>2</v>
      </c>
      <c r="D2010">
        <v>2010</v>
      </c>
      <c r="E2010">
        <f t="shared" si="32"/>
        <v>2013</v>
      </c>
    </row>
    <row r="2011" spans="1:5">
      <c r="A2011" t="e">
        <f ca="1">ol_declare_function("func2010","result",E2011,"input1",B2011,"input2",C2011)</f>
        <v>#NAME?</v>
      </c>
      <c r="B2011">
        <v>1</v>
      </c>
      <c r="C2011">
        <v>2</v>
      </c>
      <c r="D2011">
        <v>2011</v>
      </c>
      <c r="E2011">
        <f t="shared" si="32"/>
        <v>2014</v>
      </c>
    </row>
    <row r="2012" spans="1:5">
      <c r="A2012" t="e">
        <f ca="1">ol_declare_function("func2011","result",E2012,"input1",B2012,"input2",C2012)</f>
        <v>#NAME?</v>
      </c>
      <c r="B2012">
        <v>1</v>
      </c>
      <c r="C2012">
        <v>2</v>
      </c>
      <c r="D2012">
        <v>2012</v>
      </c>
      <c r="E2012">
        <f t="shared" si="32"/>
        <v>2015</v>
      </c>
    </row>
    <row r="2013" spans="1:5">
      <c r="A2013" t="e">
        <f ca="1">ol_declare_function("func2012","result",E2013,"input1",B2013,"input2",C2013)</f>
        <v>#NAME?</v>
      </c>
      <c r="B2013">
        <v>1</v>
      </c>
      <c r="C2013">
        <v>2</v>
      </c>
      <c r="D2013">
        <v>2013</v>
      </c>
      <c r="E2013">
        <f t="shared" si="32"/>
        <v>2016</v>
      </c>
    </row>
    <row r="2014" spans="1:5">
      <c r="A2014" t="e">
        <f ca="1">ol_declare_function("func2013","result",E2014,"input1",B2014,"input2",C2014)</f>
        <v>#NAME?</v>
      </c>
      <c r="B2014">
        <v>1</v>
      </c>
      <c r="C2014">
        <v>2</v>
      </c>
      <c r="D2014">
        <v>2014</v>
      </c>
      <c r="E2014">
        <f t="shared" si="32"/>
        <v>2017</v>
      </c>
    </row>
    <row r="2015" spans="1:5">
      <c r="A2015" t="e">
        <f ca="1">ol_declare_function("func2014","result",E2015,"input1",B2015,"input2",C2015)</f>
        <v>#NAME?</v>
      </c>
      <c r="B2015">
        <v>1</v>
      </c>
      <c r="C2015">
        <v>2</v>
      </c>
      <c r="D2015">
        <v>2015</v>
      </c>
      <c r="E2015">
        <f t="shared" si="32"/>
        <v>2018</v>
      </c>
    </row>
    <row r="2016" spans="1:5">
      <c r="A2016" t="e">
        <f ca="1">ol_declare_function("func2015","result",E2016,"input1",B2016,"input2",C2016)</f>
        <v>#NAME?</v>
      </c>
      <c r="B2016">
        <v>1</v>
      </c>
      <c r="C2016">
        <v>2</v>
      </c>
      <c r="D2016">
        <v>2016</v>
      </c>
      <c r="E2016">
        <f t="shared" si="32"/>
        <v>2019</v>
      </c>
    </row>
    <row r="2017" spans="1:5">
      <c r="A2017" t="e">
        <f ca="1">ol_declare_function("func2016","result",E2017,"input1",B2017,"input2",C2017)</f>
        <v>#NAME?</v>
      </c>
      <c r="B2017">
        <v>1</v>
      </c>
      <c r="C2017">
        <v>2</v>
      </c>
      <c r="D2017">
        <v>2017</v>
      </c>
      <c r="E2017">
        <f t="shared" si="32"/>
        <v>2020</v>
      </c>
    </row>
    <row r="2018" spans="1:5">
      <c r="A2018" t="e">
        <f ca="1">ol_declare_function("func2017","result",E2018,"input1",B2018,"input2",C2018)</f>
        <v>#NAME?</v>
      </c>
      <c r="B2018">
        <v>1</v>
      </c>
      <c r="C2018">
        <v>2</v>
      </c>
      <c r="D2018">
        <v>2018</v>
      </c>
      <c r="E2018">
        <f t="shared" si="32"/>
        <v>2021</v>
      </c>
    </row>
    <row r="2019" spans="1:5">
      <c r="A2019" t="e">
        <f ca="1">ol_declare_function("func2018","result",E2019,"input1",B2019,"input2",C2019)</f>
        <v>#NAME?</v>
      </c>
      <c r="B2019">
        <v>1</v>
      </c>
      <c r="C2019">
        <v>2</v>
      </c>
      <c r="D2019">
        <v>2019</v>
      </c>
      <c r="E2019">
        <f t="shared" si="32"/>
        <v>2022</v>
      </c>
    </row>
    <row r="2020" spans="1:5">
      <c r="A2020" t="e">
        <f ca="1">ol_declare_function("func2019","result",E2020,"input1",B2020,"input2",C2020)</f>
        <v>#NAME?</v>
      </c>
      <c r="B2020">
        <v>1</v>
      </c>
      <c r="C2020">
        <v>2</v>
      </c>
      <c r="D2020">
        <v>2020</v>
      </c>
      <c r="E2020">
        <f t="shared" si="32"/>
        <v>2023</v>
      </c>
    </row>
    <row r="2021" spans="1:5">
      <c r="A2021" t="e">
        <f ca="1">ol_declare_function("func2020","result",E2021,"input1",B2021,"input2",C2021)</f>
        <v>#NAME?</v>
      </c>
      <c r="B2021">
        <v>1</v>
      </c>
      <c r="C2021">
        <v>2</v>
      </c>
      <c r="D2021">
        <v>2021</v>
      </c>
      <c r="E2021">
        <f t="shared" si="32"/>
        <v>2024</v>
      </c>
    </row>
    <row r="2022" spans="1:5">
      <c r="A2022" t="e">
        <f ca="1">ol_declare_function("func2021","result",E2022,"input1",B2022,"input2",C2022)</f>
        <v>#NAME?</v>
      </c>
      <c r="B2022">
        <v>1</v>
      </c>
      <c r="C2022">
        <v>2</v>
      </c>
      <c r="D2022">
        <v>2022</v>
      </c>
      <c r="E2022">
        <f t="shared" si="32"/>
        <v>2025</v>
      </c>
    </row>
    <row r="2023" spans="1:5">
      <c r="A2023" t="e">
        <f ca="1">ol_declare_function("func2022","result",E2023,"input1",B2023,"input2",C2023)</f>
        <v>#NAME?</v>
      </c>
      <c r="B2023">
        <v>1</v>
      </c>
      <c r="C2023">
        <v>2</v>
      </c>
      <c r="D2023">
        <v>2023</v>
      </c>
      <c r="E2023">
        <f t="shared" si="32"/>
        <v>2026</v>
      </c>
    </row>
    <row r="2024" spans="1:5">
      <c r="A2024" t="e">
        <f ca="1">ol_declare_function("func2023","result",E2024,"input1",B2024,"input2",C2024)</f>
        <v>#NAME?</v>
      </c>
      <c r="B2024">
        <v>1</v>
      </c>
      <c r="C2024">
        <v>2</v>
      </c>
      <c r="D2024">
        <v>2024</v>
      </c>
      <c r="E2024">
        <f t="shared" si="32"/>
        <v>2027</v>
      </c>
    </row>
    <row r="2025" spans="1:5">
      <c r="A2025" t="e">
        <f ca="1">ol_declare_function("func2024","result",E2025,"input1",B2025,"input2",C2025)</f>
        <v>#NAME?</v>
      </c>
      <c r="B2025">
        <v>1</v>
      </c>
      <c r="C2025">
        <v>2</v>
      </c>
      <c r="D2025">
        <v>2025</v>
      </c>
      <c r="E2025">
        <f t="shared" si="32"/>
        <v>2028</v>
      </c>
    </row>
    <row r="2026" spans="1:5">
      <c r="A2026" t="e">
        <f ca="1">ol_declare_function("func2025","result",E2026,"input1",B2026,"input2",C2026)</f>
        <v>#NAME?</v>
      </c>
      <c r="B2026">
        <v>1</v>
      </c>
      <c r="C2026">
        <v>2</v>
      </c>
      <c r="D2026">
        <v>2026</v>
      </c>
      <c r="E2026">
        <f t="shared" si="32"/>
        <v>2029</v>
      </c>
    </row>
    <row r="2027" spans="1:5">
      <c r="A2027" t="e">
        <f ca="1">ol_declare_function("func2026","result",E2027,"input1",B2027,"input2",C2027)</f>
        <v>#NAME?</v>
      </c>
      <c r="B2027">
        <v>1</v>
      </c>
      <c r="C2027">
        <v>2</v>
      </c>
      <c r="D2027">
        <v>2027</v>
      </c>
      <c r="E2027">
        <f t="shared" si="32"/>
        <v>2030</v>
      </c>
    </row>
    <row r="2028" spans="1:5">
      <c r="A2028" t="e">
        <f ca="1">ol_declare_function("func2027","result",E2028,"input1",B2028,"input2",C2028)</f>
        <v>#NAME?</v>
      </c>
      <c r="B2028">
        <v>1</v>
      </c>
      <c r="C2028">
        <v>2</v>
      </c>
      <c r="D2028">
        <v>2028</v>
      </c>
      <c r="E2028">
        <f t="shared" si="32"/>
        <v>2031</v>
      </c>
    </row>
    <row r="2029" spans="1:5">
      <c r="A2029" t="e">
        <f ca="1">ol_declare_function("func2028","result",E2029,"input1",B2029,"input2",C2029)</f>
        <v>#NAME?</v>
      </c>
      <c r="B2029">
        <v>1</v>
      </c>
      <c r="C2029">
        <v>2</v>
      </c>
      <c r="D2029">
        <v>2029</v>
      </c>
      <c r="E2029">
        <f t="shared" si="32"/>
        <v>2032</v>
      </c>
    </row>
    <row r="2030" spans="1:5">
      <c r="A2030" t="e">
        <f ca="1">ol_declare_function("func2029","result",E2030,"input1",B2030,"input2",C2030)</f>
        <v>#NAME?</v>
      </c>
      <c r="B2030">
        <v>1</v>
      </c>
      <c r="C2030">
        <v>2</v>
      </c>
      <c r="D2030">
        <v>2030</v>
      </c>
      <c r="E2030">
        <f t="shared" si="32"/>
        <v>2033</v>
      </c>
    </row>
    <row r="2031" spans="1:5">
      <c r="A2031" t="e">
        <f ca="1">ol_declare_function("func2030","result",E2031,"input1",B2031,"input2",C2031)</f>
        <v>#NAME?</v>
      </c>
      <c r="B2031">
        <v>1</v>
      </c>
      <c r="C2031">
        <v>2</v>
      </c>
      <c r="D2031">
        <v>2031</v>
      </c>
      <c r="E2031">
        <f t="shared" si="32"/>
        <v>2034</v>
      </c>
    </row>
    <row r="2032" spans="1:5">
      <c r="A2032" t="e">
        <f ca="1">ol_declare_function("func2031","result",E2032,"input1",B2032,"input2",C2032)</f>
        <v>#NAME?</v>
      </c>
      <c r="B2032">
        <v>1</v>
      </c>
      <c r="C2032">
        <v>2</v>
      </c>
      <c r="D2032">
        <v>2032</v>
      </c>
      <c r="E2032">
        <f t="shared" si="32"/>
        <v>2035</v>
      </c>
    </row>
    <row r="2033" spans="1:5">
      <c r="A2033" t="e">
        <f ca="1">ol_declare_function("func2032","result",E2033,"input1",B2033,"input2",C2033)</f>
        <v>#NAME?</v>
      </c>
      <c r="B2033">
        <v>1</v>
      </c>
      <c r="C2033">
        <v>2</v>
      </c>
      <c r="D2033">
        <v>2033</v>
      </c>
      <c r="E2033">
        <f t="shared" si="32"/>
        <v>2036</v>
      </c>
    </row>
    <row r="2034" spans="1:5">
      <c r="A2034" t="e">
        <f ca="1">ol_declare_function("func2033","result",E2034,"input1",B2034,"input2",C2034)</f>
        <v>#NAME?</v>
      </c>
      <c r="B2034">
        <v>1</v>
      </c>
      <c r="C2034">
        <v>2</v>
      </c>
      <c r="D2034">
        <v>2034</v>
      </c>
      <c r="E2034">
        <f t="shared" si="32"/>
        <v>2037</v>
      </c>
    </row>
    <row r="2035" spans="1:5">
      <c r="A2035" t="e">
        <f ca="1">ol_declare_function("func2034","result",E2035,"input1",B2035,"input2",C2035)</f>
        <v>#NAME?</v>
      </c>
      <c r="B2035">
        <v>1</v>
      </c>
      <c r="C2035">
        <v>2</v>
      </c>
      <c r="D2035">
        <v>2035</v>
      </c>
      <c r="E2035">
        <f t="shared" si="32"/>
        <v>2038</v>
      </c>
    </row>
    <row r="2036" spans="1:5">
      <c r="A2036" t="e">
        <f ca="1">ol_declare_function("func2035","result",E2036,"input1",B2036,"input2",C2036)</f>
        <v>#NAME?</v>
      </c>
      <c r="B2036">
        <v>1</v>
      </c>
      <c r="C2036">
        <v>2</v>
      </c>
      <c r="D2036">
        <v>2036</v>
      </c>
      <c r="E2036">
        <f t="shared" si="32"/>
        <v>2039</v>
      </c>
    </row>
    <row r="2037" spans="1:5">
      <c r="A2037" t="e">
        <f ca="1">ol_declare_function("func2036","result",E2037,"input1",B2037,"input2",C2037)</f>
        <v>#NAME?</v>
      </c>
      <c r="B2037">
        <v>1</v>
      </c>
      <c r="C2037">
        <v>2</v>
      </c>
      <c r="D2037">
        <v>2037</v>
      </c>
      <c r="E2037">
        <f t="shared" si="32"/>
        <v>2040</v>
      </c>
    </row>
    <row r="2038" spans="1:5">
      <c r="A2038" t="e">
        <f ca="1">ol_declare_function("func2037","result",E2038,"input1",B2038,"input2",C2038)</f>
        <v>#NAME?</v>
      </c>
      <c r="B2038">
        <v>1</v>
      </c>
      <c r="C2038">
        <v>2</v>
      </c>
      <c r="D2038">
        <v>2038</v>
      </c>
      <c r="E2038">
        <f t="shared" si="32"/>
        <v>2041</v>
      </c>
    </row>
    <row r="2039" spans="1:5">
      <c r="A2039" t="e">
        <f ca="1">ol_declare_function("func2038","result",E2039,"input1",B2039,"input2",C2039)</f>
        <v>#NAME?</v>
      </c>
      <c r="B2039">
        <v>1</v>
      </c>
      <c r="C2039">
        <v>2</v>
      </c>
      <c r="D2039">
        <v>2039</v>
      </c>
      <c r="E2039">
        <f t="shared" si="32"/>
        <v>2042</v>
      </c>
    </row>
    <row r="2040" spans="1:5">
      <c r="A2040" t="e">
        <f ca="1">ol_declare_function("func2039","result",E2040,"input1",B2040,"input2",C2040)</f>
        <v>#NAME?</v>
      </c>
      <c r="B2040">
        <v>1</v>
      </c>
      <c r="C2040">
        <v>2</v>
      </c>
      <c r="D2040">
        <v>2040</v>
      </c>
      <c r="E2040">
        <f t="shared" si="32"/>
        <v>2043</v>
      </c>
    </row>
    <row r="2041" spans="1:5">
      <c r="A2041" t="e">
        <f ca="1">ol_declare_function("func2040","result",E2041,"input1",B2041,"input2",C2041)</f>
        <v>#NAME?</v>
      </c>
      <c r="B2041">
        <v>1</v>
      </c>
      <c r="C2041">
        <v>2</v>
      </c>
      <c r="D2041">
        <v>2041</v>
      </c>
      <c r="E2041">
        <f t="shared" si="32"/>
        <v>2044</v>
      </c>
    </row>
    <row r="2042" spans="1:5">
      <c r="A2042" t="e">
        <f ca="1">ol_declare_function("func2041","result",E2042,"input1",B2042,"input2",C2042)</f>
        <v>#NAME?</v>
      </c>
      <c r="B2042">
        <v>1</v>
      </c>
      <c r="C2042">
        <v>2</v>
      </c>
      <c r="D2042">
        <v>2042</v>
      </c>
      <c r="E2042">
        <f t="shared" si="32"/>
        <v>2045</v>
      </c>
    </row>
    <row r="2043" spans="1:5">
      <c r="A2043" t="e">
        <f ca="1">ol_declare_function("func2042","result",E2043,"input1",B2043,"input2",C2043)</f>
        <v>#NAME?</v>
      </c>
      <c r="B2043">
        <v>1</v>
      </c>
      <c r="C2043">
        <v>2</v>
      </c>
      <c r="D2043">
        <v>2043</v>
      </c>
      <c r="E2043">
        <f t="shared" si="32"/>
        <v>2046</v>
      </c>
    </row>
    <row r="2044" spans="1:5">
      <c r="A2044" t="e">
        <f ca="1">ol_declare_function("func2043","result",E2044,"input1",B2044,"input2",C2044)</f>
        <v>#NAME?</v>
      </c>
      <c r="B2044">
        <v>1</v>
      </c>
      <c r="C2044">
        <v>2</v>
      </c>
      <c r="D2044">
        <v>2044</v>
      </c>
      <c r="E2044">
        <f t="shared" si="32"/>
        <v>2047</v>
      </c>
    </row>
    <row r="2045" spans="1:5">
      <c r="A2045" t="e">
        <f ca="1">ol_declare_function("func2044","result",E2045,"input1",B2045,"input2",C2045)</f>
        <v>#NAME?</v>
      </c>
      <c r="B2045">
        <v>1</v>
      </c>
      <c r="C2045">
        <v>2</v>
      </c>
      <c r="D2045">
        <v>2045</v>
      </c>
      <c r="E2045">
        <f t="shared" ref="E2045:E2108" si="33">D2045+C2045+B2045</f>
        <v>2048</v>
      </c>
    </row>
    <row r="2046" spans="1:5">
      <c r="A2046" t="e">
        <f ca="1">ol_declare_function("func2045","result",E2046,"input1",B2046,"input2",C2046)</f>
        <v>#NAME?</v>
      </c>
      <c r="B2046">
        <v>1</v>
      </c>
      <c r="C2046">
        <v>2</v>
      </c>
      <c r="D2046">
        <v>2046</v>
      </c>
      <c r="E2046">
        <f t="shared" si="33"/>
        <v>2049</v>
      </c>
    </row>
    <row r="2047" spans="1:5">
      <c r="A2047" t="e">
        <f ca="1">ol_declare_function("func2046","result",E2047,"input1",B2047,"input2",C2047)</f>
        <v>#NAME?</v>
      </c>
      <c r="B2047">
        <v>1</v>
      </c>
      <c r="C2047">
        <v>2</v>
      </c>
      <c r="D2047">
        <v>2047</v>
      </c>
      <c r="E2047">
        <f t="shared" si="33"/>
        <v>2050</v>
      </c>
    </row>
    <row r="2048" spans="1:5">
      <c r="A2048" t="e">
        <f ca="1">ol_declare_function("func2047","result",E2048,"input1",B2048,"input2",C2048)</f>
        <v>#NAME?</v>
      </c>
      <c r="B2048">
        <v>1</v>
      </c>
      <c r="C2048">
        <v>2</v>
      </c>
      <c r="D2048">
        <v>2048</v>
      </c>
      <c r="E2048">
        <f t="shared" si="33"/>
        <v>2051</v>
      </c>
    </row>
    <row r="2049" spans="1:5">
      <c r="A2049" t="e">
        <f ca="1">ol_declare_function("func2048","result",E2049,"input1",B2049,"input2",C2049)</f>
        <v>#NAME?</v>
      </c>
      <c r="B2049">
        <v>1</v>
      </c>
      <c r="C2049">
        <v>2</v>
      </c>
      <c r="D2049">
        <v>2049</v>
      </c>
      <c r="E2049">
        <f t="shared" si="33"/>
        <v>2052</v>
      </c>
    </row>
    <row r="2050" spans="1:5">
      <c r="A2050" t="e">
        <f ca="1">ol_declare_function("func2049","result",E2050,"input1",B2050,"input2",C2050)</f>
        <v>#NAME?</v>
      </c>
      <c r="B2050">
        <v>1</v>
      </c>
      <c r="C2050">
        <v>2</v>
      </c>
      <c r="D2050">
        <v>2050</v>
      </c>
      <c r="E2050">
        <f t="shared" si="33"/>
        <v>2053</v>
      </c>
    </row>
    <row r="2051" spans="1:5">
      <c r="A2051" t="e">
        <f ca="1">ol_declare_function("func2050","result",E2051,"input1",B2051,"input2",C2051)</f>
        <v>#NAME?</v>
      </c>
      <c r="B2051">
        <v>1</v>
      </c>
      <c r="C2051">
        <v>2</v>
      </c>
      <c r="D2051">
        <v>2051</v>
      </c>
      <c r="E2051">
        <f t="shared" si="33"/>
        <v>2054</v>
      </c>
    </row>
    <row r="2052" spans="1:5">
      <c r="A2052" t="e">
        <f ca="1">ol_declare_function("func2051","result",E2052,"input1",B2052,"input2",C2052)</f>
        <v>#NAME?</v>
      </c>
      <c r="B2052">
        <v>1</v>
      </c>
      <c r="C2052">
        <v>2</v>
      </c>
      <c r="D2052">
        <v>2052</v>
      </c>
      <c r="E2052">
        <f t="shared" si="33"/>
        <v>2055</v>
      </c>
    </row>
    <row r="2053" spans="1:5">
      <c r="A2053" t="e">
        <f ca="1">ol_declare_function("func2052","result",E2053,"input1",B2053,"input2",C2053)</f>
        <v>#NAME?</v>
      </c>
      <c r="B2053">
        <v>1</v>
      </c>
      <c r="C2053">
        <v>2</v>
      </c>
      <c r="D2053">
        <v>2053</v>
      </c>
      <c r="E2053">
        <f t="shared" si="33"/>
        <v>2056</v>
      </c>
    </row>
    <row r="2054" spans="1:5">
      <c r="A2054" t="e">
        <f ca="1">ol_declare_function("func2053","result",E2054,"input1",B2054,"input2",C2054)</f>
        <v>#NAME?</v>
      </c>
      <c r="B2054">
        <v>1</v>
      </c>
      <c r="C2054">
        <v>2</v>
      </c>
      <c r="D2054">
        <v>2054</v>
      </c>
      <c r="E2054">
        <f t="shared" si="33"/>
        <v>2057</v>
      </c>
    </row>
    <row r="2055" spans="1:5">
      <c r="A2055" t="e">
        <f ca="1">ol_declare_function("func2054","result",E2055,"input1",B2055,"input2",C2055)</f>
        <v>#NAME?</v>
      </c>
      <c r="B2055">
        <v>1</v>
      </c>
      <c r="C2055">
        <v>2</v>
      </c>
      <c r="D2055">
        <v>2055</v>
      </c>
      <c r="E2055">
        <f t="shared" si="33"/>
        <v>2058</v>
      </c>
    </row>
    <row r="2056" spans="1:5">
      <c r="A2056" t="e">
        <f ca="1">ol_declare_function("func2055","result",E2056,"input1",B2056,"input2",C2056)</f>
        <v>#NAME?</v>
      </c>
      <c r="B2056">
        <v>1</v>
      </c>
      <c r="C2056">
        <v>2</v>
      </c>
      <c r="D2056">
        <v>2056</v>
      </c>
      <c r="E2056">
        <f t="shared" si="33"/>
        <v>2059</v>
      </c>
    </row>
    <row r="2057" spans="1:5">
      <c r="A2057" t="e">
        <f ca="1">ol_declare_function("func2056","result",E2057,"input1",B2057,"input2",C2057)</f>
        <v>#NAME?</v>
      </c>
      <c r="B2057">
        <v>1</v>
      </c>
      <c r="C2057">
        <v>2</v>
      </c>
      <c r="D2057">
        <v>2057</v>
      </c>
      <c r="E2057">
        <f t="shared" si="33"/>
        <v>2060</v>
      </c>
    </row>
    <row r="2058" spans="1:5">
      <c r="A2058" t="e">
        <f ca="1">ol_declare_function("func2057","result",E2058,"input1",B2058,"input2",C2058)</f>
        <v>#NAME?</v>
      </c>
      <c r="B2058">
        <v>1</v>
      </c>
      <c r="C2058">
        <v>2</v>
      </c>
      <c r="D2058">
        <v>2058</v>
      </c>
      <c r="E2058">
        <f t="shared" si="33"/>
        <v>2061</v>
      </c>
    </row>
    <row r="2059" spans="1:5">
      <c r="A2059" t="e">
        <f ca="1">ol_declare_function("func2058","result",E2059,"input1",B2059,"input2",C2059)</f>
        <v>#NAME?</v>
      </c>
      <c r="B2059">
        <v>1</v>
      </c>
      <c r="C2059">
        <v>2</v>
      </c>
      <c r="D2059">
        <v>2059</v>
      </c>
      <c r="E2059">
        <f t="shared" si="33"/>
        <v>2062</v>
      </c>
    </row>
    <row r="2060" spans="1:5">
      <c r="A2060" t="e">
        <f ca="1">ol_declare_function("func2059","result",E2060,"input1",B2060,"input2",C2060)</f>
        <v>#NAME?</v>
      </c>
      <c r="B2060">
        <v>1</v>
      </c>
      <c r="C2060">
        <v>2</v>
      </c>
      <c r="D2060">
        <v>2060</v>
      </c>
      <c r="E2060">
        <f t="shared" si="33"/>
        <v>2063</v>
      </c>
    </row>
    <row r="2061" spans="1:5">
      <c r="A2061" t="e">
        <f ca="1">ol_declare_function("func2060","result",E2061,"input1",B2061,"input2",C2061)</f>
        <v>#NAME?</v>
      </c>
      <c r="B2061">
        <v>1</v>
      </c>
      <c r="C2061">
        <v>2</v>
      </c>
      <c r="D2061">
        <v>2061</v>
      </c>
      <c r="E2061">
        <f t="shared" si="33"/>
        <v>2064</v>
      </c>
    </row>
    <row r="2062" spans="1:5">
      <c r="A2062" t="e">
        <f ca="1">ol_declare_function("func2061","result",E2062,"input1",B2062,"input2",C2062)</f>
        <v>#NAME?</v>
      </c>
      <c r="B2062">
        <v>1</v>
      </c>
      <c r="C2062">
        <v>2</v>
      </c>
      <c r="D2062">
        <v>2062</v>
      </c>
      <c r="E2062">
        <f t="shared" si="33"/>
        <v>2065</v>
      </c>
    </row>
    <row r="2063" spans="1:5">
      <c r="A2063" t="e">
        <f ca="1">ol_declare_function("func2062","result",E2063,"input1",B2063,"input2",C2063)</f>
        <v>#NAME?</v>
      </c>
      <c r="B2063">
        <v>1</v>
      </c>
      <c r="C2063">
        <v>2</v>
      </c>
      <c r="D2063">
        <v>2063</v>
      </c>
      <c r="E2063">
        <f t="shared" si="33"/>
        <v>2066</v>
      </c>
    </row>
    <row r="2064" spans="1:5">
      <c r="A2064" t="e">
        <f ca="1">ol_declare_function("func2063","result",E2064,"input1",B2064,"input2",C2064)</f>
        <v>#NAME?</v>
      </c>
      <c r="B2064">
        <v>1</v>
      </c>
      <c r="C2064">
        <v>2</v>
      </c>
      <c r="D2064">
        <v>2064</v>
      </c>
      <c r="E2064">
        <f t="shared" si="33"/>
        <v>2067</v>
      </c>
    </row>
    <row r="2065" spans="1:5">
      <c r="A2065" t="e">
        <f ca="1">ol_declare_function("func2064","result",E2065,"input1",B2065,"input2",C2065)</f>
        <v>#NAME?</v>
      </c>
      <c r="B2065">
        <v>1</v>
      </c>
      <c r="C2065">
        <v>2</v>
      </c>
      <c r="D2065">
        <v>2065</v>
      </c>
      <c r="E2065">
        <f t="shared" si="33"/>
        <v>2068</v>
      </c>
    </row>
    <row r="2066" spans="1:5">
      <c r="A2066" t="e">
        <f ca="1">ol_declare_function("func2065","result",E2066,"input1",B2066,"input2",C2066)</f>
        <v>#NAME?</v>
      </c>
      <c r="B2066">
        <v>1</v>
      </c>
      <c r="C2066">
        <v>2</v>
      </c>
      <c r="D2066">
        <v>2066</v>
      </c>
      <c r="E2066">
        <f t="shared" si="33"/>
        <v>2069</v>
      </c>
    </row>
    <row r="2067" spans="1:5">
      <c r="A2067" t="e">
        <f ca="1">ol_declare_function("func2066","result",E2067,"input1",B2067,"input2",C2067)</f>
        <v>#NAME?</v>
      </c>
      <c r="B2067">
        <v>1</v>
      </c>
      <c r="C2067">
        <v>2</v>
      </c>
      <c r="D2067">
        <v>2067</v>
      </c>
      <c r="E2067">
        <f t="shared" si="33"/>
        <v>2070</v>
      </c>
    </row>
    <row r="2068" spans="1:5">
      <c r="A2068" t="e">
        <f ca="1">ol_declare_function("func2067","result",E2068,"input1",B2068,"input2",C2068)</f>
        <v>#NAME?</v>
      </c>
      <c r="B2068">
        <v>1</v>
      </c>
      <c r="C2068">
        <v>2</v>
      </c>
      <c r="D2068">
        <v>2068</v>
      </c>
      <c r="E2068">
        <f t="shared" si="33"/>
        <v>2071</v>
      </c>
    </row>
    <row r="2069" spans="1:5">
      <c r="A2069" t="e">
        <f ca="1">ol_declare_function("func2068","result",E2069,"input1",B2069,"input2",C2069)</f>
        <v>#NAME?</v>
      </c>
      <c r="B2069">
        <v>1</v>
      </c>
      <c r="C2069">
        <v>2</v>
      </c>
      <c r="D2069">
        <v>2069</v>
      </c>
      <c r="E2069">
        <f t="shared" si="33"/>
        <v>2072</v>
      </c>
    </row>
    <row r="2070" spans="1:5">
      <c r="A2070" t="e">
        <f ca="1">ol_declare_function("func2069","result",E2070,"input1",B2070,"input2",C2070)</f>
        <v>#NAME?</v>
      </c>
      <c r="B2070">
        <v>1</v>
      </c>
      <c r="C2070">
        <v>2</v>
      </c>
      <c r="D2070">
        <v>2070</v>
      </c>
      <c r="E2070">
        <f t="shared" si="33"/>
        <v>2073</v>
      </c>
    </row>
    <row r="2071" spans="1:5">
      <c r="A2071" t="e">
        <f ca="1">ol_declare_function("func2070","result",E2071,"input1",B2071,"input2",C2071)</f>
        <v>#NAME?</v>
      </c>
      <c r="B2071">
        <v>1</v>
      </c>
      <c r="C2071">
        <v>2</v>
      </c>
      <c r="D2071">
        <v>2071</v>
      </c>
      <c r="E2071">
        <f t="shared" si="33"/>
        <v>2074</v>
      </c>
    </row>
    <row r="2072" spans="1:5">
      <c r="A2072" t="e">
        <f ca="1">ol_declare_function("func2071","result",E2072,"input1",B2072,"input2",C2072)</f>
        <v>#NAME?</v>
      </c>
      <c r="B2072">
        <v>1</v>
      </c>
      <c r="C2072">
        <v>2</v>
      </c>
      <c r="D2072">
        <v>2072</v>
      </c>
      <c r="E2072">
        <f t="shared" si="33"/>
        <v>2075</v>
      </c>
    </row>
    <row r="2073" spans="1:5">
      <c r="A2073" t="e">
        <f ca="1">ol_declare_function("func2072","result",E2073,"input1",B2073,"input2",C2073)</f>
        <v>#NAME?</v>
      </c>
      <c r="B2073">
        <v>1</v>
      </c>
      <c r="C2073">
        <v>2</v>
      </c>
      <c r="D2073">
        <v>2073</v>
      </c>
      <c r="E2073">
        <f t="shared" si="33"/>
        <v>2076</v>
      </c>
    </row>
    <row r="2074" spans="1:5">
      <c r="A2074" t="e">
        <f ca="1">ol_declare_function("func2073","result",E2074,"input1",B2074,"input2",C2074)</f>
        <v>#NAME?</v>
      </c>
      <c r="B2074">
        <v>1</v>
      </c>
      <c r="C2074">
        <v>2</v>
      </c>
      <c r="D2074">
        <v>2074</v>
      </c>
      <c r="E2074">
        <f t="shared" si="33"/>
        <v>2077</v>
      </c>
    </row>
    <row r="2075" spans="1:5">
      <c r="A2075" t="e">
        <f ca="1">ol_declare_function("func2074","result",E2075,"input1",B2075,"input2",C2075)</f>
        <v>#NAME?</v>
      </c>
      <c r="B2075">
        <v>1</v>
      </c>
      <c r="C2075">
        <v>2</v>
      </c>
      <c r="D2075">
        <v>2075</v>
      </c>
      <c r="E2075">
        <f t="shared" si="33"/>
        <v>2078</v>
      </c>
    </row>
    <row r="2076" spans="1:5">
      <c r="A2076" t="e">
        <f ca="1">ol_declare_function("func2075","result",E2076,"input1",B2076,"input2",C2076)</f>
        <v>#NAME?</v>
      </c>
      <c r="B2076">
        <v>1</v>
      </c>
      <c r="C2076">
        <v>2</v>
      </c>
      <c r="D2076">
        <v>2076</v>
      </c>
      <c r="E2076">
        <f t="shared" si="33"/>
        <v>2079</v>
      </c>
    </row>
    <row r="2077" spans="1:5">
      <c r="A2077" t="e">
        <f ca="1">ol_declare_function("func2076","result",E2077,"input1",B2077,"input2",C2077)</f>
        <v>#NAME?</v>
      </c>
      <c r="B2077">
        <v>1</v>
      </c>
      <c r="C2077">
        <v>2</v>
      </c>
      <c r="D2077">
        <v>2077</v>
      </c>
      <c r="E2077">
        <f t="shared" si="33"/>
        <v>2080</v>
      </c>
    </row>
    <row r="2078" spans="1:5">
      <c r="A2078" t="e">
        <f ca="1">ol_declare_function("func2077","result",E2078,"input1",B2078,"input2",C2078)</f>
        <v>#NAME?</v>
      </c>
      <c r="B2078">
        <v>1</v>
      </c>
      <c r="C2078">
        <v>2</v>
      </c>
      <c r="D2078">
        <v>2078</v>
      </c>
      <c r="E2078">
        <f t="shared" si="33"/>
        <v>2081</v>
      </c>
    </row>
    <row r="2079" spans="1:5">
      <c r="A2079" t="e">
        <f ca="1">ol_declare_function("func2078","result",E2079,"input1",B2079,"input2",C2079)</f>
        <v>#NAME?</v>
      </c>
      <c r="B2079">
        <v>1</v>
      </c>
      <c r="C2079">
        <v>2</v>
      </c>
      <c r="D2079">
        <v>2079</v>
      </c>
      <c r="E2079">
        <f t="shared" si="33"/>
        <v>2082</v>
      </c>
    </row>
    <row r="2080" spans="1:5">
      <c r="A2080" t="e">
        <f ca="1">ol_declare_function("func2079","result",E2080,"input1",B2080,"input2",C2080)</f>
        <v>#NAME?</v>
      </c>
      <c r="B2080">
        <v>1</v>
      </c>
      <c r="C2080">
        <v>2</v>
      </c>
      <c r="D2080">
        <v>2080</v>
      </c>
      <c r="E2080">
        <f t="shared" si="33"/>
        <v>2083</v>
      </c>
    </row>
    <row r="2081" spans="1:5">
      <c r="A2081" t="e">
        <f ca="1">ol_declare_function("func2080","result",E2081,"input1",B2081,"input2",C2081)</f>
        <v>#NAME?</v>
      </c>
      <c r="B2081">
        <v>1</v>
      </c>
      <c r="C2081">
        <v>2</v>
      </c>
      <c r="D2081">
        <v>2081</v>
      </c>
      <c r="E2081">
        <f t="shared" si="33"/>
        <v>2084</v>
      </c>
    </row>
    <row r="2082" spans="1:5">
      <c r="A2082" t="e">
        <f ca="1">ol_declare_function("func2081","result",E2082,"input1",B2082,"input2",C2082)</f>
        <v>#NAME?</v>
      </c>
      <c r="B2082">
        <v>1</v>
      </c>
      <c r="C2082">
        <v>2</v>
      </c>
      <c r="D2082">
        <v>2082</v>
      </c>
      <c r="E2082">
        <f t="shared" si="33"/>
        <v>2085</v>
      </c>
    </row>
    <row r="2083" spans="1:5">
      <c r="A2083" t="e">
        <f ca="1">ol_declare_function("func2082","result",E2083,"input1",B2083,"input2",C2083)</f>
        <v>#NAME?</v>
      </c>
      <c r="B2083">
        <v>1</v>
      </c>
      <c r="C2083">
        <v>2</v>
      </c>
      <c r="D2083">
        <v>2083</v>
      </c>
      <c r="E2083">
        <f t="shared" si="33"/>
        <v>2086</v>
      </c>
    </row>
    <row r="2084" spans="1:5">
      <c r="A2084" t="e">
        <f ca="1">ol_declare_function("func2083","result",E2084,"input1",B2084,"input2",C2084)</f>
        <v>#NAME?</v>
      </c>
      <c r="B2084">
        <v>1</v>
      </c>
      <c r="C2084">
        <v>2</v>
      </c>
      <c r="D2084">
        <v>2084</v>
      </c>
      <c r="E2084">
        <f t="shared" si="33"/>
        <v>2087</v>
      </c>
    </row>
    <row r="2085" spans="1:5">
      <c r="A2085" t="e">
        <f ca="1">ol_declare_function("func2084","result",E2085,"input1",B2085,"input2",C2085)</f>
        <v>#NAME?</v>
      </c>
      <c r="B2085">
        <v>1</v>
      </c>
      <c r="C2085">
        <v>2</v>
      </c>
      <c r="D2085">
        <v>2085</v>
      </c>
      <c r="E2085">
        <f t="shared" si="33"/>
        <v>2088</v>
      </c>
    </row>
    <row r="2086" spans="1:5">
      <c r="A2086" t="e">
        <f ca="1">ol_declare_function("func2085","result",E2086,"input1",B2086,"input2",C2086)</f>
        <v>#NAME?</v>
      </c>
      <c r="B2086">
        <v>1</v>
      </c>
      <c r="C2086">
        <v>2</v>
      </c>
      <c r="D2086">
        <v>2086</v>
      </c>
      <c r="E2086">
        <f t="shared" si="33"/>
        <v>2089</v>
      </c>
    </row>
    <row r="2087" spans="1:5">
      <c r="A2087" t="e">
        <f ca="1">ol_declare_function("func2086","result",E2087,"input1",B2087,"input2",C2087)</f>
        <v>#NAME?</v>
      </c>
      <c r="B2087">
        <v>1</v>
      </c>
      <c r="C2087">
        <v>2</v>
      </c>
      <c r="D2087">
        <v>2087</v>
      </c>
      <c r="E2087">
        <f t="shared" si="33"/>
        <v>2090</v>
      </c>
    </row>
    <row r="2088" spans="1:5">
      <c r="A2088" t="e">
        <f ca="1">ol_declare_function("func2087","result",E2088,"input1",B2088,"input2",C2088)</f>
        <v>#NAME?</v>
      </c>
      <c r="B2088">
        <v>1</v>
      </c>
      <c r="C2088">
        <v>2</v>
      </c>
      <c r="D2088">
        <v>2088</v>
      </c>
      <c r="E2088">
        <f t="shared" si="33"/>
        <v>2091</v>
      </c>
    </row>
    <row r="2089" spans="1:5">
      <c r="A2089" t="e">
        <f ca="1">ol_declare_function("func2088","result",E2089,"input1",B2089,"input2",C2089)</f>
        <v>#NAME?</v>
      </c>
      <c r="B2089">
        <v>1</v>
      </c>
      <c r="C2089">
        <v>2</v>
      </c>
      <c r="D2089">
        <v>2089</v>
      </c>
      <c r="E2089">
        <f t="shared" si="33"/>
        <v>2092</v>
      </c>
    </row>
    <row r="2090" spans="1:5">
      <c r="A2090" t="e">
        <f ca="1">ol_declare_function("func2089","result",E2090,"input1",B2090,"input2",C2090)</f>
        <v>#NAME?</v>
      </c>
      <c r="B2090">
        <v>1</v>
      </c>
      <c r="C2090">
        <v>2</v>
      </c>
      <c r="D2090">
        <v>2090</v>
      </c>
      <c r="E2090">
        <f t="shared" si="33"/>
        <v>2093</v>
      </c>
    </row>
    <row r="2091" spans="1:5">
      <c r="A2091" t="e">
        <f ca="1">ol_declare_function("func2090","result",E2091,"input1",B2091,"input2",C2091)</f>
        <v>#NAME?</v>
      </c>
      <c r="B2091">
        <v>1</v>
      </c>
      <c r="C2091">
        <v>2</v>
      </c>
      <c r="D2091">
        <v>2091</v>
      </c>
      <c r="E2091">
        <f t="shared" si="33"/>
        <v>2094</v>
      </c>
    </row>
    <row r="2092" spans="1:5">
      <c r="A2092" t="e">
        <f ca="1">ol_declare_function("func2091","result",E2092,"input1",B2092,"input2",C2092)</f>
        <v>#NAME?</v>
      </c>
      <c r="B2092">
        <v>1</v>
      </c>
      <c r="C2092">
        <v>2</v>
      </c>
      <c r="D2092">
        <v>2092</v>
      </c>
      <c r="E2092">
        <f t="shared" si="33"/>
        <v>2095</v>
      </c>
    </row>
    <row r="2093" spans="1:5">
      <c r="A2093" t="e">
        <f ca="1">ol_declare_function("func2092","result",E2093,"input1",B2093,"input2",C2093)</f>
        <v>#NAME?</v>
      </c>
      <c r="B2093">
        <v>1</v>
      </c>
      <c r="C2093">
        <v>2</v>
      </c>
      <c r="D2093">
        <v>2093</v>
      </c>
      <c r="E2093">
        <f t="shared" si="33"/>
        <v>2096</v>
      </c>
    </row>
    <row r="2094" spans="1:5">
      <c r="A2094" t="e">
        <f ca="1">ol_declare_function("func2093","result",E2094,"input1",B2094,"input2",C2094)</f>
        <v>#NAME?</v>
      </c>
      <c r="B2094">
        <v>1</v>
      </c>
      <c r="C2094">
        <v>2</v>
      </c>
      <c r="D2094">
        <v>2094</v>
      </c>
      <c r="E2094">
        <f t="shared" si="33"/>
        <v>2097</v>
      </c>
    </row>
    <row r="2095" spans="1:5">
      <c r="A2095" t="e">
        <f ca="1">ol_declare_function("func2094","result",E2095,"input1",B2095,"input2",C2095)</f>
        <v>#NAME?</v>
      </c>
      <c r="B2095">
        <v>1</v>
      </c>
      <c r="C2095">
        <v>2</v>
      </c>
      <c r="D2095">
        <v>2095</v>
      </c>
      <c r="E2095">
        <f t="shared" si="33"/>
        <v>2098</v>
      </c>
    </row>
    <row r="2096" spans="1:5">
      <c r="A2096" t="e">
        <f ca="1">ol_declare_function("func2095","result",E2096,"input1",B2096,"input2",C2096)</f>
        <v>#NAME?</v>
      </c>
      <c r="B2096">
        <v>1</v>
      </c>
      <c r="C2096">
        <v>2</v>
      </c>
      <c r="D2096">
        <v>2096</v>
      </c>
      <c r="E2096">
        <f t="shared" si="33"/>
        <v>2099</v>
      </c>
    </row>
    <row r="2097" spans="1:5">
      <c r="A2097" t="e">
        <f ca="1">ol_declare_function("func2096","result",E2097,"input1",B2097,"input2",C2097)</f>
        <v>#NAME?</v>
      </c>
      <c r="B2097">
        <v>1</v>
      </c>
      <c r="C2097">
        <v>2</v>
      </c>
      <c r="D2097">
        <v>2097</v>
      </c>
      <c r="E2097">
        <f t="shared" si="33"/>
        <v>2100</v>
      </c>
    </row>
    <row r="2098" spans="1:5">
      <c r="A2098" t="e">
        <f ca="1">ol_declare_function("func2097","result",E2098,"input1",B2098,"input2",C2098)</f>
        <v>#NAME?</v>
      </c>
      <c r="B2098">
        <v>1</v>
      </c>
      <c r="C2098">
        <v>2</v>
      </c>
      <c r="D2098">
        <v>2098</v>
      </c>
      <c r="E2098">
        <f t="shared" si="33"/>
        <v>2101</v>
      </c>
    </row>
    <row r="2099" spans="1:5">
      <c r="A2099" t="e">
        <f ca="1">ol_declare_function("func2098","result",E2099,"input1",B2099,"input2",C2099)</f>
        <v>#NAME?</v>
      </c>
      <c r="B2099">
        <v>1</v>
      </c>
      <c r="C2099">
        <v>2</v>
      </c>
      <c r="D2099">
        <v>2099</v>
      </c>
      <c r="E2099">
        <f t="shared" si="33"/>
        <v>2102</v>
      </c>
    </row>
    <row r="2100" spans="1:5">
      <c r="A2100" t="e">
        <f ca="1">ol_declare_function("func2099","result",E2100,"input1",B2100,"input2",C2100)</f>
        <v>#NAME?</v>
      </c>
      <c r="B2100">
        <v>1</v>
      </c>
      <c r="C2100">
        <v>2</v>
      </c>
      <c r="D2100">
        <v>2100</v>
      </c>
      <c r="E2100">
        <f t="shared" si="33"/>
        <v>2103</v>
      </c>
    </row>
    <row r="2101" spans="1:5">
      <c r="A2101" t="e">
        <f ca="1">ol_declare_function("func2100","result",E2101,"input1",B2101,"input2",C2101)</f>
        <v>#NAME?</v>
      </c>
      <c r="B2101">
        <v>1</v>
      </c>
      <c r="C2101">
        <v>2</v>
      </c>
      <c r="D2101">
        <v>2101</v>
      </c>
      <c r="E2101">
        <f t="shared" si="33"/>
        <v>2104</v>
      </c>
    </row>
    <row r="2102" spans="1:5">
      <c r="A2102" t="e">
        <f ca="1">ol_declare_function("func2101","result",E2102,"input1",B2102,"input2",C2102)</f>
        <v>#NAME?</v>
      </c>
      <c r="B2102">
        <v>1</v>
      </c>
      <c r="C2102">
        <v>2</v>
      </c>
      <c r="D2102">
        <v>2102</v>
      </c>
      <c r="E2102">
        <f t="shared" si="33"/>
        <v>2105</v>
      </c>
    </row>
    <row r="2103" spans="1:5">
      <c r="A2103" t="e">
        <f ca="1">ol_declare_function("func2102","result",E2103,"input1",B2103,"input2",C2103)</f>
        <v>#NAME?</v>
      </c>
      <c r="B2103">
        <v>1</v>
      </c>
      <c r="C2103">
        <v>2</v>
      </c>
      <c r="D2103">
        <v>2103</v>
      </c>
      <c r="E2103">
        <f t="shared" si="33"/>
        <v>2106</v>
      </c>
    </row>
    <row r="2104" spans="1:5">
      <c r="A2104" t="e">
        <f ca="1">ol_declare_function("func2103","result",E2104,"input1",B2104,"input2",C2104)</f>
        <v>#NAME?</v>
      </c>
      <c r="B2104">
        <v>1</v>
      </c>
      <c r="C2104">
        <v>2</v>
      </c>
      <c r="D2104">
        <v>2104</v>
      </c>
      <c r="E2104">
        <f t="shared" si="33"/>
        <v>2107</v>
      </c>
    </row>
    <row r="2105" spans="1:5">
      <c r="A2105" t="e">
        <f ca="1">ol_declare_function("func2104","result",E2105,"input1",B2105,"input2",C2105)</f>
        <v>#NAME?</v>
      </c>
      <c r="B2105">
        <v>1</v>
      </c>
      <c r="C2105">
        <v>2</v>
      </c>
      <c r="D2105">
        <v>2105</v>
      </c>
      <c r="E2105">
        <f t="shared" si="33"/>
        <v>2108</v>
      </c>
    </row>
    <row r="2106" spans="1:5">
      <c r="A2106" t="e">
        <f ca="1">ol_declare_function("func2105","result",E2106,"input1",B2106,"input2",C2106)</f>
        <v>#NAME?</v>
      </c>
      <c r="B2106">
        <v>1</v>
      </c>
      <c r="C2106">
        <v>2</v>
      </c>
      <c r="D2106">
        <v>2106</v>
      </c>
      <c r="E2106">
        <f t="shared" si="33"/>
        <v>2109</v>
      </c>
    </row>
    <row r="2107" spans="1:5">
      <c r="A2107" t="e">
        <f ca="1">ol_declare_function("func2106","result",E2107,"input1",B2107,"input2",C2107)</f>
        <v>#NAME?</v>
      </c>
      <c r="B2107">
        <v>1</v>
      </c>
      <c r="C2107">
        <v>2</v>
      </c>
      <c r="D2107">
        <v>2107</v>
      </c>
      <c r="E2107">
        <f t="shared" si="33"/>
        <v>2110</v>
      </c>
    </row>
    <row r="2108" spans="1:5">
      <c r="A2108" t="e">
        <f ca="1">ol_declare_function("func2107","result",E2108,"input1",B2108,"input2",C2108)</f>
        <v>#NAME?</v>
      </c>
      <c r="B2108">
        <v>1</v>
      </c>
      <c r="C2108">
        <v>2</v>
      </c>
      <c r="D2108">
        <v>2108</v>
      </c>
      <c r="E2108">
        <f t="shared" si="33"/>
        <v>2111</v>
      </c>
    </row>
    <row r="2109" spans="1:5">
      <c r="A2109" t="e">
        <f ca="1">ol_declare_function("func2108","result",E2109,"input1",B2109,"input2",C2109)</f>
        <v>#NAME?</v>
      </c>
      <c r="B2109">
        <v>1</v>
      </c>
      <c r="C2109">
        <v>2</v>
      </c>
      <c r="D2109">
        <v>2109</v>
      </c>
      <c r="E2109">
        <f t="shared" ref="E2109:E2172" si="34">D2109+C2109+B2109</f>
        <v>2112</v>
      </c>
    </row>
    <row r="2110" spans="1:5">
      <c r="A2110" t="e">
        <f ca="1">ol_declare_function("func2109","result",E2110,"input1",B2110,"input2",C2110)</f>
        <v>#NAME?</v>
      </c>
      <c r="B2110">
        <v>1</v>
      </c>
      <c r="C2110">
        <v>2</v>
      </c>
      <c r="D2110">
        <v>2110</v>
      </c>
      <c r="E2110">
        <f t="shared" si="34"/>
        <v>2113</v>
      </c>
    </row>
    <row r="2111" spans="1:5">
      <c r="A2111" t="e">
        <f ca="1">ol_declare_function("func2110","result",E2111,"input1",B2111,"input2",C2111)</f>
        <v>#NAME?</v>
      </c>
      <c r="B2111">
        <v>1</v>
      </c>
      <c r="C2111">
        <v>2</v>
      </c>
      <c r="D2111">
        <v>2111</v>
      </c>
      <c r="E2111">
        <f t="shared" si="34"/>
        <v>2114</v>
      </c>
    </row>
    <row r="2112" spans="1:5">
      <c r="A2112" t="e">
        <f ca="1">ol_declare_function("func2111","result",E2112,"input1",B2112,"input2",C2112)</f>
        <v>#NAME?</v>
      </c>
      <c r="B2112">
        <v>1</v>
      </c>
      <c r="C2112">
        <v>2</v>
      </c>
      <c r="D2112">
        <v>2112</v>
      </c>
      <c r="E2112">
        <f t="shared" si="34"/>
        <v>2115</v>
      </c>
    </row>
    <row r="2113" spans="1:5">
      <c r="A2113" t="e">
        <f ca="1">ol_declare_function("func2112","result",E2113,"input1",B2113,"input2",C2113)</f>
        <v>#NAME?</v>
      </c>
      <c r="B2113">
        <v>1</v>
      </c>
      <c r="C2113">
        <v>2</v>
      </c>
      <c r="D2113">
        <v>2113</v>
      </c>
      <c r="E2113">
        <f t="shared" si="34"/>
        <v>2116</v>
      </c>
    </row>
    <row r="2114" spans="1:5">
      <c r="A2114" t="e">
        <f ca="1">ol_declare_function("func2113","result",E2114,"input1",B2114,"input2",C2114)</f>
        <v>#NAME?</v>
      </c>
      <c r="B2114">
        <v>1</v>
      </c>
      <c r="C2114">
        <v>2</v>
      </c>
      <c r="D2114">
        <v>2114</v>
      </c>
      <c r="E2114">
        <f t="shared" si="34"/>
        <v>2117</v>
      </c>
    </row>
    <row r="2115" spans="1:5">
      <c r="A2115" t="e">
        <f ca="1">ol_declare_function("func2114","result",E2115,"input1",B2115,"input2",C2115)</f>
        <v>#NAME?</v>
      </c>
      <c r="B2115">
        <v>1</v>
      </c>
      <c r="C2115">
        <v>2</v>
      </c>
      <c r="D2115">
        <v>2115</v>
      </c>
      <c r="E2115">
        <f t="shared" si="34"/>
        <v>2118</v>
      </c>
    </row>
    <row r="2116" spans="1:5">
      <c r="A2116" t="e">
        <f ca="1">ol_declare_function("func2115","result",E2116,"input1",B2116,"input2",C2116)</f>
        <v>#NAME?</v>
      </c>
      <c r="B2116">
        <v>1</v>
      </c>
      <c r="C2116">
        <v>2</v>
      </c>
      <c r="D2116">
        <v>2116</v>
      </c>
      <c r="E2116">
        <f t="shared" si="34"/>
        <v>2119</v>
      </c>
    </row>
    <row r="2117" spans="1:5">
      <c r="A2117" t="e">
        <f ca="1">ol_declare_function("func2116","result",E2117,"input1",B2117,"input2",C2117)</f>
        <v>#NAME?</v>
      </c>
      <c r="B2117">
        <v>1</v>
      </c>
      <c r="C2117">
        <v>2</v>
      </c>
      <c r="D2117">
        <v>2117</v>
      </c>
      <c r="E2117">
        <f t="shared" si="34"/>
        <v>2120</v>
      </c>
    </row>
    <row r="2118" spans="1:5">
      <c r="A2118" t="e">
        <f ca="1">ol_declare_function("func2117","result",E2118,"input1",B2118,"input2",C2118)</f>
        <v>#NAME?</v>
      </c>
      <c r="B2118">
        <v>1</v>
      </c>
      <c r="C2118">
        <v>2</v>
      </c>
      <c r="D2118">
        <v>2118</v>
      </c>
      <c r="E2118">
        <f t="shared" si="34"/>
        <v>2121</v>
      </c>
    </row>
    <row r="2119" spans="1:5">
      <c r="A2119" t="e">
        <f ca="1">ol_declare_function("func2118","result",E2119,"input1",B2119,"input2",C2119)</f>
        <v>#NAME?</v>
      </c>
      <c r="B2119">
        <v>1</v>
      </c>
      <c r="C2119">
        <v>2</v>
      </c>
      <c r="D2119">
        <v>2119</v>
      </c>
      <c r="E2119">
        <f t="shared" si="34"/>
        <v>2122</v>
      </c>
    </row>
    <row r="2120" spans="1:5">
      <c r="A2120" t="e">
        <f ca="1">ol_declare_function("func2119","result",E2120,"input1",B2120,"input2",C2120)</f>
        <v>#NAME?</v>
      </c>
      <c r="B2120">
        <v>1</v>
      </c>
      <c r="C2120">
        <v>2</v>
      </c>
      <c r="D2120">
        <v>2120</v>
      </c>
      <c r="E2120">
        <f t="shared" si="34"/>
        <v>2123</v>
      </c>
    </row>
    <row r="2121" spans="1:5">
      <c r="A2121" t="e">
        <f ca="1">ol_declare_function("func2120","result",E2121,"input1",B2121,"input2",C2121)</f>
        <v>#NAME?</v>
      </c>
      <c r="B2121">
        <v>1</v>
      </c>
      <c r="C2121">
        <v>2</v>
      </c>
      <c r="D2121">
        <v>2121</v>
      </c>
      <c r="E2121">
        <f t="shared" si="34"/>
        <v>2124</v>
      </c>
    </row>
    <row r="2122" spans="1:5">
      <c r="A2122" t="e">
        <f ca="1">ol_declare_function("func2121","result",E2122,"input1",B2122,"input2",C2122)</f>
        <v>#NAME?</v>
      </c>
      <c r="B2122">
        <v>1</v>
      </c>
      <c r="C2122">
        <v>2</v>
      </c>
      <c r="D2122">
        <v>2122</v>
      </c>
      <c r="E2122">
        <f t="shared" si="34"/>
        <v>2125</v>
      </c>
    </row>
    <row r="2123" spans="1:5">
      <c r="A2123" t="e">
        <f ca="1">ol_declare_function("func2122","result",E2123,"input1",B2123,"input2",C2123)</f>
        <v>#NAME?</v>
      </c>
      <c r="B2123">
        <v>1</v>
      </c>
      <c r="C2123">
        <v>2</v>
      </c>
      <c r="D2123">
        <v>2123</v>
      </c>
      <c r="E2123">
        <f t="shared" si="34"/>
        <v>2126</v>
      </c>
    </row>
    <row r="2124" spans="1:5">
      <c r="A2124" t="e">
        <f ca="1">ol_declare_function("func2123","result",E2124,"input1",B2124,"input2",C2124)</f>
        <v>#NAME?</v>
      </c>
      <c r="B2124">
        <v>1</v>
      </c>
      <c r="C2124">
        <v>2</v>
      </c>
      <c r="D2124">
        <v>2124</v>
      </c>
      <c r="E2124">
        <f t="shared" si="34"/>
        <v>2127</v>
      </c>
    </row>
    <row r="2125" spans="1:5">
      <c r="A2125" t="e">
        <f ca="1">ol_declare_function("func2124","result",E2125,"input1",B2125,"input2",C2125)</f>
        <v>#NAME?</v>
      </c>
      <c r="B2125">
        <v>1</v>
      </c>
      <c r="C2125">
        <v>2</v>
      </c>
      <c r="D2125">
        <v>2125</v>
      </c>
      <c r="E2125">
        <f t="shared" si="34"/>
        <v>2128</v>
      </c>
    </row>
    <row r="2126" spans="1:5">
      <c r="A2126" t="e">
        <f ca="1">ol_declare_function("func2125","result",E2126,"input1",B2126,"input2",C2126)</f>
        <v>#NAME?</v>
      </c>
      <c r="B2126">
        <v>1</v>
      </c>
      <c r="C2126">
        <v>2</v>
      </c>
      <c r="D2126">
        <v>2126</v>
      </c>
      <c r="E2126">
        <f t="shared" si="34"/>
        <v>2129</v>
      </c>
    </row>
    <row r="2127" spans="1:5">
      <c r="A2127" t="e">
        <f ca="1">ol_declare_function("func2126","result",E2127,"input1",B2127,"input2",C2127)</f>
        <v>#NAME?</v>
      </c>
      <c r="B2127">
        <v>1</v>
      </c>
      <c r="C2127">
        <v>2</v>
      </c>
      <c r="D2127">
        <v>2127</v>
      </c>
      <c r="E2127">
        <f t="shared" si="34"/>
        <v>2130</v>
      </c>
    </row>
    <row r="2128" spans="1:5">
      <c r="A2128" t="e">
        <f ca="1">ol_declare_function("func2127","result",E2128,"input1",B2128,"input2",C2128)</f>
        <v>#NAME?</v>
      </c>
      <c r="B2128">
        <v>1</v>
      </c>
      <c r="C2128">
        <v>2</v>
      </c>
      <c r="D2128">
        <v>2128</v>
      </c>
      <c r="E2128">
        <f t="shared" si="34"/>
        <v>2131</v>
      </c>
    </row>
    <row r="2129" spans="1:5">
      <c r="A2129" t="e">
        <f ca="1">ol_declare_function("func2128","result",E2129,"input1",B2129,"input2",C2129)</f>
        <v>#NAME?</v>
      </c>
      <c r="B2129">
        <v>1</v>
      </c>
      <c r="C2129">
        <v>2</v>
      </c>
      <c r="D2129">
        <v>2129</v>
      </c>
      <c r="E2129">
        <f t="shared" si="34"/>
        <v>2132</v>
      </c>
    </row>
    <row r="2130" spans="1:5">
      <c r="A2130" t="e">
        <f ca="1">ol_declare_function("func2129","result",E2130,"input1",B2130,"input2",C2130)</f>
        <v>#NAME?</v>
      </c>
      <c r="B2130">
        <v>1</v>
      </c>
      <c r="C2130">
        <v>2</v>
      </c>
      <c r="D2130">
        <v>2130</v>
      </c>
      <c r="E2130">
        <f t="shared" si="34"/>
        <v>2133</v>
      </c>
    </row>
    <row r="2131" spans="1:5">
      <c r="A2131" t="e">
        <f ca="1">ol_declare_function("func2130","result",E2131,"input1",B2131,"input2",C2131)</f>
        <v>#NAME?</v>
      </c>
      <c r="B2131">
        <v>1</v>
      </c>
      <c r="C2131">
        <v>2</v>
      </c>
      <c r="D2131">
        <v>2131</v>
      </c>
      <c r="E2131">
        <f t="shared" si="34"/>
        <v>2134</v>
      </c>
    </row>
    <row r="2132" spans="1:5">
      <c r="A2132" t="e">
        <f ca="1">ol_declare_function("func2131","result",E2132,"input1",B2132,"input2",C2132)</f>
        <v>#NAME?</v>
      </c>
      <c r="B2132">
        <v>1</v>
      </c>
      <c r="C2132">
        <v>2</v>
      </c>
      <c r="D2132">
        <v>2132</v>
      </c>
      <c r="E2132">
        <f t="shared" si="34"/>
        <v>2135</v>
      </c>
    </row>
    <row r="2133" spans="1:5">
      <c r="A2133" t="e">
        <f ca="1">ol_declare_function("func2132","result",E2133,"input1",B2133,"input2",C2133)</f>
        <v>#NAME?</v>
      </c>
      <c r="B2133">
        <v>1</v>
      </c>
      <c r="C2133">
        <v>2</v>
      </c>
      <c r="D2133">
        <v>2133</v>
      </c>
      <c r="E2133">
        <f t="shared" si="34"/>
        <v>2136</v>
      </c>
    </row>
    <row r="2134" spans="1:5">
      <c r="A2134" t="e">
        <f ca="1">ol_declare_function("func2133","result",E2134,"input1",B2134,"input2",C2134)</f>
        <v>#NAME?</v>
      </c>
      <c r="B2134">
        <v>1</v>
      </c>
      <c r="C2134">
        <v>2</v>
      </c>
      <c r="D2134">
        <v>2134</v>
      </c>
      <c r="E2134">
        <f t="shared" si="34"/>
        <v>2137</v>
      </c>
    </row>
    <row r="2135" spans="1:5">
      <c r="A2135" t="e">
        <f ca="1">ol_declare_function("func2134","result",E2135,"input1",B2135,"input2",C2135)</f>
        <v>#NAME?</v>
      </c>
      <c r="B2135">
        <v>1</v>
      </c>
      <c r="C2135">
        <v>2</v>
      </c>
      <c r="D2135">
        <v>2135</v>
      </c>
      <c r="E2135">
        <f t="shared" si="34"/>
        <v>2138</v>
      </c>
    </row>
    <row r="2136" spans="1:5">
      <c r="A2136" t="e">
        <f ca="1">ol_declare_function("func2135","result",E2136,"input1",B2136,"input2",C2136)</f>
        <v>#NAME?</v>
      </c>
      <c r="B2136">
        <v>1</v>
      </c>
      <c r="C2136">
        <v>2</v>
      </c>
      <c r="D2136">
        <v>2136</v>
      </c>
      <c r="E2136">
        <f t="shared" si="34"/>
        <v>2139</v>
      </c>
    </row>
    <row r="2137" spans="1:5">
      <c r="A2137" t="e">
        <f ca="1">ol_declare_function("func2136","result",E2137,"input1",B2137,"input2",C2137)</f>
        <v>#NAME?</v>
      </c>
      <c r="B2137">
        <v>1</v>
      </c>
      <c r="C2137">
        <v>2</v>
      </c>
      <c r="D2137">
        <v>2137</v>
      </c>
      <c r="E2137">
        <f t="shared" si="34"/>
        <v>2140</v>
      </c>
    </row>
    <row r="2138" spans="1:5">
      <c r="A2138" t="e">
        <f ca="1">ol_declare_function("func2137","result",E2138,"input1",B2138,"input2",C2138)</f>
        <v>#NAME?</v>
      </c>
      <c r="B2138">
        <v>1</v>
      </c>
      <c r="C2138">
        <v>2</v>
      </c>
      <c r="D2138">
        <v>2138</v>
      </c>
      <c r="E2138">
        <f t="shared" si="34"/>
        <v>2141</v>
      </c>
    </row>
    <row r="2139" spans="1:5">
      <c r="A2139" t="e">
        <f ca="1">ol_declare_function("func2138","result",E2139,"input1",B2139,"input2",C2139)</f>
        <v>#NAME?</v>
      </c>
      <c r="B2139">
        <v>1</v>
      </c>
      <c r="C2139">
        <v>2</v>
      </c>
      <c r="D2139">
        <v>2139</v>
      </c>
      <c r="E2139">
        <f t="shared" si="34"/>
        <v>2142</v>
      </c>
    </row>
    <row r="2140" spans="1:5">
      <c r="A2140" t="e">
        <f ca="1">ol_declare_function("func2139","result",E2140,"input1",B2140,"input2",C2140)</f>
        <v>#NAME?</v>
      </c>
      <c r="B2140">
        <v>1</v>
      </c>
      <c r="C2140">
        <v>2</v>
      </c>
      <c r="D2140">
        <v>2140</v>
      </c>
      <c r="E2140">
        <f t="shared" si="34"/>
        <v>2143</v>
      </c>
    </row>
    <row r="2141" spans="1:5">
      <c r="A2141" t="e">
        <f ca="1">ol_declare_function("func2140","result",E2141,"input1",B2141,"input2",C2141)</f>
        <v>#NAME?</v>
      </c>
      <c r="B2141">
        <v>1</v>
      </c>
      <c r="C2141">
        <v>2</v>
      </c>
      <c r="D2141">
        <v>2141</v>
      </c>
      <c r="E2141">
        <f t="shared" si="34"/>
        <v>2144</v>
      </c>
    </row>
    <row r="2142" spans="1:5">
      <c r="A2142" t="e">
        <f ca="1">ol_declare_function("func2141","result",E2142,"input1",B2142,"input2",C2142)</f>
        <v>#NAME?</v>
      </c>
      <c r="B2142">
        <v>1</v>
      </c>
      <c r="C2142">
        <v>2</v>
      </c>
      <c r="D2142">
        <v>2142</v>
      </c>
      <c r="E2142">
        <f t="shared" si="34"/>
        <v>2145</v>
      </c>
    </row>
    <row r="2143" spans="1:5">
      <c r="A2143" t="e">
        <f ca="1">ol_declare_function("func2142","result",E2143,"input1",B2143,"input2",C2143)</f>
        <v>#NAME?</v>
      </c>
      <c r="B2143">
        <v>1</v>
      </c>
      <c r="C2143">
        <v>2</v>
      </c>
      <c r="D2143">
        <v>2143</v>
      </c>
      <c r="E2143">
        <f t="shared" si="34"/>
        <v>2146</v>
      </c>
    </row>
    <row r="2144" spans="1:5">
      <c r="A2144" t="e">
        <f ca="1">ol_declare_function("func2143","result",E2144,"input1",B2144,"input2",C2144)</f>
        <v>#NAME?</v>
      </c>
      <c r="B2144">
        <v>1</v>
      </c>
      <c r="C2144">
        <v>2</v>
      </c>
      <c r="D2144">
        <v>2144</v>
      </c>
      <c r="E2144">
        <f t="shared" si="34"/>
        <v>2147</v>
      </c>
    </row>
    <row r="2145" spans="1:5">
      <c r="A2145" t="e">
        <f ca="1">ol_declare_function("func2144","result",E2145,"input1",B2145,"input2",C2145)</f>
        <v>#NAME?</v>
      </c>
      <c r="B2145">
        <v>1</v>
      </c>
      <c r="C2145">
        <v>2</v>
      </c>
      <c r="D2145">
        <v>2145</v>
      </c>
      <c r="E2145">
        <f t="shared" si="34"/>
        <v>2148</v>
      </c>
    </row>
    <row r="2146" spans="1:5">
      <c r="A2146" t="e">
        <f ca="1">ol_declare_function("func2145","result",E2146,"input1",B2146,"input2",C2146)</f>
        <v>#NAME?</v>
      </c>
      <c r="B2146">
        <v>1</v>
      </c>
      <c r="C2146">
        <v>2</v>
      </c>
      <c r="D2146">
        <v>2146</v>
      </c>
      <c r="E2146">
        <f t="shared" si="34"/>
        <v>2149</v>
      </c>
    </row>
    <row r="2147" spans="1:5">
      <c r="A2147" t="e">
        <f ca="1">ol_declare_function("func2146","result",E2147,"input1",B2147,"input2",C2147)</f>
        <v>#NAME?</v>
      </c>
      <c r="B2147">
        <v>1</v>
      </c>
      <c r="C2147">
        <v>2</v>
      </c>
      <c r="D2147">
        <v>2147</v>
      </c>
      <c r="E2147">
        <f t="shared" si="34"/>
        <v>2150</v>
      </c>
    </row>
    <row r="2148" spans="1:5">
      <c r="A2148" t="e">
        <f ca="1">ol_declare_function("func2147","result",E2148,"input1",B2148,"input2",C2148)</f>
        <v>#NAME?</v>
      </c>
      <c r="B2148">
        <v>1</v>
      </c>
      <c r="C2148">
        <v>2</v>
      </c>
      <c r="D2148">
        <v>2148</v>
      </c>
      <c r="E2148">
        <f t="shared" si="34"/>
        <v>2151</v>
      </c>
    </row>
    <row r="2149" spans="1:5">
      <c r="A2149" t="e">
        <f ca="1">ol_declare_function("func2148","result",E2149,"input1",B2149,"input2",C2149)</f>
        <v>#NAME?</v>
      </c>
      <c r="B2149">
        <v>1</v>
      </c>
      <c r="C2149">
        <v>2</v>
      </c>
      <c r="D2149">
        <v>2149</v>
      </c>
      <c r="E2149">
        <f t="shared" si="34"/>
        <v>2152</v>
      </c>
    </row>
    <row r="2150" spans="1:5">
      <c r="A2150" t="e">
        <f ca="1">ol_declare_function("func2149","result",E2150,"input1",B2150,"input2",C2150)</f>
        <v>#NAME?</v>
      </c>
      <c r="B2150">
        <v>1</v>
      </c>
      <c r="C2150">
        <v>2</v>
      </c>
      <c r="D2150">
        <v>2150</v>
      </c>
      <c r="E2150">
        <f t="shared" si="34"/>
        <v>2153</v>
      </c>
    </row>
    <row r="2151" spans="1:5">
      <c r="A2151" t="e">
        <f ca="1">ol_declare_function("func2150","result",E2151,"input1",B2151,"input2",C2151)</f>
        <v>#NAME?</v>
      </c>
      <c r="B2151">
        <v>1</v>
      </c>
      <c r="C2151">
        <v>2</v>
      </c>
      <c r="D2151">
        <v>2151</v>
      </c>
      <c r="E2151">
        <f t="shared" si="34"/>
        <v>2154</v>
      </c>
    </row>
    <row r="2152" spans="1:5">
      <c r="A2152" t="e">
        <f ca="1">ol_declare_function("func2151","result",E2152,"input1",B2152,"input2",C2152)</f>
        <v>#NAME?</v>
      </c>
      <c r="B2152">
        <v>1</v>
      </c>
      <c r="C2152">
        <v>2</v>
      </c>
      <c r="D2152">
        <v>2152</v>
      </c>
      <c r="E2152">
        <f t="shared" si="34"/>
        <v>2155</v>
      </c>
    </row>
    <row r="2153" spans="1:5">
      <c r="A2153" t="e">
        <f ca="1">ol_declare_function("func2152","result",E2153,"input1",B2153,"input2",C2153)</f>
        <v>#NAME?</v>
      </c>
      <c r="B2153">
        <v>1</v>
      </c>
      <c r="C2153">
        <v>2</v>
      </c>
      <c r="D2153">
        <v>2153</v>
      </c>
      <c r="E2153">
        <f t="shared" si="34"/>
        <v>2156</v>
      </c>
    </row>
    <row r="2154" spans="1:5">
      <c r="A2154" t="e">
        <f ca="1">ol_declare_function("func2153","result",E2154,"input1",B2154,"input2",C2154)</f>
        <v>#NAME?</v>
      </c>
      <c r="B2154">
        <v>1</v>
      </c>
      <c r="C2154">
        <v>2</v>
      </c>
      <c r="D2154">
        <v>2154</v>
      </c>
      <c r="E2154">
        <f t="shared" si="34"/>
        <v>2157</v>
      </c>
    </row>
    <row r="2155" spans="1:5">
      <c r="A2155" t="e">
        <f ca="1">ol_declare_function("func2154","result",E2155,"input1",B2155,"input2",C2155)</f>
        <v>#NAME?</v>
      </c>
      <c r="B2155">
        <v>1</v>
      </c>
      <c r="C2155">
        <v>2</v>
      </c>
      <c r="D2155">
        <v>2155</v>
      </c>
      <c r="E2155">
        <f t="shared" si="34"/>
        <v>2158</v>
      </c>
    </row>
    <row r="2156" spans="1:5">
      <c r="A2156" t="e">
        <f ca="1">ol_declare_function("func2155","result",E2156,"input1",B2156,"input2",C2156)</f>
        <v>#NAME?</v>
      </c>
      <c r="B2156">
        <v>1</v>
      </c>
      <c r="C2156">
        <v>2</v>
      </c>
      <c r="D2156">
        <v>2156</v>
      </c>
      <c r="E2156">
        <f t="shared" si="34"/>
        <v>2159</v>
      </c>
    </row>
    <row r="2157" spans="1:5">
      <c r="A2157" t="e">
        <f ca="1">ol_declare_function("func2156","result",E2157,"input1",B2157,"input2",C2157)</f>
        <v>#NAME?</v>
      </c>
      <c r="B2157">
        <v>1</v>
      </c>
      <c r="C2157">
        <v>2</v>
      </c>
      <c r="D2157">
        <v>2157</v>
      </c>
      <c r="E2157">
        <f t="shared" si="34"/>
        <v>2160</v>
      </c>
    </row>
    <row r="2158" spans="1:5">
      <c r="A2158" t="e">
        <f ca="1">ol_declare_function("func2157","result",E2158,"input1",B2158,"input2",C2158)</f>
        <v>#NAME?</v>
      </c>
      <c r="B2158">
        <v>1</v>
      </c>
      <c r="C2158">
        <v>2</v>
      </c>
      <c r="D2158">
        <v>2158</v>
      </c>
      <c r="E2158">
        <f t="shared" si="34"/>
        <v>2161</v>
      </c>
    </row>
    <row r="2159" spans="1:5">
      <c r="A2159" t="e">
        <f ca="1">ol_declare_function("func2158","result",E2159,"input1",B2159,"input2",C2159)</f>
        <v>#NAME?</v>
      </c>
      <c r="B2159">
        <v>1</v>
      </c>
      <c r="C2159">
        <v>2</v>
      </c>
      <c r="D2159">
        <v>2159</v>
      </c>
      <c r="E2159">
        <f t="shared" si="34"/>
        <v>2162</v>
      </c>
    </row>
    <row r="2160" spans="1:5">
      <c r="A2160" t="e">
        <f ca="1">ol_declare_function("func2159","result",E2160,"input1",B2160,"input2",C2160)</f>
        <v>#NAME?</v>
      </c>
      <c r="B2160">
        <v>1</v>
      </c>
      <c r="C2160">
        <v>2</v>
      </c>
      <c r="D2160">
        <v>2160</v>
      </c>
      <c r="E2160">
        <f t="shared" si="34"/>
        <v>2163</v>
      </c>
    </row>
    <row r="2161" spans="1:5">
      <c r="A2161" t="e">
        <f ca="1">ol_declare_function("func2160","result",E2161,"input1",B2161,"input2",C2161)</f>
        <v>#NAME?</v>
      </c>
      <c r="B2161">
        <v>1</v>
      </c>
      <c r="C2161">
        <v>2</v>
      </c>
      <c r="D2161">
        <v>2161</v>
      </c>
      <c r="E2161">
        <f t="shared" si="34"/>
        <v>2164</v>
      </c>
    </row>
    <row r="2162" spans="1:5">
      <c r="A2162" t="e">
        <f ca="1">ol_declare_function("func2161","result",E2162,"input1",B2162,"input2",C2162)</f>
        <v>#NAME?</v>
      </c>
      <c r="B2162">
        <v>1</v>
      </c>
      <c r="C2162">
        <v>2</v>
      </c>
      <c r="D2162">
        <v>2162</v>
      </c>
      <c r="E2162">
        <f t="shared" si="34"/>
        <v>2165</v>
      </c>
    </row>
    <row r="2163" spans="1:5">
      <c r="A2163" t="e">
        <f ca="1">ol_declare_function("func2162","result",E2163,"input1",B2163,"input2",C2163)</f>
        <v>#NAME?</v>
      </c>
      <c r="B2163">
        <v>1</v>
      </c>
      <c r="C2163">
        <v>2</v>
      </c>
      <c r="D2163">
        <v>2163</v>
      </c>
      <c r="E2163">
        <f t="shared" si="34"/>
        <v>2166</v>
      </c>
    </row>
    <row r="2164" spans="1:5">
      <c r="A2164" t="e">
        <f ca="1">ol_declare_function("func2163","result",E2164,"input1",B2164,"input2",C2164)</f>
        <v>#NAME?</v>
      </c>
      <c r="B2164">
        <v>1</v>
      </c>
      <c r="C2164">
        <v>2</v>
      </c>
      <c r="D2164">
        <v>2164</v>
      </c>
      <c r="E2164">
        <f t="shared" si="34"/>
        <v>2167</v>
      </c>
    </row>
    <row r="2165" spans="1:5">
      <c r="A2165" t="e">
        <f ca="1">ol_declare_function("func2164","result",E2165,"input1",B2165,"input2",C2165)</f>
        <v>#NAME?</v>
      </c>
      <c r="B2165">
        <v>1</v>
      </c>
      <c r="C2165">
        <v>2</v>
      </c>
      <c r="D2165">
        <v>2165</v>
      </c>
      <c r="E2165">
        <f t="shared" si="34"/>
        <v>2168</v>
      </c>
    </row>
    <row r="2166" spans="1:5">
      <c r="A2166" t="e">
        <f ca="1">ol_declare_function("func2165","result",E2166,"input1",B2166,"input2",C2166)</f>
        <v>#NAME?</v>
      </c>
      <c r="B2166">
        <v>1</v>
      </c>
      <c r="C2166">
        <v>2</v>
      </c>
      <c r="D2166">
        <v>2166</v>
      </c>
      <c r="E2166">
        <f t="shared" si="34"/>
        <v>2169</v>
      </c>
    </row>
    <row r="2167" spans="1:5">
      <c r="A2167" t="e">
        <f ca="1">ol_declare_function("func2166","result",E2167,"input1",B2167,"input2",C2167)</f>
        <v>#NAME?</v>
      </c>
      <c r="B2167">
        <v>1</v>
      </c>
      <c r="C2167">
        <v>2</v>
      </c>
      <c r="D2167">
        <v>2167</v>
      </c>
      <c r="E2167">
        <f t="shared" si="34"/>
        <v>2170</v>
      </c>
    </row>
    <row r="2168" spans="1:5">
      <c r="A2168" t="e">
        <f ca="1">ol_declare_function("func2167","result",E2168,"input1",B2168,"input2",C2168)</f>
        <v>#NAME?</v>
      </c>
      <c r="B2168">
        <v>1</v>
      </c>
      <c r="C2168">
        <v>2</v>
      </c>
      <c r="D2168">
        <v>2168</v>
      </c>
      <c r="E2168">
        <f t="shared" si="34"/>
        <v>2171</v>
      </c>
    </row>
    <row r="2169" spans="1:5">
      <c r="A2169" t="e">
        <f ca="1">ol_declare_function("func2168","result",E2169,"input1",B2169,"input2",C2169)</f>
        <v>#NAME?</v>
      </c>
      <c r="B2169">
        <v>1</v>
      </c>
      <c r="C2169">
        <v>2</v>
      </c>
      <c r="D2169">
        <v>2169</v>
      </c>
      <c r="E2169">
        <f t="shared" si="34"/>
        <v>2172</v>
      </c>
    </row>
    <row r="2170" spans="1:5">
      <c r="A2170" t="e">
        <f ca="1">ol_declare_function("func2169","result",E2170,"input1",B2170,"input2",C2170)</f>
        <v>#NAME?</v>
      </c>
      <c r="B2170">
        <v>1</v>
      </c>
      <c r="C2170">
        <v>2</v>
      </c>
      <c r="D2170">
        <v>2170</v>
      </c>
      <c r="E2170">
        <f t="shared" si="34"/>
        <v>2173</v>
      </c>
    </row>
    <row r="2171" spans="1:5">
      <c r="A2171" t="e">
        <f ca="1">ol_declare_function("func2170","result",E2171,"input1",B2171,"input2",C2171)</f>
        <v>#NAME?</v>
      </c>
      <c r="B2171">
        <v>1</v>
      </c>
      <c r="C2171">
        <v>2</v>
      </c>
      <c r="D2171">
        <v>2171</v>
      </c>
      <c r="E2171">
        <f t="shared" si="34"/>
        <v>2174</v>
      </c>
    </row>
    <row r="2172" spans="1:5">
      <c r="A2172" t="e">
        <f ca="1">ol_declare_function("func2171","result",E2172,"input1",B2172,"input2",C2172)</f>
        <v>#NAME?</v>
      </c>
      <c r="B2172">
        <v>1</v>
      </c>
      <c r="C2172">
        <v>2</v>
      </c>
      <c r="D2172">
        <v>2172</v>
      </c>
      <c r="E2172">
        <f t="shared" si="34"/>
        <v>2175</v>
      </c>
    </row>
    <row r="2173" spans="1:5">
      <c r="A2173" t="e">
        <f ca="1">ol_declare_function("func2172","result",E2173,"input1",B2173,"input2",C2173)</f>
        <v>#NAME?</v>
      </c>
      <c r="B2173">
        <v>1</v>
      </c>
      <c r="C2173">
        <v>2</v>
      </c>
      <c r="D2173">
        <v>2173</v>
      </c>
      <c r="E2173">
        <f t="shared" ref="E2173:E2236" si="35">D2173+C2173+B2173</f>
        <v>2176</v>
      </c>
    </row>
    <row r="2174" spans="1:5">
      <c r="A2174" t="e">
        <f ca="1">ol_declare_function("func2173","result",E2174,"input1",B2174,"input2",C2174)</f>
        <v>#NAME?</v>
      </c>
      <c r="B2174">
        <v>1</v>
      </c>
      <c r="C2174">
        <v>2</v>
      </c>
      <c r="D2174">
        <v>2174</v>
      </c>
      <c r="E2174">
        <f t="shared" si="35"/>
        <v>2177</v>
      </c>
    </row>
    <row r="2175" spans="1:5">
      <c r="A2175" t="e">
        <f ca="1">ol_declare_function("func2174","result",E2175,"input1",B2175,"input2",C2175)</f>
        <v>#NAME?</v>
      </c>
      <c r="B2175">
        <v>1</v>
      </c>
      <c r="C2175">
        <v>2</v>
      </c>
      <c r="D2175">
        <v>2175</v>
      </c>
      <c r="E2175">
        <f t="shared" si="35"/>
        <v>2178</v>
      </c>
    </row>
    <row r="2176" spans="1:5">
      <c r="A2176" t="e">
        <f ca="1">ol_declare_function("func2175","result",E2176,"input1",B2176,"input2",C2176)</f>
        <v>#NAME?</v>
      </c>
      <c r="B2176">
        <v>1</v>
      </c>
      <c r="C2176">
        <v>2</v>
      </c>
      <c r="D2176">
        <v>2176</v>
      </c>
      <c r="E2176">
        <f t="shared" si="35"/>
        <v>2179</v>
      </c>
    </row>
    <row r="2177" spans="1:5">
      <c r="A2177" t="e">
        <f ca="1">ol_declare_function("func2176","result",E2177,"input1",B2177,"input2",C2177)</f>
        <v>#NAME?</v>
      </c>
      <c r="B2177">
        <v>1</v>
      </c>
      <c r="C2177">
        <v>2</v>
      </c>
      <c r="D2177">
        <v>2177</v>
      </c>
      <c r="E2177">
        <f t="shared" si="35"/>
        <v>2180</v>
      </c>
    </row>
    <row r="2178" spans="1:5">
      <c r="A2178" t="e">
        <f ca="1">ol_declare_function("func2177","result",E2178,"input1",B2178,"input2",C2178)</f>
        <v>#NAME?</v>
      </c>
      <c r="B2178">
        <v>1</v>
      </c>
      <c r="C2178">
        <v>2</v>
      </c>
      <c r="D2178">
        <v>2178</v>
      </c>
      <c r="E2178">
        <f t="shared" si="35"/>
        <v>2181</v>
      </c>
    </row>
    <row r="2179" spans="1:5">
      <c r="A2179" t="e">
        <f ca="1">ol_declare_function("func2178","result",E2179,"input1",B2179,"input2",C2179)</f>
        <v>#NAME?</v>
      </c>
      <c r="B2179">
        <v>1</v>
      </c>
      <c r="C2179">
        <v>2</v>
      </c>
      <c r="D2179">
        <v>2179</v>
      </c>
      <c r="E2179">
        <f t="shared" si="35"/>
        <v>2182</v>
      </c>
    </row>
    <row r="2180" spans="1:5">
      <c r="A2180" t="e">
        <f ca="1">ol_declare_function("func2179","result",E2180,"input1",B2180,"input2",C2180)</f>
        <v>#NAME?</v>
      </c>
      <c r="B2180">
        <v>1</v>
      </c>
      <c r="C2180">
        <v>2</v>
      </c>
      <c r="D2180">
        <v>2180</v>
      </c>
      <c r="E2180">
        <f t="shared" si="35"/>
        <v>2183</v>
      </c>
    </row>
    <row r="2181" spans="1:5">
      <c r="A2181" t="e">
        <f ca="1">ol_declare_function("func2180","result",E2181,"input1",B2181,"input2",C2181)</f>
        <v>#NAME?</v>
      </c>
      <c r="B2181">
        <v>1</v>
      </c>
      <c r="C2181">
        <v>2</v>
      </c>
      <c r="D2181">
        <v>2181</v>
      </c>
      <c r="E2181">
        <f t="shared" si="35"/>
        <v>2184</v>
      </c>
    </row>
    <row r="2182" spans="1:5">
      <c r="A2182" t="e">
        <f ca="1">ol_declare_function("func2181","result",E2182,"input1",B2182,"input2",C2182)</f>
        <v>#NAME?</v>
      </c>
      <c r="B2182">
        <v>1</v>
      </c>
      <c r="C2182">
        <v>2</v>
      </c>
      <c r="D2182">
        <v>2182</v>
      </c>
      <c r="E2182">
        <f t="shared" si="35"/>
        <v>2185</v>
      </c>
    </row>
    <row r="2183" spans="1:5">
      <c r="A2183" t="e">
        <f ca="1">ol_declare_function("func2182","result",E2183,"input1",B2183,"input2",C2183)</f>
        <v>#NAME?</v>
      </c>
      <c r="B2183">
        <v>1</v>
      </c>
      <c r="C2183">
        <v>2</v>
      </c>
      <c r="D2183">
        <v>2183</v>
      </c>
      <c r="E2183">
        <f t="shared" si="35"/>
        <v>2186</v>
      </c>
    </row>
    <row r="2184" spans="1:5">
      <c r="A2184" t="e">
        <f ca="1">ol_declare_function("func2183","result",E2184,"input1",B2184,"input2",C2184)</f>
        <v>#NAME?</v>
      </c>
      <c r="B2184">
        <v>1</v>
      </c>
      <c r="C2184">
        <v>2</v>
      </c>
      <c r="D2184">
        <v>2184</v>
      </c>
      <c r="E2184">
        <f t="shared" si="35"/>
        <v>2187</v>
      </c>
    </row>
    <row r="2185" spans="1:5">
      <c r="A2185" t="e">
        <f ca="1">ol_declare_function("func2184","result",E2185,"input1",B2185,"input2",C2185)</f>
        <v>#NAME?</v>
      </c>
      <c r="B2185">
        <v>1</v>
      </c>
      <c r="C2185">
        <v>2</v>
      </c>
      <c r="D2185">
        <v>2185</v>
      </c>
      <c r="E2185">
        <f t="shared" si="35"/>
        <v>2188</v>
      </c>
    </row>
    <row r="2186" spans="1:5">
      <c r="A2186" t="e">
        <f ca="1">ol_declare_function("func2185","result",E2186,"input1",B2186,"input2",C2186)</f>
        <v>#NAME?</v>
      </c>
      <c r="B2186">
        <v>1</v>
      </c>
      <c r="C2186">
        <v>2</v>
      </c>
      <c r="D2186">
        <v>2186</v>
      </c>
      <c r="E2186">
        <f t="shared" si="35"/>
        <v>2189</v>
      </c>
    </row>
    <row r="2187" spans="1:5">
      <c r="A2187" t="e">
        <f ca="1">ol_declare_function("func2186","result",E2187,"input1",B2187,"input2",C2187)</f>
        <v>#NAME?</v>
      </c>
      <c r="B2187">
        <v>1</v>
      </c>
      <c r="C2187">
        <v>2</v>
      </c>
      <c r="D2187">
        <v>2187</v>
      </c>
      <c r="E2187">
        <f t="shared" si="35"/>
        <v>2190</v>
      </c>
    </row>
    <row r="2188" spans="1:5">
      <c r="A2188" t="e">
        <f ca="1">ol_declare_function("func2187","result",E2188,"input1",B2188,"input2",C2188)</f>
        <v>#NAME?</v>
      </c>
      <c r="B2188">
        <v>1</v>
      </c>
      <c r="C2188">
        <v>2</v>
      </c>
      <c r="D2188">
        <v>2188</v>
      </c>
      <c r="E2188">
        <f t="shared" si="35"/>
        <v>2191</v>
      </c>
    </row>
    <row r="2189" spans="1:5">
      <c r="A2189" t="e">
        <f ca="1">ol_declare_function("func2188","result",E2189,"input1",B2189,"input2",C2189)</f>
        <v>#NAME?</v>
      </c>
      <c r="B2189">
        <v>1</v>
      </c>
      <c r="C2189">
        <v>2</v>
      </c>
      <c r="D2189">
        <v>2189</v>
      </c>
      <c r="E2189">
        <f t="shared" si="35"/>
        <v>2192</v>
      </c>
    </row>
    <row r="2190" spans="1:5">
      <c r="A2190" t="e">
        <f ca="1">ol_declare_function("func2189","result",E2190,"input1",B2190,"input2",C2190)</f>
        <v>#NAME?</v>
      </c>
      <c r="B2190">
        <v>1</v>
      </c>
      <c r="C2190">
        <v>2</v>
      </c>
      <c r="D2190">
        <v>2190</v>
      </c>
      <c r="E2190">
        <f t="shared" si="35"/>
        <v>2193</v>
      </c>
    </row>
    <row r="2191" spans="1:5">
      <c r="A2191" t="e">
        <f ca="1">ol_declare_function("func2190","result",E2191,"input1",B2191,"input2",C2191)</f>
        <v>#NAME?</v>
      </c>
      <c r="B2191">
        <v>1</v>
      </c>
      <c r="C2191">
        <v>2</v>
      </c>
      <c r="D2191">
        <v>2191</v>
      </c>
      <c r="E2191">
        <f t="shared" si="35"/>
        <v>2194</v>
      </c>
    </row>
    <row r="2192" spans="1:5">
      <c r="A2192" t="e">
        <f ca="1">ol_declare_function("func2191","result",E2192,"input1",B2192,"input2",C2192)</f>
        <v>#NAME?</v>
      </c>
      <c r="B2192">
        <v>1</v>
      </c>
      <c r="C2192">
        <v>2</v>
      </c>
      <c r="D2192">
        <v>2192</v>
      </c>
      <c r="E2192">
        <f t="shared" si="35"/>
        <v>2195</v>
      </c>
    </row>
    <row r="2193" spans="1:5">
      <c r="A2193" t="e">
        <f ca="1">ol_declare_function("func2192","result",E2193,"input1",B2193,"input2",C2193)</f>
        <v>#NAME?</v>
      </c>
      <c r="B2193">
        <v>1</v>
      </c>
      <c r="C2193">
        <v>2</v>
      </c>
      <c r="D2193">
        <v>2193</v>
      </c>
      <c r="E2193">
        <f t="shared" si="35"/>
        <v>2196</v>
      </c>
    </row>
    <row r="2194" spans="1:5">
      <c r="A2194" t="e">
        <f ca="1">ol_declare_function("func2193","result",E2194,"input1",B2194,"input2",C2194)</f>
        <v>#NAME?</v>
      </c>
      <c r="B2194">
        <v>1</v>
      </c>
      <c r="C2194">
        <v>2</v>
      </c>
      <c r="D2194">
        <v>2194</v>
      </c>
      <c r="E2194">
        <f t="shared" si="35"/>
        <v>2197</v>
      </c>
    </row>
    <row r="2195" spans="1:5">
      <c r="A2195" t="e">
        <f ca="1">ol_declare_function("func2194","result",E2195,"input1",B2195,"input2",C2195)</f>
        <v>#NAME?</v>
      </c>
      <c r="B2195">
        <v>1</v>
      </c>
      <c r="C2195">
        <v>2</v>
      </c>
      <c r="D2195">
        <v>2195</v>
      </c>
      <c r="E2195">
        <f t="shared" si="35"/>
        <v>2198</v>
      </c>
    </row>
    <row r="2196" spans="1:5">
      <c r="A2196" t="e">
        <f ca="1">ol_declare_function("func2195","result",E2196,"input1",B2196,"input2",C2196)</f>
        <v>#NAME?</v>
      </c>
      <c r="B2196">
        <v>1</v>
      </c>
      <c r="C2196">
        <v>2</v>
      </c>
      <c r="D2196">
        <v>2196</v>
      </c>
      <c r="E2196">
        <f t="shared" si="35"/>
        <v>2199</v>
      </c>
    </row>
    <row r="2197" spans="1:5">
      <c r="A2197" t="e">
        <f ca="1">ol_declare_function("func2196","result",E2197,"input1",B2197,"input2",C2197)</f>
        <v>#NAME?</v>
      </c>
      <c r="B2197">
        <v>1</v>
      </c>
      <c r="C2197">
        <v>2</v>
      </c>
      <c r="D2197">
        <v>2197</v>
      </c>
      <c r="E2197">
        <f t="shared" si="35"/>
        <v>2200</v>
      </c>
    </row>
    <row r="2198" spans="1:5">
      <c r="A2198" t="e">
        <f ca="1">ol_declare_function("func2197","result",E2198,"input1",B2198,"input2",C2198)</f>
        <v>#NAME?</v>
      </c>
      <c r="B2198">
        <v>1</v>
      </c>
      <c r="C2198">
        <v>2</v>
      </c>
      <c r="D2198">
        <v>2198</v>
      </c>
      <c r="E2198">
        <f t="shared" si="35"/>
        <v>2201</v>
      </c>
    </row>
    <row r="2199" spans="1:5">
      <c r="A2199" t="e">
        <f ca="1">ol_declare_function("func2198","result",E2199,"input1",B2199,"input2",C2199)</f>
        <v>#NAME?</v>
      </c>
      <c r="B2199">
        <v>1</v>
      </c>
      <c r="C2199">
        <v>2</v>
      </c>
      <c r="D2199">
        <v>2199</v>
      </c>
      <c r="E2199">
        <f t="shared" si="35"/>
        <v>2202</v>
      </c>
    </row>
    <row r="2200" spans="1:5">
      <c r="A2200" t="e">
        <f ca="1">ol_declare_function("func2199","result",E2200,"input1",B2200,"input2",C2200)</f>
        <v>#NAME?</v>
      </c>
      <c r="B2200">
        <v>1</v>
      </c>
      <c r="C2200">
        <v>2</v>
      </c>
      <c r="D2200">
        <v>2200</v>
      </c>
      <c r="E2200">
        <f t="shared" si="35"/>
        <v>2203</v>
      </c>
    </row>
    <row r="2201" spans="1:5">
      <c r="A2201" t="e">
        <f ca="1">ol_declare_function("func2200","result",E2201,"input1",B2201,"input2",C2201)</f>
        <v>#NAME?</v>
      </c>
      <c r="B2201">
        <v>1</v>
      </c>
      <c r="C2201">
        <v>2</v>
      </c>
      <c r="D2201">
        <v>2201</v>
      </c>
      <c r="E2201">
        <f t="shared" si="35"/>
        <v>2204</v>
      </c>
    </row>
    <row r="2202" spans="1:5">
      <c r="A2202" t="e">
        <f ca="1">ol_declare_function("func2201","result",E2202,"input1",B2202,"input2",C2202)</f>
        <v>#NAME?</v>
      </c>
      <c r="B2202">
        <v>1</v>
      </c>
      <c r="C2202">
        <v>2</v>
      </c>
      <c r="D2202">
        <v>2202</v>
      </c>
      <c r="E2202">
        <f t="shared" si="35"/>
        <v>2205</v>
      </c>
    </row>
    <row r="2203" spans="1:5">
      <c r="A2203" t="e">
        <f ca="1">ol_declare_function("func2202","result",E2203,"input1",B2203,"input2",C2203)</f>
        <v>#NAME?</v>
      </c>
      <c r="B2203">
        <v>1</v>
      </c>
      <c r="C2203">
        <v>2</v>
      </c>
      <c r="D2203">
        <v>2203</v>
      </c>
      <c r="E2203">
        <f t="shared" si="35"/>
        <v>2206</v>
      </c>
    </row>
    <row r="2204" spans="1:5">
      <c r="A2204" t="e">
        <f ca="1">ol_declare_function("func2203","result",E2204,"input1",B2204,"input2",C2204)</f>
        <v>#NAME?</v>
      </c>
      <c r="B2204">
        <v>1</v>
      </c>
      <c r="C2204">
        <v>2</v>
      </c>
      <c r="D2204">
        <v>2204</v>
      </c>
      <c r="E2204">
        <f t="shared" si="35"/>
        <v>2207</v>
      </c>
    </row>
    <row r="2205" spans="1:5">
      <c r="A2205" t="e">
        <f ca="1">ol_declare_function("func2204","result",E2205,"input1",B2205,"input2",C2205)</f>
        <v>#NAME?</v>
      </c>
      <c r="B2205">
        <v>1</v>
      </c>
      <c r="C2205">
        <v>2</v>
      </c>
      <c r="D2205">
        <v>2205</v>
      </c>
      <c r="E2205">
        <f t="shared" si="35"/>
        <v>2208</v>
      </c>
    </row>
    <row r="2206" spans="1:5">
      <c r="A2206" t="e">
        <f ca="1">ol_declare_function("func2205","result",E2206,"input1",B2206,"input2",C2206)</f>
        <v>#NAME?</v>
      </c>
      <c r="B2206">
        <v>1</v>
      </c>
      <c r="C2206">
        <v>2</v>
      </c>
      <c r="D2206">
        <v>2206</v>
      </c>
      <c r="E2206">
        <f t="shared" si="35"/>
        <v>2209</v>
      </c>
    </row>
    <row r="2207" spans="1:5">
      <c r="A2207" t="e">
        <f ca="1">ol_declare_function("func2206","result",E2207,"input1",B2207,"input2",C2207)</f>
        <v>#NAME?</v>
      </c>
      <c r="B2207">
        <v>1</v>
      </c>
      <c r="C2207">
        <v>2</v>
      </c>
      <c r="D2207">
        <v>2207</v>
      </c>
      <c r="E2207">
        <f t="shared" si="35"/>
        <v>2210</v>
      </c>
    </row>
    <row r="2208" spans="1:5">
      <c r="A2208" t="e">
        <f ca="1">ol_declare_function("func2207","result",E2208,"input1",B2208,"input2",C2208)</f>
        <v>#NAME?</v>
      </c>
      <c r="B2208">
        <v>1</v>
      </c>
      <c r="C2208">
        <v>2</v>
      </c>
      <c r="D2208">
        <v>2208</v>
      </c>
      <c r="E2208">
        <f t="shared" si="35"/>
        <v>2211</v>
      </c>
    </row>
    <row r="2209" spans="1:5">
      <c r="A2209" t="e">
        <f ca="1">ol_declare_function("func2208","result",E2209,"input1",B2209,"input2",C2209)</f>
        <v>#NAME?</v>
      </c>
      <c r="B2209">
        <v>1</v>
      </c>
      <c r="C2209">
        <v>2</v>
      </c>
      <c r="D2209">
        <v>2209</v>
      </c>
      <c r="E2209">
        <f t="shared" si="35"/>
        <v>2212</v>
      </c>
    </row>
    <row r="2210" spans="1:5">
      <c r="A2210" t="e">
        <f ca="1">ol_declare_function("func2209","result",E2210,"input1",B2210,"input2",C2210)</f>
        <v>#NAME?</v>
      </c>
      <c r="B2210">
        <v>1</v>
      </c>
      <c r="C2210">
        <v>2</v>
      </c>
      <c r="D2210">
        <v>2210</v>
      </c>
      <c r="E2210">
        <f t="shared" si="35"/>
        <v>2213</v>
      </c>
    </row>
    <row r="2211" spans="1:5">
      <c r="A2211" t="e">
        <f ca="1">ol_declare_function("func2210","result",E2211,"input1",B2211,"input2",C2211)</f>
        <v>#NAME?</v>
      </c>
      <c r="B2211">
        <v>1</v>
      </c>
      <c r="C2211">
        <v>2</v>
      </c>
      <c r="D2211">
        <v>2211</v>
      </c>
      <c r="E2211">
        <f t="shared" si="35"/>
        <v>2214</v>
      </c>
    </row>
    <row r="2212" spans="1:5">
      <c r="A2212" t="e">
        <f ca="1">ol_declare_function("func2211","result",E2212,"input1",B2212,"input2",C2212)</f>
        <v>#NAME?</v>
      </c>
      <c r="B2212">
        <v>1</v>
      </c>
      <c r="C2212">
        <v>2</v>
      </c>
      <c r="D2212">
        <v>2212</v>
      </c>
      <c r="E2212">
        <f t="shared" si="35"/>
        <v>2215</v>
      </c>
    </row>
    <row r="2213" spans="1:5">
      <c r="A2213" t="e">
        <f ca="1">ol_declare_function("func2212","result",E2213,"input1",B2213,"input2",C2213)</f>
        <v>#NAME?</v>
      </c>
      <c r="B2213">
        <v>1</v>
      </c>
      <c r="C2213">
        <v>2</v>
      </c>
      <c r="D2213">
        <v>2213</v>
      </c>
      <c r="E2213">
        <f t="shared" si="35"/>
        <v>2216</v>
      </c>
    </row>
    <row r="2214" spans="1:5">
      <c r="A2214" t="e">
        <f ca="1">ol_declare_function("func2213","result",E2214,"input1",B2214,"input2",C2214)</f>
        <v>#NAME?</v>
      </c>
      <c r="B2214">
        <v>1</v>
      </c>
      <c r="C2214">
        <v>2</v>
      </c>
      <c r="D2214">
        <v>2214</v>
      </c>
      <c r="E2214">
        <f t="shared" si="35"/>
        <v>2217</v>
      </c>
    </row>
    <row r="2215" spans="1:5">
      <c r="A2215" t="e">
        <f ca="1">ol_declare_function("func2214","result",E2215,"input1",B2215,"input2",C2215)</f>
        <v>#NAME?</v>
      </c>
      <c r="B2215">
        <v>1</v>
      </c>
      <c r="C2215">
        <v>2</v>
      </c>
      <c r="D2215">
        <v>2215</v>
      </c>
      <c r="E2215">
        <f t="shared" si="35"/>
        <v>2218</v>
      </c>
    </row>
    <row r="2216" spans="1:5">
      <c r="A2216" t="e">
        <f ca="1">ol_declare_function("func2215","result",E2216,"input1",B2216,"input2",C2216)</f>
        <v>#NAME?</v>
      </c>
      <c r="B2216">
        <v>1</v>
      </c>
      <c r="C2216">
        <v>2</v>
      </c>
      <c r="D2216">
        <v>2216</v>
      </c>
      <c r="E2216">
        <f t="shared" si="35"/>
        <v>2219</v>
      </c>
    </row>
    <row r="2217" spans="1:5">
      <c r="A2217" t="e">
        <f ca="1">ol_declare_function("func2216","result",E2217,"input1",B2217,"input2",C2217)</f>
        <v>#NAME?</v>
      </c>
      <c r="B2217">
        <v>1</v>
      </c>
      <c r="C2217">
        <v>2</v>
      </c>
      <c r="D2217">
        <v>2217</v>
      </c>
      <c r="E2217">
        <f t="shared" si="35"/>
        <v>2220</v>
      </c>
    </row>
    <row r="2218" spans="1:5">
      <c r="A2218" t="e">
        <f ca="1">ol_declare_function("func2217","result",E2218,"input1",B2218,"input2",C2218)</f>
        <v>#NAME?</v>
      </c>
      <c r="B2218">
        <v>1</v>
      </c>
      <c r="C2218">
        <v>2</v>
      </c>
      <c r="D2218">
        <v>2218</v>
      </c>
      <c r="E2218">
        <f t="shared" si="35"/>
        <v>2221</v>
      </c>
    </row>
    <row r="2219" spans="1:5">
      <c r="A2219" t="e">
        <f ca="1">ol_declare_function("func2218","result",E2219,"input1",B2219,"input2",C2219)</f>
        <v>#NAME?</v>
      </c>
      <c r="B2219">
        <v>1</v>
      </c>
      <c r="C2219">
        <v>2</v>
      </c>
      <c r="D2219">
        <v>2219</v>
      </c>
      <c r="E2219">
        <f t="shared" si="35"/>
        <v>2222</v>
      </c>
    </row>
    <row r="2220" spans="1:5">
      <c r="A2220" t="e">
        <f ca="1">ol_declare_function("func2219","result",E2220,"input1",B2220,"input2",C2220)</f>
        <v>#NAME?</v>
      </c>
      <c r="B2220">
        <v>1</v>
      </c>
      <c r="C2220">
        <v>2</v>
      </c>
      <c r="D2220">
        <v>2220</v>
      </c>
      <c r="E2220">
        <f t="shared" si="35"/>
        <v>2223</v>
      </c>
    </row>
    <row r="2221" spans="1:5">
      <c r="A2221" t="e">
        <f ca="1">ol_declare_function("func2220","result",E2221,"input1",B2221,"input2",C2221)</f>
        <v>#NAME?</v>
      </c>
      <c r="B2221">
        <v>1</v>
      </c>
      <c r="C2221">
        <v>2</v>
      </c>
      <c r="D2221">
        <v>2221</v>
      </c>
      <c r="E2221">
        <f t="shared" si="35"/>
        <v>2224</v>
      </c>
    </row>
    <row r="2222" spans="1:5">
      <c r="A2222" t="e">
        <f ca="1">ol_declare_function("func2221","result",E2222,"input1",B2222,"input2",C2222)</f>
        <v>#NAME?</v>
      </c>
      <c r="B2222">
        <v>1</v>
      </c>
      <c r="C2222">
        <v>2</v>
      </c>
      <c r="D2222">
        <v>2222</v>
      </c>
      <c r="E2222">
        <f t="shared" si="35"/>
        <v>2225</v>
      </c>
    </row>
    <row r="2223" spans="1:5">
      <c r="A2223" t="e">
        <f ca="1">ol_declare_function("func2222","result",E2223,"input1",B2223,"input2",C2223)</f>
        <v>#NAME?</v>
      </c>
      <c r="B2223">
        <v>1</v>
      </c>
      <c r="C2223">
        <v>2</v>
      </c>
      <c r="D2223">
        <v>2223</v>
      </c>
      <c r="E2223">
        <f t="shared" si="35"/>
        <v>2226</v>
      </c>
    </row>
    <row r="2224" spans="1:5">
      <c r="A2224" t="e">
        <f ca="1">ol_declare_function("func2223","result",E2224,"input1",B2224,"input2",C2224)</f>
        <v>#NAME?</v>
      </c>
      <c r="B2224">
        <v>1</v>
      </c>
      <c r="C2224">
        <v>2</v>
      </c>
      <c r="D2224">
        <v>2224</v>
      </c>
      <c r="E2224">
        <f t="shared" si="35"/>
        <v>2227</v>
      </c>
    </row>
    <row r="2225" spans="1:5">
      <c r="A2225" t="e">
        <f ca="1">ol_declare_function("func2224","result",E2225,"input1",B2225,"input2",C2225)</f>
        <v>#NAME?</v>
      </c>
      <c r="B2225">
        <v>1</v>
      </c>
      <c r="C2225">
        <v>2</v>
      </c>
      <c r="D2225">
        <v>2225</v>
      </c>
      <c r="E2225">
        <f t="shared" si="35"/>
        <v>2228</v>
      </c>
    </row>
    <row r="2226" spans="1:5">
      <c r="A2226" t="e">
        <f ca="1">ol_declare_function("func2225","result",E2226,"input1",B2226,"input2",C2226)</f>
        <v>#NAME?</v>
      </c>
      <c r="B2226">
        <v>1</v>
      </c>
      <c r="C2226">
        <v>2</v>
      </c>
      <c r="D2226">
        <v>2226</v>
      </c>
      <c r="E2226">
        <f t="shared" si="35"/>
        <v>2229</v>
      </c>
    </row>
    <row r="2227" spans="1:5">
      <c r="A2227" t="e">
        <f ca="1">ol_declare_function("func2226","result",E2227,"input1",B2227,"input2",C2227)</f>
        <v>#NAME?</v>
      </c>
      <c r="B2227">
        <v>1</v>
      </c>
      <c r="C2227">
        <v>2</v>
      </c>
      <c r="D2227">
        <v>2227</v>
      </c>
      <c r="E2227">
        <f t="shared" si="35"/>
        <v>2230</v>
      </c>
    </row>
    <row r="2228" spans="1:5">
      <c r="A2228" t="e">
        <f ca="1">ol_declare_function("func2227","result",E2228,"input1",B2228,"input2",C2228)</f>
        <v>#NAME?</v>
      </c>
      <c r="B2228">
        <v>1</v>
      </c>
      <c r="C2228">
        <v>2</v>
      </c>
      <c r="D2228">
        <v>2228</v>
      </c>
      <c r="E2228">
        <f t="shared" si="35"/>
        <v>2231</v>
      </c>
    </row>
    <row r="2229" spans="1:5">
      <c r="A2229" t="e">
        <f ca="1">ol_declare_function("func2228","result",E2229,"input1",B2229,"input2",C2229)</f>
        <v>#NAME?</v>
      </c>
      <c r="B2229">
        <v>1</v>
      </c>
      <c r="C2229">
        <v>2</v>
      </c>
      <c r="D2229">
        <v>2229</v>
      </c>
      <c r="E2229">
        <f t="shared" si="35"/>
        <v>2232</v>
      </c>
    </row>
    <row r="2230" spans="1:5">
      <c r="A2230" t="e">
        <f ca="1">ol_declare_function("func2229","result",E2230,"input1",B2230,"input2",C2230)</f>
        <v>#NAME?</v>
      </c>
      <c r="B2230">
        <v>1</v>
      </c>
      <c r="C2230">
        <v>2</v>
      </c>
      <c r="D2230">
        <v>2230</v>
      </c>
      <c r="E2230">
        <f t="shared" si="35"/>
        <v>2233</v>
      </c>
    </row>
    <row r="2231" spans="1:5">
      <c r="A2231" t="e">
        <f ca="1">ol_declare_function("func2230","result",E2231,"input1",B2231,"input2",C2231)</f>
        <v>#NAME?</v>
      </c>
      <c r="B2231">
        <v>1</v>
      </c>
      <c r="C2231">
        <v>2</v>
      </c>
      <c r="D2231">
        <v>2231</v>
      </c>
      <c r="E2231">
        <f t="shared" si="35"/>
        <v>2234</v>
      </c>
    </row>
    <row r="2232" spans="1:5">
      <c r="A2232" t="e">
        <f ca="1">ol_declare_function("func2231","result",E2232,"input1",B2232,"input2",C2232)</f>
        <v>#NAME?</v>
      </c>
      <c r="B2232">
        <v>1</v>
      </c>
      <c r="C2232">
        <v>2</v>
      </c>
      <c r="D2232">
        <v>2232</v>
      </c>
      <c r="E2232">
        <f t="shared" si="35"/>
        <v>2235</v>
      </c>
    </row>
    <row r="2233" spans="1:5">
      <c r="A2233" t="e">
        <f ca="1">ol_declare_function("func2232","result",E2233,"input1",B2233,"input2",C2233)</f>
        <v>#NAME?</v>
      </c>
      <c r="B2233">
        <v>1</v>
      </c>
      <c r="C2233">
        <v>2</v>
      </c>
      <c r="D2233">
        <v>2233</v>
      </c>
      <c r="E2233">
        <f t="shared" si="35"/>
        <v>2236</v>
      </c>
    </row>
    <row r="2234" spans="1:5">
      <c r="A2234" t="e">
        <f ca="1">ol_declare_function("func2233","result",E2234,"input1",B2234,"input2",C2234)</f>
        <v>#NAME?</v>
      </c>
      <c r="B2234">
        <v>1</v>
      </c>
      <c r="C2234">
        <v>2</v>
      </c>
      <c r="D2234">
        <v>2234</v>
      </c>
      <c r="E2234">
        <f t="shared" si="35"/>
        <v>2237</v>
      </c>
    </row>
    <row r="2235" spans="1:5">
      <c r="A2235" t="e">
        <f ca="1">ol_declare_function("func2234","result",E2235,"input1",B2235,"input2",C2235)</f>
        <v>#NAME?</v>
      </c>
      <c r="B2235">
        <v>1</v>
      </c>
      <c r="C2235">
        <v>2</v>
      </c>
      <c r="D2235">
        <v>2235</v>
      </c>
      <c r="E2235">
        <f t="shared" si="35"/>
        <v>2238</v>
      </c>
    </row>
    <row r="2236" spans="1:5">
      <c r="A2236" t="e">
        <f ca="1">ol_declare_function("func2235","result",E2236,"input1",B2236,"input2",C2236)</f>
        <v>#NAME?</v>
      </c>
      <c r="B2236">
        <v>1</v>
      </c>
      <c r="C2236">
        <v>2</v>
      </c>
      <c r="D2236">
        <v>2236</v>
      </c>
      <c r="E2236">
        <f t="shared" si="35"/>
        <v>2239</v>
      </c>
    </row>
    <row r="2237" spans="1:5">
      <c r="A2237" t="e">
        <f ca="1">ol_declare_function("func2236","result",E2237,"input1",B2237,"input2",C2237)</f>
        <v>#NAME?</v>
      </c>
      <c r="B2237">
        <v>1</v>
      </c>
      <c r="C2237">
        <v>2</v>
      </c>
      <c r="D2237">
        <v>2237</v>
      </c>
      <c r="E2237">
        <f t="shared" ref="E2237:E2300" si="36">D2237+C2237+B2237</f>
        <v>2240</v>
      </c>
    </row>
    <row r="2238" spans="1:5">
      <c r="A2238" t="e">
        <f ca="1">ol_declare_function("func2237","result",E2238,"input1",B2238,"input2",C2238)</f>
        <v>#NAME?</v>
      </c>
      <c r="B2238">
        <v>1</v>
      </c>
      <c r="C2238">
        <v>2</v>
      </c>
      <c r="D2238">
        <v>2238</v>
      </c>
      <c r="E2238">
        <f t="shared" si="36"/>
        <v>2241</v>
      </c>
    </row>
    <row r="2239" spans="1:5">
      <c r="A2239" t="e">
        <f ca="1">ol_declare_function("func2238","result",E2239,"input1",B2239,"input2",C2239)</f>
        <v>#NAME?</v>
      </c>
      <c r="B2239">
        <v>1</v>
      </c>
      <c r="C2239">
        <v>2</v>
      </c>
      <c r="D2239">
        <v>2239</v>
      </c>
      <c r="E2239">
        <f t="shared" si="36"/>
        <v>2242</v>
      </c>
    </row>
    <row r="2240" spans="1:5">
      <c r="A2240" t="e">
        <f ca="1">ol_declare_function("func2239","result",E2240,"input1",B2240,"input2",C2240)</f>
        <v>#NAME?</v>
      </c>
      <c r="B2240">
        <v>1</v>
      </c>
      <c r="C2240">
        <v>2</v>
      </c>
      <c r="D2240">
        <v>2240</v>
      </c>
      <c r="E2240">
        <f t="shared" si="36"/>
        <v>2243</v>
      </c>
    </row>
    <row r="2241" spans="1:5">
      <c r="A2241" t="e">
        <f ca="1">ol_declare_function("func2240","result",E2241,"input1",B2241,"input2",C2241)</f>
        <v>#NAME?</v>
      </c>
      <c r="B2241">
        <v>1</v>
      </c>
      <c r="C2241">
        <v>2</v>
      </c>
      <c r="D2241">
        <v>2241</v>
      </c>
      <c r="E2241">
        <f t="shared" si="36"/>
        <v>2244</v>
      </c>
    </row>
    <row r="2242" spans="1:5">
      <c r="A2242" t="e">
        <f ca="1">ol_declare_function("func2241","result",E2242,"input1",B2242,"input2",C2242)</f>
        <v>#NAME?</v>
      </c>
      <c r="B2242">
        <v>1</v>
      </c>
      <c r="C2242">
        <v>2</v>
      </c>
      <c r="D2242">
        <v>2242</v>
      </c>
      <c r="E2242">
        <f t="shared" si="36"/>
        <v>2245</v>
      </c>
    </row>
    <row r="2243" spans="1:5">
      <c r="A2243" t="e">
        <f ca="1">ol_declare_function("func2242","result",E2243,"input1",B2243,"input2",C2243)</f>
        <v>#NAME?</v>
      </c>
      <c r="B2243">
        <v>1</v>
      </c>
      <c r="C2243">
        <v>2</v>
      </c>
      <c r="D2243">
        <v>2243</v>
      </c>
      <c r="E2243">
        <f t="shared" si="36"/>
        <v>2246</v>
      </c>
    </row>
    <row r="2244" spans="1:5">
      <c r="A2244" t="e">
        <f ca="1">ol_declare_function("func2243","result",E2244,"input1",B2244,"input2",C2244)</f>
        <v>#NAME?</v>
      </c>
      <c r="B2244">
        <v>1</v>
      </c>
      <c r="C2244">
        <v>2</v>
      </c>
      <c r="D2244">
        <v>2244</v>
      </c>
      <c r="E2244">
        <f t="shared" si="36"/>
        <v>2247</v>
      </c>
    </row>
    <row r="2245" spans="1:5">
      <c r="A2245" t="e">
        <f ca="1">ol_declare_function("func2244","result",E2245,"input1",B2245,"input2",C2245)</f>
        <v>#NAME?</v>
      </c>
      <c r="B2245">
        <v>1</v>
      </c>
      <c r="C2245">
        <v>2</v>
      </c>
      <c r="D2245">
        <v>2245</v>
      </c>
      <c r="E2245">
        <f t="shared" si="36"/>
        <v>2248</v>
      </c>
    </row>
    <row r="2246" spans="1:5">
      <c r="A2246" t="e">
        <f ca="1">ol_declare_function("func2245","result",E2246,"input1",B2246,"input2",C2246)</f>
        <v>#NAME?</v>
      </c>
      <c r="B2246">
        <v>1</v>
      </c>
      <c r="C2246">
        <v>2</v>
      </c>
      <c r="D2246">
        <v>2246</v>
      </c>
      <c r="E2246">
        <f t="shared" si="36"/>
        <v>2249</v>
      </c>
    </row>
    <row r="2247" spans="1:5">
      <c r="A2247" t="e">
        <f ca="1">ol_declare_function("func2246","result",E2247,"input1",B2247,"input2",C2247)</f>
        <v>#NAME?</v>
      </c>
      <c r="B2247">
        <v>1</v>
      </c>
      <c r="C2247">
        <v>2</v>
      </c>
      <c r="D2247">
        <v>2247</v>
      </c>
      <c r="E2247">
        <f t="shared" si="36"/>
        <v>2250</v>
      </c>
    </row>
    <row r="2248" spans="1:5">
      <c r="A2248" t="e">
        <f ca="1">ol_declare_function("func2247","result",E2248,"input1",B2248,"input2",C2248)</f>
        <v>#NAME?</v>
      </c>
      <c r="B2248">
        <v>1</v>
      </c>
      <c r="C2248">
        <v>2</v>
      </c>
      <c r="D2248">
        <v>2248</v>
      </c>
      <c r="E2248">
        <f t="shared" si="36"/>
        <v>2251</v>
      </c>
    </row>
    <row r="2249" spans="1:5">
      <c r="A2249" t="e">
        <f ca="1">ol_declare_function("func2248","result",E2249,"input1",B2249,"input2",C2249)</f>
        <v>#NAME?</v>
      </c>
      <c r="B2249">
        <v>1</v>
      </c>
      <c r="C2249">
        <v>2</v>
      </c>
      <c r="D2249">
        <v>2249</v>
      </c>
      <c r="E2249">
        <f t="shared" si="36"/>
        <v>2252</v>
      </c>
    </row>
    <row r="2250" spans="1:5">
      <c r="A2250" t="e">
        <f ca="1">ol_declare_function("func2249","result",E2250,"input1",B2250,"input2",C2250)</f>
        <v>#NAME?</v>
      </c>
      <c r="B2250">
        <v>1</v>
      </c>
      <c r="C2250">
        <v>2</v>
      </c>
      <c r="D2250">
        <v>2250</v>
      </c>
      <c r="E2250">
        <f t="shared" si="36"/>
        <v>2253</v>
      </c>
    </row>
    <row r="2251" spans="1:5">
      <c r="A2251" t="e">
        <f ca="1">ol_declare_function("func2250","result",E2251,"input1",B2251,"input2",C2251)</f>
        <v>#NAME?</v>
      </c>
      <c r="B2251">
        <v>1</v>
      </c>
      <c r="C2251">
        <v>2</v>
      </c>
      <c r="D2251">
        <v>2251</v>
      </c>
      <c r="E2251">
        <f t="shared" si="36"/>
        <v>2254</v>
      </c>
    </row>
    <row r="2252" spans="1:5">
      <c r="A2252" t="e">
        <f ca="1">ol_declare_function("func2251","result",E2252,"input1",B2252,"input2",C2252)</f>
        <v>#NAME?</v>
      </c>
      <c r="B2252">
        <v>1</v>
      </c>
      <c r="C2252">
        <v>2</v>
      </c>
      <c r="D2252">
        <v>2252</v>
      </c>
      <c r="E2252">
        <f t="shared" si="36"/>
        <v>2255</v>
      </c>
    </row>
    <row r="2253" spans="1:5">
      <c r="A2253" t="e">
        <f ca="1">ol_declare_function("func2252","result",E2253,"input1",B2253,"input2",C2253)</f>
        <v>#NAME?</v>
      </c>
      <c r="B2253">
        <v>1</v>
      </c>
      <c r="C2253">
        <v>2</v>
      </c>
      <c r="D2253">
        <v>2253</v>
      </c>
      <c r="E2253">
        <f t="shared" si="36"/>
        <v>2256</v>
      </c>
    </row>
    <row r="2254" spans="1:5">
      <c r="A2254" t="e">
        <f ca="1">ol_declare_function("func2253","result",E2254,"input1",B2254,"input2",C2254)</f>
        <v>#NAME?</v>
      </c>
      <c r="B2254">
        <v>1</v>
      </c>
      <c r="C2254">
        <v>2</v>
      </c>
      <c r="D2254">
        <v>2254</v>
      </c>
      <c r="E2254">
        <f t="shared" si="36"/>
        <v>2257</v>
      </c>
    </row>
    <row r="2255" spans="1:5">
      <c r="A2255" t="e">
        <f ca="1">ol_declare_function("func2254","result",E2255,"input1",B2255,"input2",C2255)</f>
        <v>#NAME?</v>
      </c>
      <c r="B2255">
        <v>1</v>
      </c>
      <c r="C2255">
        <v>2</v>
      </c>
      <c r="D2255">
        <v>2255</v>
      </c>
      <c r="E2255">
        <f t="shared" si="36"/>
        <v>2258</v>
      </c>
    </row>
    <row r="2256" spans="1:5">
      <c r="A2256" t="e">
        <f ca="1">ol_declare_function("func2255","result",E2256,"input1",B2256,"input2",C2256)</f>
        <v>#NAME?</v>
      </c>
      <c r="B2256">
        <v>1</v>
      </c>
      <c r="C2256">
        <v>2</v>
      </c>
      <c r="D2256">
        <v>2256</v>
      </c>
      <c r="E2256">
        <f t="shared" si="36"/>
        <v>2259</v>
      </c>
    </row>
    <row r="2257" spans="1:5">
      <c r="A2257" t="e">
        <f ca="1">ol_declare_function("func2256","result",E2257,"input1",B2257,"input2",C2257)</f>
        <v>#NAME?</v>
      </c>
      <c r="B2257">
        <v>1</v>
      </c>
      <c r="C2257">
        <v>2</v>
      </c>
      <c r="D2257">
        <v>2257</v>
      </c>
      <c r="E2257">
        <f t="shared" si="36"/>
        <v>2260</v>
      </c>
    </row>
    <row r="2258" spans="1:5">
      <c r="A2258" t="e">
        <f ca="1">ol_declare_function("func2257","result",E2258,"input1",B2258,"input2",C2258)</f>
        <v>#NAME?</v>
      </c>
      <c r="B2258">
        <v>1</v>
      </c>
      <c r="C2258">
        <v>2</v>
      </c>
      <c r="D2258">
        <v>2258</v>
      </c>
      <c r="E2258">
        <f t="shared" si="36"/>
        <v>2261</v>
      </c>
    </row>
    <row r="2259" spans="1:5">
      <c r="A2259" t="e">
        <f ca="1">ol_declare_function("func2258","result",E2259,"input1",B2259,"input2",C2259)</f>
        <v>#NAME?</v>
      </c>
      <c r="B2259">
        <v>1</v>
      </c>
      <c r="C2259">
        <v>2</v>
      </c>
      <c r="D2259">
        <v>2259</v>
      </c>
      <c r="E2259">
        <f t="shared" si="36"/>
        <v>2262</v>
      </c>
    </row>
    <row r="2260" spans="1:5">
      <c r="A2260" t="e">
        <f ca="1">ol_declare_function("func2259","result",E2260,"input1",B2260,"input2",C2260)</f>
        <v>#NAME?</v>
      </c>
      <c r="B2260">
        <v>1</v>
      </c>
      <c r="C2260">
        <v>2</v>
      </c>
      <c r="D2260">
        <v>2260</v>
      </c>
      <c r="E2260">
        <f t="shared" si="36"/>
        <v>2263</v>
      </c>
    </row>
    <row r="2261" spans="1:5">
      <c r="A2261" t="e">
        <f ca="1">ol_declare_function("func2260","result",E2261,"input1",B2261,"input2",C2261)</f>
        <v>#NAME?</v>
      </c>
      <c r="B2261">
        <v>1</v>
      </c>
      <c r="C2261">
        <v>2</v>
      </c>
      <c r="D2261">
        <v>2261</v>
      </c>
      <c r="E2261">
        <f t="shared" si="36"/>
        <v>2264</v>
      </c>
    </row>
    <row r="2262" spans="1:5">
      <c r="A2262" t="e">
        <f ca="1">ol_declare_function("func2261","result",E2262,"input1",B2262,"input2",C2262)</f>
        <v>#NAME?</v>
      </c>
      <c r="B2262">
        <v>1</v>
      </c>
      <c r="C2262">
        <v>2</v>
      </c>
      <c r="D2262">
        <v>2262</v>
      </c>
      <c r="E2262">
        <f t="shared" si="36"/>
        <v>2265</v>
      </c>
    </row>
    <row r="2263" spans="1:5">
      <c r="A2263" t="e">
        <f ca="1">ol_declare_function("func2262","result",E2263,"input1",B2263,"input2",C2263)</f>
        <v>#NAME?</v>
      </c>
      <c r="B2263">
        <v>1</v>
      </c>
      <c r="C2263">
        <v>2</v>
      </c>
      <c r="D2263">
        <v>2263</v>
      </c>
      <c r="E2263">
        <f t="shared" si="36"/>
        <v>2266</v>
      </c>
    </row>
    <row r="2264" spans="1:5">
      <c r="A2264" t="e">
        <f ca="1">ol_declare_function("func2263","result",E2264,"input1",B2264,"input2",C2264)</f>
        <v>#NAME?</v>
      </c>
      <c r="B2264">
        <v>1</v>
      </c>
      <c r="C2264">
        <v>2</v>
      </c>
      <c r="D2264">
        <v>2264</v>
      </c>
      <c r="E2264">
        <f t="shared" si="36"/>
        <v>2267</v>
      </c>
    </row>
    <row r="2265" spans="1:5">
      <c r="A2265" t="e">
        <f ca="1">ol_declare_function("func2264","result",E2265,"input1",B2265,"input2",C2265)</f>
        <v>#NAME?</v>
      </c>
      <c r="B2265">
        <v>1</v>
      </c>
      <c r="C2265">
        <v>2</v>
      </c>
      <c r="D2265">
        <v>2265</v>
      </c>
      <c r="E2265">
        <f t="shared" si="36"/>
        <v>2268</v>
      </c>
    </row>
    <row r="2266" spans="1:5">
      <c r="A2266" t="e">
        <f ca="1">ol_declare_function("func2265","result",E2266,"input1",B2266,"input2",C2266)</f>
        <v>#NAME?</v>
      </c>
      <c r="B2266">
        <v>1</v>
      </c>
      <c r="C2266">
        <v>2</v>
      </c>
      <c r="D2266">
        <v>2266</v>
      </c>
      <c r="E2266">
        <f t="shared" si="36"/>
        <v>2269</v>
      </c>
    </row>
    <row r="2267" spans="1:5">
      <c r="A2267" t="e">
        <f ca="1">ol_declare_function("func2266","result",E2267,"input1",B2267,"input2",C2267)</f>
        <v>#NAME?</v>
      </c>
      <c r="B2267">
        <v>1</v>
      </c>
      <c r="C2267">
        <v>2</v>
      </c>
      <c r="D2267">
        <v>2267</v>
      </c>
      <c r="E2267">
        <f t="shared" si="36"/>
        <v>2270</v>
      </c>
    </row>
    <row r="2268" spans="1:5">
      <c r="A2268" t="e">
        <f ca="1">ol_declare_function("func2267","result",E2268,"input1",B2268,"input2",C2268)</f>
        <v>#NAME?</v>
      </c>
      <c r="B2268">
        <v>1</v>
      </c>
      <c r="C2268">
        <v>2</v>
      </c>
      <c r="D2268">
        <v>2268</v>
      </c>
      <c r="E2268">
        <f t="shared" si="36"/>
        <v>2271</v>
      </c>
    </row>
    <row r="2269" spans="1:5">
      <c r="A2269" t="e">
        <f ca="1">ol_declare_function("func2268","result",E2269,"input1",B2269,"input2",C2269)</f>
        <v>#NAME?</v>
      </c>
      <c r="B2269">
        <v>1</v>
      </c>
      <c r="C2269">
        <v>2</v>
      </c>
      <c r="D2269">
        <v>2269</v>
      </c>
      <c r="E2269">
        <f t="shared" si="36"/>
        <v>2272</v>
      </c>
    </row>
    <row r="2270" spans="1:5">
      <c r="A2270" t="e">
        <f ca="1">ol_declare_function("func2269","result",E2270,"input1",B2270,"input2",C2270)</f>
        <v>#NAME?</v>
      </c>
      <c r="B2270">
        <v>1</v>
      </c>
      <c r="C2270">
        <v>2</v>
      </c>
      <c r="D2270">
        <v>2270</v>
      </c>
      <c r="E2270">
        <f t="shared" si="36"/>
        <v>2273</v>
      </c>
    </row>
    <row r="2271" spans="1:5">
      <c r="A2271" t="e">
        <f ca="1">ol_declare_function("func2270","result",E2271,"input1",B2271,"input2",C2271)</f>
        <v>#NAME?</v>
      </c>
      <c r="B2271">
        <v>1</v>
      </c>
      <c r="C2271">
        <v>2</v>
      </c>
      <c r="D2271">
        <v>2271</v>
      </c>
      <c r="E2271">
        <f t="shared" si="36"/>
        <v>2274</v>
      </c>
    </row>
    <row r="2272" spans="1:5">
      <c r="A2272" t="e">
        <f ca="1">ol_declare_function("func2271","result",E2272,"input1",B2272,"input2",C2272)</f>
        <v>#NAME?</v>
      </c>
      <c r="B2272">
        <v>1</v>
      </c>
      <c r="C2272">
        <v>2</v>
      </c>
      <c r="D2272">
        <v>2272</v>
      </c>
      <c r="E2272">
        <f t="shared" si="36"/>
        <v>2275</v>
      </c>
    </row>
    <row r="2273" spans="1:5">
      <c r="A2273" t="e">
        <f ca="1">ol_declare_function("func2272","result",E2273,"input1",B2273,"input2",C2273)</f>
        <v>#NAME?</v>
      </c>
      <c r="B2273">
        <v>1</v>
      </c>
      <c r="C2273">
        <v>2</v>
      </c>
      <c r="D2273">
        <v>2273</v>
      </c>
      <c r="E2273">
        <f t="shared" si="36"/>
        <v>2276</v>
      </c>
    </row>
    <row r="2274" spans="1:5">
      <c r="A2274" t="e">
        <f ca="1">ol_declare_function("func2273","result",E2274,"input1",B2274,"input2",C2274)</f>
        <v>#NAME?</v>
      </c>
      <c r="B2274">
        <v>1</v>
      </c>
      <c r="C2274">
        <v>2</v>
      </c>
      <c r="D2274">
        <v>2274</v>
      </c>
      <c r="E2274">
        <f t="shared" si="36"/>
        <v>2277</v>
      </c>
    </row>
    <row r="2275" spans="1:5">
      <c r="A2275" t="e">
        <f ca="1">ol_declare_function("func2274","result",E2275,"input1",B2275,"input2",C2275)</f>
        <v>#NAME?</v>
      </c>
      <c r="B2275">
        <v>1</v>
      </c>
      <c r="C2275">
        <v>2</v>
      </c>
      <c r="D2275">
        <v>2275</v>
      </c>
      <c r="E2275">
        <f t="shared" si="36"/>
        <v>2278</v>
      </c>
    </row>
    <row r="2276" spans="1:5">
      <c r="A2276" t="e">
        <f ca="1">ol_declare_function("func2275","result",E2276,"input1",B2276,"input2",C2276)</f>
        <v>#NAME?</v>
      </c>
      <c r="B2276">
        <v>1</v>
      </c>
      <c r="C2276">
        <v>2</v>
      </c>
      <c r="D2276">
        <v>2276</v>
      </c>
      <c r="E2276">
        <f t="shared" si="36"/>
        <v>2279</v>
      </c>
    </row>
    <row r="2277" spans="1:5">
      <c r="A2277" t="e">
        <f ca="1">ol_declare_function("func2276","result",E2277,"input1",B2277,"input2",C2277)</f>
        <v>#NAME?</v>
      </c>
      <c r="B2277">
        <v>1</v>
      </c>
      <c r="C2277">
        <v>2</v>
      </c>
      <c r="D2277">
        <v>2277</v>
      </c>
      <c r="E2277">
        <f t="shared" si="36"/>
        <v>2280</v>
      </c>
    </row>
    <row r="2278" spans="1:5">
      <c r="A2278" t="e">
        <f ca="1">ol_declare_function("func2277","result",E2278,"input1",B2278,"input2",C2278)</f>
        <v>#NAME?</v>
      </c>
      <c r="B2278">
        <v>1</v>
      </c>
      <c r="C2278">
        <v>2</v>
      </c>
      <c r="D2278">
        <v>2278</v>
      </c>
      <c r="E2278">
        <f t="shared" si="36"/>
        <v>2281</v>
      </c>
    </row>
    <row r="2279" spans="1:5">
      <c r="A2279" t="e">
        <f ca="1">ol_declare_function("func2278","result",E2279,"input1",B2279,"input2",C2279)</f>
        <v>#NAME?</v>
      </c>
      <c r="B2279">
        <v>1</v>
      </c>
      <c r="C2279">
        <v>2</v>
      </c>
      <c r="D2279">
        <v>2279</v>
      </c>
      <c r="E2279">
        <f t="shared" si="36"/>
        <v>2282</v>
      </c>
    </row>
    <row r="2280" spans="1:5">
      <c r="A2280" t="e">
        <f ca="1">ol_declare_function("func2279","result",E2280,"input1",B2280,"input2",C2280)</f>
        <v>#NAME?</v>
      </c>
      <c r="B2280">
        <v>1</v>
      </c>
      <c r="C2280">
        <v>2</v>
      </c>
      <c r="D2280">
        <v>2280</v>
      </c>
      <c r="E2280">
        <f t="shared" si="36"/>
        <v>2283</v>
      </c>
    </row>
    <row r="2281" spans="1:5">
      <c r="A2281" t="e">
        <f ca="1">ol_declare_function("func2280","result",E2281,"input1",B2281,"input2",C2281)</f>
        <v>#NAME?</v>
      </c>
      <c r="B2281">
        <v>1</v>
      </c>
      <c r="C2281">
        <v>2</v>
      </c>
      <c r="D2281">
        <v>2281</v>
      </c>
      <c r="E2281">
        <f t="shared" si="36"/>
        <v>2284</v>
      </c>
    </row>
    <row r="2282" spans="1:5">
      <c r="A2282" t="e">
        <f ca="1">ol_declare_function("func2281","result",E2282,"input1",B2282,"input2",C2282)</f>
        <v>#NAME?</v>
      </c>
      <c r="B2282">
        <v>1</v>
      </c>
      <c r="C2282">
        <v>2</v>
      </c>
      <c r="D2282">
        <v>2282</v>
      </c>
      <c r="E2282">
        <f t="shared" si="36"/>
        <v>2285</v>
      </c>
    </row>
    <row r="2283" spans="1:5">
      <c r="A2283" t="e">
        <f ca="1">ol_declare_function("func2282","result",E2283,"input1",B2283,"input2",C2283)</f>
        <v>#NAME?</v>
      </c>
      <c r="B2283">
        <v>1</v>
      </c>
      <c r="C2283">
        <v>2</v>
      </c>
      <c r="D2283">
        <v>2283</v>
      </c>
      <c r="E2283">
        <f t="shared" si="36"/>
        <v>2286</v>
      </c>
    </row>
    <row r="2284" spans="1:5">
      <c r="A2284" t="e">
        <f ca="1">ol_declare_function("func2283","result",E2284,"input1",B2284,"input2",C2284)</f>
        <v>#NAME?</v>
      </c>
      <c r="B2284">
        <v>1</v>
      </c>
      <c r="C2284">
        <v>2</v>
      </c>
      <c r="D2284">
        <v>2284</v>
      </c>
      <c r="E2284">
        <f t="shared" si="36"/>
        <v>2287</v>
      </c>
    </row>
    <row r="2285" spans="1:5">
      <c r="A2285" t="e">
        <f ca="1">ol_declare_function("func2284","result",E2285,"input1",B2285,"input2",C2285)</f>
        <v>#NAME?</v>
      </c>
      <c r="B2285">
        <v>1</v>
      </c>
      <c r="C2285">
        <v>2</v>
      </c>
      <c r="D2285">
        <v>2285</v>
      </c>
      <c r="E2285">
        <f t="shared" si="36"/>
        <v>2288</v>
      </c>
    </row>
    <row r="2286" spans="1:5">
      <c r="A2286" t="e">
        <f ca="1">ol_declare_function("func2285","result",E2286,"input1",B2286,"input2",C2286)</f>
        <v>#NAME?</v>
      </c>
      <c r="B2286">
        <v>1</v>
      </c>
      <c r="C2286">
        <v>2</v>
      </c>
      <c r="D2286">
        <v>2286</v>
      </c>
      <c r="E2286">
        <f t="shared" si="36"/>
        <v>2289</v>
      </c>
    </row>
    <row r="2287" spans="1:5">
      <c r="A2287" t="e">
        <f ca="1">ol_declare_function("func2286","result",E2287,"input1",B2287,"input2",C2287)</f>
        <v>#NAME?</v>
      </c>
      <c r="B2287">
        <v>1</v>
      </c>
      <c r="C2287">
        <v>2</v>
      </c>
      <c r="D2287">
        <v>2287</v>
      </c>
      <c r="E2287">
        <f t="shared" si="36"/>
        <v>2290</v>
      </c>
    </row>
    <row r="2288" spans="1:5">
      <c r="A2288" t="e">
        <f ca="1">ol_declare_function("func2287","result",E2288,"input1",B2288,"input2",C2288)</f>
        <v>#NAME?</v>
      </c>
      <c r="B2288">
        <v>1</v>
      </c>
      <c r="C2288">
        <v>2</v>
      </c>
      <c r="D2288">
        <v>2288</v>
      </c>
      <c r="E2288">
        <f t="shared" si="36"/>
        <v>2291</v>
      </c>
    </row>
    <row r="2289" spans="1:5">
      <c r="A2289" t="e">
        <f ca="1">ol_declare_function("func2288","result",E2289,"input1",B2289,"input2",C2289)</f>
        <v>#NAME?</v>
      </c>
      <c r="B2289">
        <v>1</v>
      </c>
      <c r="C2289">
        <v>2</v>
      </c>
      <c r="D2289">
        <v>2289</v>
      </c>
      <c r="E2289">
        <f t="shared" si="36"/>
        <v>2292</v>
      </c>
    </row>
    <row r="2290" spans="1:5">
      <c r="A2290" t="e">
        <f ca="1">ol_declare_function("func2289","result",E2290,"input1",B2290,"input2",C2290)</f>
        <v>#NAME?</v>
      </c>
      <c r="B2290">
        <v>1</v>
      </c>
      <c r="C2290">
        <v>2</v>
      </c>
      <c r="D2290">
        <v>2290</v>
      </c>
      <c r="E2290">
        <f t="shared" si="36"/>
        <v>2293</v>
      </c>
    </row>
    <row r="2291" spans="1:5">
      <c r="A2291" t="e">
        <f ca="1">ol_declare_function("func2290","result",E2291,"input1",B2291,"input2",C2291)</f>
        <v>#NAME?</v>
      </c>
      <c r="B2291">
        <v>1</v>
      </c>
      <c r="C2291">
        <v>2</v>
      </c>
      <c r="D2291">
        <v>2291</v>
      </c>
      <c r="E2291">
        <f t="shared" si="36"/>
        <v>2294</v>
      </c>
    </row>
    <row r="2292" spans="1:5">
      <c r="A2292" t="e">
        <f ca="1">ol_declare_function("func2291","result",E2292,"input1",B2292,"input2",C2292)</f>
        <v>#NAME?</v>
      </c>
      <c r="B2292">
        <v>1</v>
      </c>
      <c r="C2292">
        <v>2</v>
      </c>
      <c r="D2292">
        <v>2292</v>
      </c>
      <c r="E2292">
        <f t="shared" si="36"/>
        <v>2295</v>
      </c>
    </row>
    <row r="2293" spans="1:5">
      <c r="A2293" t="e">
        <f ca="1">ol_declare_function("func2292","result",E2293,"input1",B2293,"input2",C2293)</f>
        <v>#NAME?</v>
      </c>
      <c r="B2293">
        <v>1</v>
      </c>
      <c r="C2293">
        <v>2</v>
      </c>
      <c r="D2293">
        <v>2293</v>
      </c>
      <c r="E2293">
        <f t="shared" si="36"/>
        <v>2296</v>
      </c>
    </row>
    <row r="2294" spans="1:5">
      <c r="A2294" t="e">
        <f ca="1">ol_declare_function("func2293","result",E2294,"input1",B2294,"input2",C2294)</f>
        <v>#NAME?</v>
      </c>
      <c r="B2294">
        <v>1</v>
      </c>
      <c r="C2294">
        <v>2</v>
      </c>
      <c r="D2294">
        <v>2294</v>
      </c>
      <c r="E2294">
        <f t="shared" si="36"/>
        <v>2297</v>
      </c>
    </row>
    <row r="2295" spans="1:5">
      <c r="A2295" t="e">
        <f ca="1">ol_declare_function("func2294","result",E2295,"input1",B2295,"input2",C2295)</f>
        <v>#NAME?</v>
      </c>
      <c r="B2295">
        <v>1</v>
      </c>
      <c r="C2295">
        <v>2</v>
      </c>
      <c r="D2295">
        <v>2295</v>
      </c>
      <c r="E2295">
        <f t="shared" si="36"/>
        <v>2298</v>
      </c>
    </row>
    <row r="2296" spans="1:5">
      <c r="A2296" t="e">
        <f ca="1">ol_declare_function("func2295","result",E2296,"input1",B2296,"input2",C2296)</f>
        <v>#NAME?</v>
      </c>
      <c r="B2296">
        <v>1</v>
      </c>
      <c r="C2296">
        <v>2</v>
      </c>
      <c r="D2296">
        <v>2296</v>
      </c>
      <c r="E2296">
        <f t="shared" si="36"/>
        <v>2299</v>
      </c>
    </row>
    <row r="2297" spans="1:5">
      <c r="A2297" t="e">
        <f ca="1">ol_declare_function("func2296","result",E2297,"input1",B2297,"input2",C2297)</f>
        <v>#NAME?</v>
      </c>
      <c r="B2297">
        <v>1</v>
      </c>
      <c r="C2297">
        <v>2</v>
      </c>
      <c r="D2297">
        <v>2297</v>
      </c>
      <c r="E2297">
        <f t="shared" si="36"/>
        <v>2300</v>
      </c>
    </row>
    <row r="2298" spans="1:5">
      <c r="A2298" t="e">
        <f ca="1">ol_declare_function("func2297","result",E2298,"input1",B2298,"input2",C2298)</f>
        <v>#NAME?</v>
      </c>
      <c r="B2298">
        <v>1</v>
      </c>
      <c r="C2298">
        <v>2</v>
      </c>
      <c r="D2298">
        <v>2298</v>
      </c>
      <c r="E2298">
        <f t="shared" si="36"/>
        <v>2301</v>
      </c>
    </row>
    <row r="2299" spans="1:5">
      <c r="A2299" t="e">
        <f ca="1">ol_declare_function("func2298","result",E2299,"input1",B2299,"input2",C2299)</f>
        <v>#NAME?</v>
      </c>
      <c r="B2299">
        <v>1</v>
      </c>
      <c r="C2299">
        <v>2</v>
      </c>
      <c r="D2299">
        <v>2299</v>
      </c>
      <c r="E2299">
        <f t="shared" si="36"/>
        <v>2302</v>
      </c>
    </row>
    <row r="2300" spans="1:5">
      <c r="A2300" t="e">
        <f ca="1">ol_declare_function("func2299","result",E2300,"input1",B2300,"input2",C2300)</f>
        <v>#NAME?</v>
      </c>
      <c r="B2300">
        <v>1</v>
      </c>
      <c r="C2300">
        <v>2</v>
      </c>
      <c r="D2300">
        <v>2300</v>
      </c>
      <c r="E2300">
        <f t="shared" si="36"/>
        <v>2303</v>
      </c>
    </row>
    <row r="2301" spans="1:5">
      <c r="A2301" t="e">
        <f ca="1">ol_declare_function("func2300","result",E2301,"input1",B2301,"input2",C2301)</f>
        <v>#NAME?</v>
      </c>
      <c r="B2301">
        <v>1</v>
      </c>
      <c r="C2301">
        <v>2</v>
      </c>
      <c r="D2301">
        <v>2301</v>
      </c>
      <c r="E2301">
        <f t="shared" ref="E2301:E2364" si="37">D2301+C2301+B2301</f>
        <v>2304</v>
      </c>
    </row>
    <row r="2302" spans="1:5">
      <c r="A2302" t="e">
        <f ca="1">ol_declare_function("func2301","result",E2302,"input1",B2302,"input2",C2302)</f>
        <v>#NAME?</v>
      </c>
      <c r="B2302">
        <v>1</v>
      </c>
      <c r="C2302">
        <v>2</v>
      </c>
      <c r="D2302">
        <v>2302</v>
      </c>
      <c r="E2302">
        <f t="shared" si="37"/>
        <v>2305</v>
      </c>
    </row>
    <row r="2303" spans="1:5">
      <c r="A2303" t="e">
        <f ca="1">ol_declare_function("func2302","result",E2303,"input1",B2303,"input2",C2303)</f>
        <v>#NAME?</v>
      </c>
      <c r="B2303">
        <v>1</v>
      </c>
      <c r="C2303">
        <v>2</v>
      </c>
      <c r="D2303">
        <v>2303</v>
      </c>
      <c r="E2303">
        <f t="shared" si="37"/>
        <v>2306</v>
      </c>
    </row>
    <row r="2304" spans="1:5">
      <c r="A2304" t="e">
        <f ca="1">ol_declare_function("func2303","result",E2304,"input1",B2304,"input2",C2304)</f>
        <v>#NAME?</v>
      </c>
      <c r="B2304">
        <v>1</v>
      </c>
      <c r="C2304">
        <v>2</v>
      </c>
      <c r="D2304">
        <v>2304</v>
      </c>
      <c r="E2304">
        <f t="shared" si="37"/>
        <v>2307</v>
      </c>
    </row>
    <row r="2305" spans="1:5">
      <c r="A2305" t="e">
        <f ca="1">ol_declare_function("func2304","result",E2305,"input1",B2305,"input2",C2305)</f>
        <v>#NAME?</v>
      </c>
      <c r="B2305">
        <v>1</v>
      </c>
      <c r="C2305">
        <v>2</v>
      </c>
      <c r="D2305">
        <v>2305</v>
      </c>
      <c r="E2305">
        <f t="shared" si="37"/>
        <v>2308</v>
      </c>
    </row>
    <row r="2306" spans="1:5">
      <c r="A2306" t="e">
        <f ca="1">ol_declare_function("func2305","result",E2306,"input1",B2306,"input2",C2306)</f>
        <v>#NAME?</v>
      </c>
      <c r="B2306">
        <v>1</v>
      </c>
      <c r="C2306">
        <v>2</v>
      </c>
      <c r="D2306">
        <v>2306</v>
      </c>
      <c r="E2306">
        <f t="shared" si="37"/>
        <v>2309</v>
      </c>
    </row>
    <row r="2307" spans="1:5">
      <c r="A2307" t="e">
        <f ca="1">ol_declare_function("func2306","result",E2307,"input1",B2307,"input2",C2307)</f>
        <v>#NAME?</v>
      </c>
      <c r="B2307">
        <v>1</v>
      </c>
      <c r="C2307">
        <v>2</v>
      </c>
      <c r="D2307">
        <v>2307</v>
      </c>
      <c r="E2307">
        <f t="shared" si="37"/>
        <v>2310</v>
      </c>
    </row>
    <row r="2308" spans="1:5">
      <c r="A2308" t="e">
        <f ca="1">ol_declare_function("func2307","result",E2308,"input1",B2308,"input2",C2308)</f>
        <v>#NAME?</v>
      </c>
      <c r="B2308">
        <v>1</v>
      </c>
      <c r="C2308">
        <v>2</v>
      </c>
      <c r="D2308">
        <v>2308</v>
      </c>
      <c r="E2308">
        <f t="shared" si="37"/>
        <v>2311</v>
      </c>
    </row>
    <row r="2309" spans="1:5">
      <c r="A2309" t="e">
        <f ca="1">ol_declare_function("func2308","result",E2309,"input1",B2309,"input2",C2309)</f>
        <v>#NAME?</v>
      </c>
      <c r="B2309">
        <v>1</v>
      </c>
      <c r="C2309">
        <v>2</v>
      </c>
      <c r="D2309">
        <v>2309</v>
      </c>
      <c r="E2309">
        <f t="shared" si="37"/>
        <v>2312</v>
      </c>
    </row>
    <row r="2310" spans="1:5">
      <c r="A2310" t="e">
        <f ca="1">ol_declare_function("func2309","result",E2310,"input1",B2310,"input2",C2310)</f>
        <v>#NAME?</v>
      </c>
      <c r="B2310">
        <v>1</v>
      </c>
      <c r="C2310">
        <v>2</v>
      </c>
      <c r="D2310">
        <v>2310</v>
      </c>
      <c r="E2310">
        <f t="shared" si="37"/>
        <v>2313</v>
      </c>
    </row>
    <row r="2311" spans="1:5">
      <c r="A2311" t="e">
        <f ca="1">ol_declare_function("func2310","result",E2311,"input1",B2311,"input2",C2311)</f>
        <v>#NAME?</v>
      </c>
      <c r="B2311">
        <v>1</v>
      </c>
      <c r="C2311">
        <v>2</v>
      </c>
      <c r="D2311">
        <v>2311</v>
      </c>
      <c r="E2311">
        <f t="shared" si="37"/>
        <v>2314</v>
      </c>
    </row>
    <row r="2312" spans="1:5">
      <c r="A2312" t="e">
        <f ca="1">ol_declare_function("func2311","result",E2312,"input1",B2312,"input2",C2312)</f>
        <v>#NAME?</v>
      </c>
      <c r="B2312">
        <v>1</v>
      </c>
      <c r="C2312">
        <v>2</v>
      </c>
      <c r="D2312">
        <v>2312</v>
      </c>
      <c r="E2312">
        <f t="shared" si="37"/>
        <v>2315</v>
      </c>
    </row>
    <row r="2313" spans="1:5">
      <c r="A2313" t="e">
        <f ca="1">ol_declare_function("func2312","result",E2313,"input1",B2313,"input2",C2313)</f>
        <v>#NAME?</v>
      </c>
      <c r="B2313">
        <v>1</v>
      </c>
      <c r="C2313">
        <v>2</v>
      </c>
      <c r="D2313">
        <v>2313</v>
      </c>
      <c r="E2313">
        <f t="shared" si="37"/>
        <v>2316</v>
      </c>
    </row>
    <row r="2314" spans="1:5">
      <c r="A2314" t="e">
        <f ca="1">ol_declare_function("func2313","result",E2314,"input1",B2314,"input2",C2314)</f>
        <v>#NAME?</v>
      </c>
      <c r="B2314">
        <v>1</v>
      </c>
      <c r="C2314">
        <v>2</v>
      </c>
      <c r="D2314">
        <v>2314</v>
      </c>
      <c r="E2314">
        <f t="shared" si="37"/>
        <v>2317</v>
      </c>
    </row>
    <row r="2315" spans="1:5">
      <c r="A2315" t="e">
        <f ca="1">ol_declare_function("func2314","result",E2315,"input1",B2315,"input2",C2315)</f>
        <v>#NAME?</v>
      </c>
      <c r="B2315">
        <v>1</v>
      </c>
      <c r="C2315">
        <v>2</v>
      </c>
      <c r="D2315">
        <v>2315</v>
      </c>
      <c r="E2315">
        <f t="shared" si="37"/>
        <v>2318</v>
      </c>
    </row>
    <row r="2316" spans="1:5">
      <c r="A2316" t="e">
        <f ca="1">ol_declare_function("func2315","result",E2316,"input1",B2316,"input2",C2316)</f>
        <v>#NAME?</v>
      </c>
      <c r="B2316">
        <v>1</v>
      </c>
      <c r="C2316">
        <v>2</v>
      </c>
      <c r="D2316">
        <v>2316</v>
      </c>
      <c r="E2316">
        <f t="shared" si="37"/>
        <v>2319</v>
      </c>
    </row>
    <row r="2317" spans="1:5">
      <c r="A2317" t="e">
        <f ca="1">ol_declare_function("func2316","result",E2317,"input1",B2317,"input2",C2317)</f>
        <v>#NAME?</v>
      </c>
      <c r="B2317">
        <v>1</v>
      </c>
      <c r="C2317">
        <v>2</v>
      </c>
      <c r="D2317">
        <v>2317</v>
      </c>
      <c r="E2317">
        <f t="shared" si="37"/>
        <v>2320</v>
      </c>
    </row>
    <row r="2318" spans="1:5">
      <c r="A2318" t="e">
        <f ca="1">ol_declare_function("func2317","result",E2318,"input1",B2318,"input2",C2318)</f>
        <v>#NAME?</v>
      </c>
      <c r="B2318">
        <v>1</v>
      </c>
      <c r="C2318">
        <v>2</v>
      </c>
      <c r="D2318">
        <v>2318</v>
      </c>
      <c r="E2318">
        <f t="shared" si="37"/>
        <v>2321</v>
      </c>
    </row>
    <row r="2319" spans="1:5">
      <c r="A2319" t="e">
        <f ca="1">ol_declare_function("func2318","result",E2319,"input1",B2319,"input2",C2319)</f>
        <v>#NAME?</v>
      </c>
      <c r="B2319">
        <v>1</v>
      </c>
      <c r="C2319">
        <v>2</v>
      </c>
      <c r="D2319">
        <v>2319</v>
      </c>
      <c r="E2319">
        <f t="shared" si="37"/>
        <v>2322</v>
      </c>
    </row>
    <row r="2320" spans="1:5">
      <c r="A2320" t="e">
        <f ca="1">ol_declare_function("func2319","result",E2320,"input1",B2320,"input2",C2320)</f>
        <v>#NAME?</v>
      </c>
      <c r="B2320">
        <v>1</v>
      </c>
      <c r="C2320">
        <v>2</v>
      </c>
      <c r="D2320">
        <v>2320</v>
      </c>
      <c r="E2320">
        <f t="shared" si="37"/>
        <v>2323</v>
      </c>
    </row>
    <row r="2321" spans="1:5">
      <c r="A2321" t="e">
        <f ca="1">ol_declare_function("func2320","result",E2321,"input1",B2321,"input2",C2321)</f>
        <v>#NAME?</v>
      </c>
      <c r="B2321">
        <v>1</v>
      </c>
      <c r="C2321">
        <v>2</v>
      </c>
      <c r="D2321">
        <v>2321</v>
      </c>
      <c r="E2321">
        <f t="shared" si="37"/>
        <v>2324</v>
      </c>
    </row>
    <row r="2322" spans="1:5">
      <c r="A2322" t="e">
        <f ca="1">ol_declare_function("func2321","result",E2322,"input1",B2322,"input2",C2322)</f>
        <v>#NAME?</v>
      </c>
      <c r="B2322">
        <v>1</v>
      </c>
      <c r="C2322">
        <v>2</v>
      </c>
      <c r="D2322">
        <v>2322</v>
      </c>
      <c r="E2322">
        <f t="shared" si="37"/>
        <v>2325</v>
      </c>
    </row>
    <row r="2323" spans="1:5">
      <c r="A2323" t="e">
        <f ca="1">ol_declare_function("func2322","result",E2323,"input1",B2323,"input2",C2323)</f>
        <v>#NAME?</v>
      </c>
      <c r="B2323">
        <v>1</v>
      </c>
      <c r="C2323">
        <v>2</v>
      </c>
      <c r="D2323">
        <v>2323</v>
      </c>
      <c r="E2323">
        <f t="shared" si="37"/>
        <v>2326</v>
      </c>
    </row>
    <row r="2324" spans="1:5">
      <c r="A2324" t="e">
        <f ca="1">ol_declare_function("func2323","result",E2324,"input1",B2324,"input2",C2324)</f>
        <v>#NAME?</v>
      </c>
      <c r="B2324">
        <v>1</v>
      </c>
      <c r="C2324">
        <v>2</v>
      </c>
      <c r="D2324">
        <v>2324</v>
      </c>
      <c r="E2324">
        <f t="shared" si="37"/>
        <v>2327</v>
      </c>
    </row>
    <row r="2325" spans="1:5">
      <c r="A2325" t="e">
        <f ca="1">ol_declare_function("func2324","result",E2325,"input1",B2325,"input2",C2325)</f>
        <v>#NAME?</v>
      </c>
      <c r="B2325">
        <v>1</v>
      </c>
      <c r="C2325">
        <v>2</v>
      </c>
      <c r="D2325">
        <v>2325</v>
      </c>
      <c r="E2325">
        <f t="shared" si="37"/>
        <v>2328</v>
      </c>
    </row>
    <row r="2326" spans="1:5">
      <c r="A2326" t="e">
        <f ca="1">ol_declare_function("func2325","result",E2326,"input1",B2326,"input2",C2326)</f>
        <v>#NAME?</v>
      </c>
      <c r="B2326">
        <v>1</v>
      </c>
      <c r="C2326">
        <v>2</v>
      </c>
      <c r="D2326">
        <v>2326</v>
      </c>
      <c r="E2326">
        <f t="shared" si="37"/>
        <v>2329</v>
      </c>
    </row>
    <row r="2327" spans="1:5">
      <c r="A2327" t="e">
        <f ca="1">ol_declare_function("func2326","result",E2327,"input1",B2327,"input2",C2327)</f>
        <v>#NAME?</v>
      </c>
      <c r="B2327">
        <v>1</v>
      </c>
      <c r="C2327">
        <v>2</v>
      </c>
      <c r="D2327">
        <v>2327</v>
      </c>
      <c r="E2327">
        <f t="shared" si="37"/>
        <v>2330</v>
      </c>
    </row>
    <row r="2328" spans="1:5">
      <c r="A2328" t="e">
        <f ca="1">ol_declare_function("func2327","result",E2328,"input1",B2328,"input2",C2328)</f>
        <v>#NAME?</v>
      </c>
      <c r="B2328">
        <v>1</v>
      </c>
      <c r="C2328">
        <v>2</v>
      </c>
      <c r="D2328">
        <v>2328</v>
      </c>
      <c r="E2328">
        <f t="shared" si="37"/>
        <v>2331</v>
      </c>
    </row>
    <row r="2329" spans="1:5">
      <c r="A2329" t="e">
        <f ca="1">ol_declare_function("func2328","result",E2329,"input1",B2329,"input2",C2329)</f>
        <v>#NAME?</v>
      </c>
      <c r="B2329">
        <v>1</v>
      </c>
      <c r="C2329">
        <v>2</v>
      </c>
      <c r="D2329">
        <v>2329</v>
      </c>
      <c r="E2329">
        <f t="shared" si="37"/>
        <v>2332</v>
      </c>
    </row>
    <row r="2330" spans="1:5">
      <c r="A2330" t="e">
        <f ca="1">ol_declare_function("func2329","result",E2330,"input1",B2330,"input2",C2330)</f>
        <v>#NAME?</v>
      </c>
      <c r="B2330">
        <v>1</v>
      </c>
      <c r="C2330">
        <v>2</v>
      </c>
      <c r="D2330">
        <v>2330</v>
      </c>
      <c r="E2330">
        <f t="shared" si="37"/>
        <v>2333</v>
      </c>
    </row>
    <row r="2331" spans="1:5">
      <c r="A2331" t="e">
        <f ca="1">ol_declare_function("func2330","result",E2331,"input1",B2331,"input2",C2331)</f>
        <v>#NAME?</v>
      </c>
      <c r="B2331">
        <v>1</v>
      </c>
      <c r="C2331">
        <v>2</v>
      </c>
      <c r="D2331">
        <v>2331</v>
      </c>
      <c r="E2331">
        <f t="shared" si="37"/>
        <v>2334</v>
      </c>
    </row>
    <row r="2332" spans="1:5">
      <c r="A2332" t="e">
        <f ca="1">ol_declare_function("func2331","result",E2332,"input1",B2332,"input2",C2332)</f>
        <v>#NAME?</v>
      </c>
      <c r="B2332">
        <v>1</v>
      </c>
      <c r="C2332">
        <v>2</v>
      </c>
      <c r="D2332">
        <v>2332</v>
      </c>
      <c r="E2332">
        <f t="shared" si="37"/>
        <v>2335</v>
      </c>
    </row>
    <row r="2333" spans="1:5">
      <c r="A2333" t="e">
        <f ca="1">ol_declare_function("func2332","result",E2333,"input1",B2333,"input2",C2333)</f>
        <v>#NAME?</v>
      </c>
      <c r="B2333">
        <v>1</v>
      </c>
      <c r="C2333">
        <v>2</v>
      </c>
      <c r="D2333">
        <v>2333</v>
      </c>
      <c r="E2333">
        <f t="shared" si="37"/>
        <v>2336</v>
      </c>
    </row>
    <row r="2334" spans="1:5">
      <c r="A2334" t="e">
        <f ca="1">ol_declare_function("func2333","result",E2334,"input1",B2334,"input2",C2334)</f>
        <v>#NAME?</v>
      </c>
      <c r="B2334">
        <v>1</v>
      </c>
      <c r="C2334">
        <v>2</v>
      </c>
      <c r="D2334">
        <v>2334</v>
      </c>
      <c r="E2334">
        <f t="shared" si="37"/>
        <v>2337</v>
      </c>
    </row>
    <row r="2335" spans="1:5">
      <c r="A2335" t="e">
        <f ca="1">ol_declare_function("func2334","result",E2335,"input1",B2335,"input2",C2335)</f>
        <v>#NAME?</v>
      </c>
      <c r="B2335">
        <v>1</v>
      </c>
      <c r="C2335">
        <v>2</v>
      </c>
      <c r="D2335">
        <v>2335</v>
      </c>
      <c r="E2335">
        <f t="shared" si="37"/>
        <v>2338</v>
      </c>
    </row>
    <row r="2336" spans="1:5">
      <c r="A2336" t="e">
        <f ca="1">ol_declare_function("func2335","result",E2336,"input1",B2336,"input2",C2336)</f>
        <v>#NAME?</v>
      </c>
      <c r="B2336">
        <v>1</v>
      </c>
      <c r="C2336">
        <v>2</v>
      </c>
      <c r="D2336">
        <v>2336</v>
      </c>
      <c r="E2336">
        <f t="shared" si="37"/>
        <v>2339</v>
      </c>
    </row>
    <row r="2337" spans="1:5">
      <c r="A2337" t="e">
        <f ca="1">ol_declare_function("func2336","result",E2337,"input1",B2337,"input2",C2337)</f>
        <v>#NAME?</v>
      </c>
      <c r="B2337">
        <v>1</v>
      </c>
      <c r="C2337">
        <v>2</v>
      </c>
      <c r="D2337">
        <v>2337</v>
      </c>
      <c r="E2337">
        <f t="shared" si="37"/>
        <v>2340</v>
      </c>
    </row>
    <row r="2338" spans="1:5">
      <c r="A2338" t="e">
        <f ca="1">ol_declare_function("func2337","result",E2338,"input1",B2338,"input2",C2338)</f>
        <v>#NAME?</v>
      </c>
      <c r="B2338">
        <v>1</v>
      </c>
      <c r="C2338">
        <v>2</v>
      </c>
      <c r="D2338">
        <v>2338</v>
      </c>
      <c r="E2338">
        <f t="shared" si="37"/>
        <v>2341</v>
      </c>
    </row>
    <row r="2339" spans="1:5">
      <c r="A2339" t="e">
        <f ca="1">ol_declare_function("func2338","result",E2339,"input1",B2339,"input2",C2339)</f>
        <v>#NAME?</v>
      </c>
      <c r="B2339">
        <v>1</v>
      </c>
      <c r="C2339">
        <v>2</v>
      </c>
      <c r="D2339">
        <v>2339</v>
      </c>
      <c r="E2339">
        <f t="shared" si="37"/>
        <v>2342</v>
      </c>
    </row>
    <row r="2340" spans="1:5">
      <c r="A2340" t="e">
        <f ca="1">ol_declare_function("func2339","result",E2340,"input1",B2340,"input2",C2340)</f>
        <v>#NAME?</v>
      </c>
      <c r="B2340">
        <v>1</v>
      </c>
      <c r="C2340">
        <v>2</v>
      </c>
      <c r="D2340">
        <v>2340</v>
      </c>
      <c r="E2340">
        <f t="shared" si="37"/>
        <v>2343</v>
      </c>
    </row>
    <row r="2341" spans="1:5">
      <c r="A2341" t="e">
        <f ca="1">ol_declare_function("func2340","result",E2341,"input1",B2341,"input2",C2341)</f>
        <v>#NAME?</v>
      </c>
      <c r="B2341">
        <v>1</v>
      </c>
      <c r="C2341">
        <v>2</v>
      </c>
      <c r="D2341">
        <v>2341</v>
      </c>
      <c r="E2341">
        <f t="shared" si="37"/>
        <v>2344</v>
      </c>
    </row>
    <row r="2342" spans="1:5">
      <c r="A2342" t="e">
        <f ca="1">ol_declare_function("func2341","result",E2342,"input1",B2342,"input2",C2342)</f>
        <v>#NAME?</v>
      </c>
      <c r="B2342">
        <v>1</v>
      </c>
      <c r="C2342">
        <v>2</v>
      </c>
      <c r="D2342">
        <v>2342</v>
      </c>
      <c r="E2342">
        <f t="shared" si="37"/>
        <v>2345</v>
      </c>
    </row>
    <row r="2343" spans="1:5">
      <c r="A2343" t="e">
        <f ca="1">ol_declare_function("func2342","result",E2343,"input1",B2343,"input2",C2343)</f>
        <v>#NAME?</v>
      </c>
      <c r="B2343">
        <v>1</v>
      </c>
      <c r="C2343">
        <v>2</v>
      </c>
      <c r="D2343">
        <v>2343</v>
      </c>
      <c r="E2343">
        <f t="shared" si="37"/>
        <v>2346</v>
      </c>
    </row>
    <row r="2344" spans="1:5">
      <c r="A2344" t="e">
        <f ca="1">ol_declare_function("func2343","result",E2344,"input1",B2344,"input2",C2344)</f>
        <v>#NAME?</v>
      </c>
      <c r="B2344">
        <v>1</v>
      </c>
      <c r="C2344">
        <v>2</v>
      </c>
      <c r="D2344">
        <v>2344</v>
      </c>
      <c r="E2344">
        <f t="shared" si="37"/>
        <v>2347</v>
      </c>
    </row>
    <row r="2345" spans="1:5">
      <c r="A2345" t="e">
        <f ca="1">ol_declare_function("func2344","result",E2345,"input1",B2345,"input2",C2345)</f>
        <v>#NAME?</v>
      </c>
      <c r="B2345">
        <v>1</v>
      </c>
      <c r="C2345">
        <v>2</v>
      </c>
      <c r="D2345">
        <v>2345</v>
      </c>
      <c r="E2345">
        <f t="shared" si="37"/>
        <v>2348</v>
      </c>
    </row>
    <row r="2346" spans="1:5">
      <c r="A2346" t="e">
        <f ca="1">ol_declare_function("func2345","result",E2346,"input1",B2346,"input2",C2346)</f>
        <v>#NAME?</v>
      </c>
      <c r="B2346">
        <v>1</v>
      </c>
      <c r="C2346">
        <v>2</v>
      </c>
      <c r="D2346">
        <v>2346</v>
      </c>
      <c r="E2346">
        <f t="shared" si="37"/>
        <v>2349</v>
      </c>
    </row>
    <row r="2347" spans="1:5">
      <c r="A2347" t="e">
        <f ca="1">ol_declare_function("func2346","result",E2347,"input1",B2347,"input2",C2347)</f>
        <v>#NAME?</v>
      </c>
      <c r="B2347">
        <v>1</v>
      </c>
      <c r="C2347">
        <v>2</v>
      </c>
      <c r="D2347">
        <v>2347</v>
      </c>
      <c r="E2347">
        <f t="shared" si="37"/>
        <v>2350</v>
      </c>
    </row>
    <row r="2348" spans="1:5">
      <c r="A2348" t="e">
        <f ca="1">ol_declare_function("func2347","result",E2348,"input1",B2348,"input2",C2348)</f>
        <v>#NAME?</v>
      </c>
      <c r="B2348">
        <v>1</v>
      </c>
      <c r="C2348">
        <v>2</v>
      </c>
      <c r="D2348">
        <v>2348</v>
      </c>
      <c r="E2348">
        <f t="shared" si="37"/>
        <v>2351</v>
      </c>
    </row>
    <row r="2349" spans="1:5">
      <c r="A2349" t="e">
        <f ca="1">ol_declare_function("func2348","result",E2349,"input1",B2349,"input2",C2349)</f>
        <v>#NAME?</v>
      </c>
      <c r="B2349">
        <v>1</v>
      </c>
      <c r="C2349">
        <v>2</v>
      </c>
      <c r="D2349">
        <v>2349</v>
      </c>
      <c r="E2349">
        <f t="shared" si="37"/>
        <v>2352</v>
      </c>
    </row>
    <row r="2350" spans="1:5">
      <c r="A2350" t="e">
        <f ca="1">ol_declare_function("func2349","result",E2350,"input1",B2350,"input2",C2350)</f>
        <v>#NAME?</v>
      </c>
      <c r="B2350">
        <v>1</v>
      </c>
      <c r="C2350">
        <v>2</v>
      </c>
      <c r="D2350">
        <v>2350</v>
      </c>
      <c r="E2350">
        <f t="shared" si="37"/>
        <v>2353</v>
      </c>
    </row>
    <row r="2351" spans="1:5">
      <c r="A2351" t="e">
        <f ca="1">ol_declare_function("func2350","result",E2351,"input1",B2351,"input2",C2351)</f>
        <v>#NAME?</v>
      </c>
      <c r="B2351">
        <v>1</v>
      </c>
      <c r="C2351">
        <v>2</v>
      </c>
      <c r="D2351">
        <v>2351</v>
      </c>
      <c r="E2351">
        <f t="shared" si="37"/>
        <v>2354</v>
      </c>
    </row>
    <row r="2352" spans="1:5">
      <c r="A2352" t="e">
        <f ca="1">ol_declare_function("func2351","result",E2352,"input1",B2352,"input2",C2352)</f>
        <v>#NAME?</v>
      </c>
      <c r="B2352">
        <v>1</v>
      </c>
      <c r="C2352">
        <v>2</v>
      </c>
      <c r="D2352">
        <v>2352</v>
      </c>
      <c r="E2352">
        <f t="shared" si="37"/>
        <v>2355</v>
      </c>
    </row>
    <row r="2353" spans="1:5">
      <c r="A2353" t="e">
        <f ca="1">ol_declare_function("func2352","result",E2353,"input1",B2353,"input2",C2353)</f>
        <v>#NAME?</v>
      </c>
      <c r="B2353">
        <v>1</v>
      </c>
      <c r="C2353">
        <v>2</v>
      </c>
      <c r="D2353">
        <v>2353</v>
      </c>
      <c r="E2353">
        <f t="shared" si="37"/>
        <v>2356</v>
      </c>
    </row>
    <row r="2354" spans="1:5">
      <c r="A2354" t="e">
        <f ca="1">ol_declare_function("func2353","result",E2354,"input1",B2354,"input2",C2354)</f>
        <v>#NAME?</v>
      </c>
      <c r="B2354">
        <v>1</v>
      </c>
      <c r="C2354">
        <v>2</v>
      </c>
      <c r="D2354">
        <v>2354</v>
      </c>
      <c r="E2354">
        <f t="shared" si="37"/>
        <v>2357</v>
      </c>
    </row>
    <row r="2355" spans="1:5">
      <c r="A2355" t="e">
        <f ca="1">ol_declare_function("func2354","result",E2355,"input1",B2355,"input2",C2355)</f>
        <v>#NAME?</v>
      </c>
      <c r="B2355">
        <v>1</v>
      </c>
      <c r="C2355">
        <v>2</v>
      </c>
      <c r="D2355">
        <v>2355</v>
      </c>
      <c r="E2355">
        <f t="shared" si="37"/>
        <v>2358</v>
      </c>
    </row>
    <row r="2356" spans="1:5">
      <c r="A2356" t="e">
        <f ca="1">ol_declare_function("func2355","result",E2356,"input1",B2356,"input2",C2356)</f>
        <v>#NAME?</v>
      </c>
      <c r="B2356">
        <v>1</v>
      </c>
      <c r="C2356">
        <v>2</v>
      </c>
      <c r="D2356">
        <v>2356</v>
      </c>
      <c r="E2356">
        <f t="shared" si="37"/>
        <v>2359</v>
      </c>
    </row>
    <row r="2357" spans="1:5">
      <c r="A2357" t="e">
        <f ca="1">ol_declare_function("func2356","result",E2357,"input1",B2357,"input2",C2357)</f>
        <v>#NAME?</v>
      </c>
      <c r="B2357">
        <v>1</v>
      </c>
      <c r="C2357">
        <v>2</v>
      </c>
      <c r="D2357">
        <v>2357</v>
      </c>
      <c r="E2357">
        <f t="shared" si="37"/>
        <v>2360</v>
      </c>
    </row>
    <row r="2358" spans="1:5">
      <c r="A2358" t="e">
        <f ca="1">ol_declare_function("func2357","result",E2358,"input1",B2358,"input2",C2358)</f>
        <v>#NAME?</v>
      </c>
      <c r="B2358">
        <v>1</v>
      </c>
      <c r="C2358">
        <v>2</v>
      </c>
      <c r="D2358">
        <v>2358</v>
      </c>
      <c r="E2358">
        <f t="shared" si="37"/>
        <v>2361</v>
      </c>
    </row>
    <row r="2359" spans="1:5">
      <c r="A2359" t="e">
        <f ca="1">ol_declare_function("func2358","result",E2359,"input1",B2359,"input2",C2359)</f>
        <v>#NAME?</v>
      </c>
      <c r="B2359">
        <v>1</v>
      </c>
      <c r="C2359">
        <v>2</v>
      </c>
      <c r="D2359">
        <v>2359</v>
      </c>
      <c r="E2359">
        <f t="shared" si="37"/>
        <v>2362</v>
      </c>
    </row>
    <row r="2360" spans="1:5">
      <c r="A2360" t="e">
        <f ca="1">ol_declare_function("func2359","result",E2360,"input1",B2360,"input2",C2360)</f>
        <v>#NAME?</v>
      </c>
      <c r="B2360">
        <v>1</v>
      </c>
      <c r="C2360">
        <v>2</v>
      </c>
      <c r="D2360">
        <v>2360</v>
      </c>
      <c r="E2360">
        <f t="shared" si="37"/>
        <v>2363</v>
      </c>
    </row>
    <row r="2361" spans="1:5">
      <c r="A2361" t="e">
        <f ca="1">ol_declare_function("func2360","result",E2361,"input1",B2361,"input2",C2361)</f>
        <v>#NAME?</v>
      </c>
      <c r="B2361">
        <v>1</v>
      </c>
      <c r="C2361">
        <v>2</v>
      </c>
      <c r="D2361">
        <v>2361</v>
      </c>
      <c r="E2361">
        <f t="shared" si="37"/>
        <v>2364</v>
      </c>
    </row>
    <row r="2362" spans="1:5">
      <c r="A2362" t="e">
        <f ca="1">ol_declare_function("func2361","result",E2362,"input1",B2362,"input2",C2362)</f>
        <v>#NAME?</v>
      </c>
      <c r="B2362">
        <v>1</v>
      </c>
      <c r="C2362">
        <v>2</v>
      </c>
      <c r="D2362">
        <v>2362</v>
      </c>
      <c r="E2362">
        <f t="shared" si="37"/>
        <v>2365</v>
      </c>
    </row>
    <row r="2363" spans="1:5">
      <c r="A2363" t="e">
        <f ca="1">ol_declare_function("func2362","result",E2363,"input1",B2363,"input2",C2363)</f>
        <v>#NAME?</v>
      </c>
      <c r="B2363">
        <v>1</v>
      </c>
      <c r="C2363">
        <v>2</v>
      </c>
      <c r="D2363">
        <v>2363</v>
      </c>
      <c r="E2363">
        <f t="shared" si="37"/>
        <v>2366</v>
      </c>
    </row>
    <row r="2364" spans="1:5">
      <c r="A2364" t="e">
        <f ca="1">ol_declare_function("func2363","result",E2364,"input1",B2364,"input2",C2364)</f>
        <v>#NAME?</v>
      </c>
      <c r="B2364">
        <v>1</v>
      </c>
      <c r="C2364">
        <v>2</v>
      </c>
      <c r="D2364">
        <v>2364</v>
      </c>
      <c r="E2364">
        <f t="shared" si="37"/>
        <v>2367</v>
      </c>
    </row>
    <row r="2365" spans="1:5">
      <c r="A2365" t="e">
        <f ca="1">ol_declare_function("func2364","result",E2365,"input1",B2365,"input2",C2365)</f>
        <v>#NAME?</v>
      </c>
      <c r="B2365">
        <v>1</v>
      </c>
      <c r="C2365">
        <v>2</v>
      </c>
      <c r="D2365">
        <v>2365</v>
      </c>
      <c r="E2365">
        <f t="shared" ref="E2365:E2428" si="38">D2365+C2365+B2365</f>
        <v>2368</v>
      </c>
    </row>
    <row r="2366" spans="1:5">
      <c r="A2366" t="e">
        <f ca="1">ol_declare_function("func2365","result",E2366,"input1",B2366,"input2",C2366)</f>
        <v>#NAME?</v>
      </c>
      <c r="B2366">
        <v>1</v>
      </c>
      <c r="C2366">
        <v>2</v>
      </c>
      <c r="D2366">
        <v>2366</v>
      </c>
      <c r="E2366">
        <f t="shared" si="38"/>
        <v>2369</v>
      </c>
    </row>
    <row r="2367" spans="1:5">
      <c r="A2367" t="e">
        <f ca="1">ol_declare_function("func2366","result",E2367,"input1",B2367,"input2",C2367)</f>
        <v>#NAME?</v>
      </c>
      <c r="B2367">
        <v>1</v>
      </c>
      <c r="C2367">
        <v>2</v>
      </c>
      <c r="D2367">
        <v>2367</v>
      </c>
      <c r="E2367">
        <f t="shared" si="38"/>
        <v>2370</v>
      </c>
    </row>
    <row r="2368" spans="1:5">
      <c r="A2368" t="e">
        <f ca="1">ol_declare_function("func2367","result",E2368,"input1",B2368,"input2",C2368)</f>
        <v>#NAME?</v>
      </c>
      <c r="B2368">
        <v>1</v>
      </c>
      <c r="C2368">
        <v>2</v>
      </c>
      <c r="D2368">
        <v>2368</v>
      </c>
      <c r="E2368">
        <f t="shared" si="38"/>
        <v>2371</v>
      </c>
    </row>
    <row r="2369" spans="1:5">
      <c r="A2369" t="e">
        <f ca="1">ol_declare_function("func2368","result",E2369,"input1",B2369,"input2",C2369)</f>
        <v>#NAME?</v>
      </c>
      <c r="B2369">
        <v>1</v>
      </c>
      <c r="C2369">
        <v>2</v>
      </c>
      <c r="D2369">
        <v>2369</v>
      </c>
      <c r="E2369">
        <f t="shared" si="38"/>
        <v>2372</v>
      </c>
    </row>
    <row r="2370" spans="1:5">
      <c r="A2370" t="e">
        <f ca="1">ol_declare_function("func2369","result",E2370,"input1",B2370,"input2",C2370)</f>
        <v>#NAME?</v>
      </c>
      <c r="B2370">
        <v>1</v>
      </c>
      <c r="C2370">
        <v>2</v>
      </c>
      <c r="D2370">
        <v>2370</v>
      </c>
      <c r="E2370">
        <f t="shared" si="38"/>
        <v>2373</v>
      </c>
    </row>
    <row r="2371" spans="1:5">
      <c r="A2371" t="e">
        <f ca="1">ol_declare_function("func2370","result",E2371,"input1",B2371,"input2",C2371)</f>
        <v>#NAME?</v>
      </c>
      <c r="B2371">
        <v>1</v>
      </c>
      <c r="C2371">
        <v>2</v>
      </c>
      <c r="D2371">
        <v>2371</v>
      </c>
      <c r="E2371">
        <f t="shared" si="38"/>
        <v>2374</v>
      </c>
    </row>
    <row r="2372" spans="1:5">
      <c r="A2372" t="e">
        <f ca="1">ol_declare_function("func2371","result",E2372,"input1",B2372,"input2",C2372)</f>
        <v>#NAME?</v>
      </c>
      <c r="B2372">
        <v>1</v>
      </c>
      <c r="C2372">
        <v>2</v>
      </c>
      <c r="D2372">
        <v>2372</v>
      </c>
      <c r="E2372">
        <f t="shared" si="38"/>
        <v>2375</v>
      </c>
    </row>
    <row r="2373" spans="1:5">
      <c r="A2373" t="e">
        <f ca="1">ol_declare_function("func2372","result",E2373,"input1",B2373,"input2",C2373)</f>
        <v>#NAME?</v>
      </c>
      <c r="B2373">
        <v>1</v>
      </c>
      <c r="C2373">
        <v>2</v>
      </c>
      <c r="D2373">
        <v>2373</v>
      </c>
      <c r="E2373">
        <f t="shared" si="38"/>
        <v>2376</v>
      </c>
    </row>
    <row r="2374" spans="1:5">
      <c r="A2374" t="e">
        <f ca="1">ol_declare_function("func2373","result",E2374,"input1",B2374,"input2",C2374)</f>
        <v>#NAME?</v>
      </c>
      <c r="B2374">
        <v>1</v>
      </c>
      <c r="C2374">
        <v>2</v>
      </c>
      <c r="D2374">
        <v>2374</v>
      </c>
      <c r="E2374">
        <f t="shared" si="38"/>
        <v>2377</v>
      </c>
    </row>
    <row r="2375" spans="1:5">
      <c r="A2375" t="e">
        <f ca="1">ol_declare_function("func2374","result",E2375,"input1",B2375,"input2",C2375)</f>
        <v>#NAME?</v>
      </c>
      <c r="B2375">
        <v>1</v>
      </c>
      <c r="C2375">
        <v>2</v>
      </c>
      <c r="D2375">
        <v>2375</v>
      </c>
      <c r="E2375">
        <f t="shared" si="38"/>
        <v>2378</v>
      </c>
    </row>
    <row r="2376" spans="1:5">
      <c r="A2376" t="e">
        <f ca="1">ol_declare_function("func2375","result",E2376,"input1",B2376,"input2",C2376)</f>
        <v>#NAME?</v>
      </c>
      <c r="B2376">
        <v>1</v>
      </c>
      <c r="C2376">
        <v>2</v>
      </c>
      <c r="D2376">
        <v>2376</v>
      </c>
      <c r="E2376">
        <f t="shared" si="38"/>
        <v>2379</v>
      </c>
    </row>
    <row r="2377" spans="1:5">
      <c r="A2377" t="e">
        <f ca="1">ol_declare_function("func2376","result",E2377,"input1",B2377,"input2",C2377)</f>
        <v>#NAME?</v>
      </c>
      <c r="B2377">
        <v>1</v>
      </c>
      <c r="C2377">
        <v>2</v>
      </c>
      <c r="D2377">
        <v>2377</v>
      </c>
      <c r="E2377">
        <f t="shared" si="38"/>
        <v>2380</v>
      </c>
    </row>
    <row r="2378" spans="1:5">
      <c r="A2378" t="e">
        <f ca="1">ol_declare_function("func2377","result",E2378,"input1",B2378,"input2",C2378)</f>
        <v>#NAME?</v>
      </c>
      <c r="B2378">
        <v>1</v>
      </c>
      <c r="C2378">
        <v>2</v>
      </c>
      <c r="D2378">
        <v>2378</v>
      </c>
      <c r="E2378">
        <f t="shared" si="38"/>
        <v>2381</v>
      </c>
    </row>
    <row r="2379" spans="1:5">
      <c r="A2379" t="e">
        <f ca="1">ol_declare_function("func2378","result",E2379,"input1",B2379,"input2",C2379)</f>
        <v>#NAME?</v>
      </c>
      <c r="B2379">
        <v>1</v>
      </c>
      <c r="C2379">
        <v>2</v>
      </c>
      <c r="D2379">
        <v>2379</v>
      </c>
      <c r="E2379">
        <f t="shared" si="38"/>
        <v>2382</v>
      </c>
    </row>
    <row r="2380" spans="1:5">
      <c r="A2380" t="e">
        <f ca="1">ol_declare_function("func2379","result",E2380,"input1",B2380,"input2",C2380)</f>
        <v>#NAME?</v>
      </c>
      <c r="B2380">
        <v>1</v>
      </c>
      <c r="C2380">
        <v>2</v>
      </c>
      <c r="D2380">
        <v>2380</v>
      </c>
      <c r="E2380">
        <f t="shared" si="38"/>
        <v>2383</v>
      </c>
    </row>
    <row r="2381" spans="1:5">
      <c r="A2381" t="e">
        <f ca="1">ol_declare_function("func2380","result",E2381,"input1",B2381,"input2",C2381)</f>
        <v>#NAME?</v>
      </c>
      <c r="B2381">
        <v>1</v>
      </c>
      <c r="C2381">
        <v>2</v>
      </c>
      <c r="D2381">
        <v>2381</v>
      </c>
      <c r="E2381">
        <f t="shared" si="38"/>
        <v>2384</v>
      </c>
    </row>
    <row r="2382" spans="1:5">
      <c r="A2382" t="e">
        <f ca="1">ol_declare_function("func2381","result",E2382,"input1",B2382,"input2",C2382)</f>
        <v>#NAME?</v>
      </c>
      <c r="B2382">
        <v>1</v>
      </c>
      <c r="C2382">
        <v>2</v>
      </c>
      <c r="D2382">
        <v>2382</v>
      </c>
      <c r="E2382">
        <f t="shared" si="38"/>
        <v>2385</v>
      </c>
    </row>
    <row r="2383" spans="1:5">
      <c r="A2383" t="e">
        <f ca="1">ol_declare_function("func2382","result",E2383,"input1",B2383,"input2",C2383)</f>
        <v>#NAME?</v>
      </c>
      <c r="B2383">
        <v>1</v>
      </c>
      <c r="C2383">
        <v>2</v>
      </c>
      <c r="D2383">
        <v>2383</v>
      </c>
      <c r="E2383">
        <f t="shared" si="38"/>
        <v>2386</v>
      </c>
    </row>
    <row r="2384" spans="1:5">
      <c r="A2384" t="e">
        <f ca="1">ol_declare_function("func2383","result",E2384,"input1",B2384,"input2",C2384)</f>
        <v>#NAME?</v>
      </c>
      <c r="B2384">
        <v>1</v>
      </c>
      <c r="C2384">
        <v>2</v>
      </c>
      <c r="D2384">
        <v>2384</v>
      </c>
      <c r="E2384">
        <f t="shared" si="38"/>
        <v>2387</v>
      </c>
    </row>
    <row r="2385" spans="1:5">
      <c r="A2385" t="e">
        <f ca="1">ol_declare_function("func2384","result",E2385,"input1",B2385,"input2",C2385)</f>
        <v>#NAME?</v>
      </c>
      <c r="B2385">
        <v>1</v>
      </c>
      <c r="C2385">
        <v>2</v>
      </c>
      <c r="D2385">
        <v>2385</v>
      </c>
      <c r="E2385">
        <f t="shared" si="38"/>
        <v>2388</v>
      </c>
    </row>
    <row r="2386" spans="1:5">
      <c r="A2386" t="e">
        <f ca="1">ol_declare_function("func2385","result",E2386,"input1",B2386,"input2",C2386)</f>
        <v>#NAME?</v>
      </c>
      <c r="B2386">
        <v>1</v>
      </c>
      <c r="C2386">
        <v>2</v>
      </c>
      <c r="D2386">
        <v>2386</v>
      </c>
      <c r="E2386">
        <f t="shared" si="38"/>
        <v>2389</v>
      </c>
    </row>
    <row r="2387" spans="1:5">
      <c r="A2387" t="e">
        <f ca="1">ol_declare_function("func2386","result",E2387,"input1",B2387,"input2",C2387)</f>
        <v>#NAME?</v>
      </c>
      <c r="B2387">
        <v>1</v>
      </c>
      <c r="C2387">
        <v>2</v>
      </c>
      <c r="D2387">
        <v>2387</v>
      </c>
      <c r="E2387">
        <f t="shared" si="38"/>
        <v>2390</v>
      </c>
    </row>
    <row r="2388" spans="1:5">
      <c r="A2388" t="e">
        <f ca="1">ol_declare_function("func2387","result",E2388,"input1",B2388,"input2",C2388)</f>
        <v>#NAME?</v>
      </c>
      <c r="B2388">
        <v>1</v>
      </c>
      <c r="C2388">
        <v>2</v>
      </c>
      <c r="D2388">
        <v>2388</v>
      </c>
      <c r="E2388">
        <f t="shared" si="38"/>
        <v>2391</v>
      </c>
    </row>
    <row r="2389" spans="1:5">
      <c r="A2389" t="e">
        <f ca="1">ol_declare_function("func2388","result",E2389,"input1",B2389,"input2",C2389)</f>
        <v>#NAME?</v>
      </c>
      <c r="B2389">
        <v>1</v>
      </c>
      <c r="C2389">
        <v>2</v>
      </c>
      <c r="D2389">
        <v>2389</v>
      </c>
      <c r="E2389">
        <f t="shared" si="38"/>
        <v>2392</v>
      </c>
    </row>
    <row r="2390" spans="1:5">
      <c r="A2390" t="e">
        <f ca="1">ol_declare_function("func2389","result",E2390,"input1",B2390,"input2",C2390)</f>
        <v>#NAME?</v>
      </c>
      <c r="B2390">
        <v>1</v>
      </c>
      <c r="C2390">
        <v>2</v>
      </c>
      <c r="D2390">
        <v>2390</v>
      </c>
      <c r="E2390">
        <f t="shared" si="38"/>
        <v>2393</v>
      </c>
    </row>
    <row r="2391" spans="1:5">
      <c r="A2391" t="e">
        <f ca="1">ol_declare_function("func2390","result",E2391,"input1",B2391,"input2",C2391)</f>
        <v>#NAME?</v>
      </c>
      <c r="B2391">
        <v>1</v>
      </c>
      <c r="C2391">
        <v>2</v>
      </c>
      <c r="D2391">
        <v>2391</v>
      </c>
      <c r="E2391">
        <f t="shared" si="38"/>
        <v>2394</v>
      </c>
    </row>
    <row r="2392" spans="1:5">
      <c r="A2392" t="e">
        <f ca="1">ol_declare_function("func2391","result",E2392,"input1",B2392,"input2",C2392)</f>
        <v>#NAME?</v>
      </c>
      <c r="B2392">
        <v>1</v>
      </c>
      <c r="C2392">
        <v>2</v>
      </c>
      <c r="D2392">
        <v>2392</v>
      </c>
      <c r="E2392">
        <f t="shared" si="38"/>
        <v>2395</v>
      </c>
    </row>
    <row r="2393" spans="1:5">
      <c r="A2393" t="e">
        <f ca="1">ol_declare_function("func2392","result",E2393,"input1",B2393,"input2",C2393)</f>
        <v>#NAME?</v>
      </c>
      <c r="B2393">
        <v>1</v>
      </c>
      <c r="C2393">
        <v>2</v>
      </c>
      <c r="D2393">
        <v>2393</v>
      </c>
      <c r="E2393">
        <f t="shared" si="38"/>
        <v>2396</v>
      </c>
    </row>
    <row r="2394" spans="1:5">
      <c r="A2394" t="e">
        <f ca="1">ol_declare_function("func2393","result",E2394,"input1",B2394,"input2",C2394)</f>
        <v>#NAME?</v>
      </c>
      <c r="B2394">
        <v>1</v>
      </c>
      <c r="C2394">
        <v>2</v>
      </c>
      <c r="D2394">
        <v>2394</v>
      </c>
      <c r="E2394">
        <f t="shared" si="38"/>
        <v>2397</v>
      </c>
    </row>
    <row r="2395" spans="1:5">
      <c r="A2395" t="e">
        <f ca="1">ol_declare_function("func2394","result",E2395,"input1",B2395,"input2",C2395)</f>
        <v>#NAME?</v>
      </c>
      <c r="B2395">
        <v>1</v>
      </c>
      <c r="C2395">
        <v>2</v>
      </c>
      <c r="D2395">
        <v>2395</v>
      </c>
      <c r="E2395">
        <f t="shared" si="38"/>
        <v>2398</v>
      </c>
    </row>
    <row r="2396" spans="1:5">
      <c r="A2396" t="e">
        <f ca="1">ol_declare_function("func2395","result",E2396,"input1",B2396,"input2",C2396)</f>
        <v>#NAME?</v>
      </c>
      <c r="B2396">
        <v>1</v>
      </c>
      <c r="C2396">
        <v>2</v>
      </c>
      <c r="D2396">
        <v>2396</v>
      </c>
      <c r="E2396">
        <f t="shared" si="38"/>
        <v>2399</v>
      </c>
    </row>
    <row r="2397" spans="1:5">
      <c r="A2397" t="e">
        <f ca="1">ol_declare_function("func2396","result",E2397,"input1",B2397,"input2",C2397)</f>
        <v>#NAME?</v>
      </c>
      <c r="B2397">
        <v>1</v>
      </c>
      <c r="C2397">
        <v>2</v>
      </c>
      <c r="D2397">
        <v>2397</v>
      </c>
      <c r="E2397">
        <f t="shared" si="38"/>
        <v>2400</v>
      </c>
    </row>
    <row r="2398" spans="1:5">
      <c r="A2398" t="e">
        <f ca="1">ol_declare_function("func2397","result",E2398,"input1",B2398,"input2",C2398)</f>
        <v>#NAME?</v>
      </c>
      <c r="B2398">
        <v>1</v>
      </c>
      <c r="C2398">
        <v>2</v>
      </c>
      <c r="D2398">
        <v>2398</v>
      </c>
      <c r="E2398">
        <f t="shared" si="38"/>
        <v>2401</v>
      </c>
    </row>
    <row r="2399" spans="1:5">
      <c r="A2399" t="e">
        <f ca="1">ol_declare_function("func2398","result",E2399,"input1",B2399,"input2",C2399)</f>
        <v>#NAME?</v>
      </c>
      <c r="B2399">
        <v>1</v>
      </c>
      <c r="C2399">
        <v>2</v>
      </c>
      <c r="D2399">
        <v>2399</v>
      </c>
      <c r="E2399">
        <f t="shared" si="38"/>
        <v>2402</v>
      </c>
    </row>
    <row r="2400" spans="1:5">
      <c r="A2400" t="e">
        <f ca="1">ol_declare_function("func2399","result",E2400,"input1",B2400,"input2",C2400)</f>
        <v>#NAME?</v>
      </c>
      <c r="B2400">
        <v>1</v>
      </c>
      <c r="C2400">
        <v>2</v>
      </c>
      <c r="D2400">
        <v>2400</v>
      </c>
      <c r="E2400">
        <f t="shared" si="38"/>
        <v>2403</v>
      </c>
    </row>
    <row r="2401" spans="1:5">
      <c r="A2401" t="e">
        <f ca="1">ol_declare_function("func2400","result",E2401,"input1",B2401,"input2",C2401)</f>
        <v>#NAME?</v>
      </c>
      <c r="B2401">
        <v>1</v>
      </c>
      <c r="C2401">
        <v>2</v>
      </c>
      <c r="D2401">
        <v>2401</v>
      </c>
      <c r="E2401">
        <f t="shared" si="38"/>
        <v>2404</v>
      </c>
    </row>
    <row r="2402" spans="1:5">
      <c r="A2402" t="e">
        <f ca="1">ol_declare_function("func2401","result",E2402,"input1",B2402,"input2",C2402)</f>
        <v>#NAME?</v>
      </c>
      <c r="B2402">
        <v>1</v>
      </c>
      <c r="C2402">
        <v>2</v>
      </c>
      <c r="D2402">
        <v>2402</v>
      </c>
      <c r="E2402">
        <f t="shared" si="38"/>
        <v>2405</v>
      </c>
    </row>
    <row r="2403" spans="1:5">
      <c r="A2403" t="e">
        <f ca="1">ol_declare_function("func2402","result",E2403,"input1",B2403,"input2",C2403)</f>
        <v>#NAME?</v>
      </c>
      <c r="B2403">
        <v>1</v>
      </c>
      <c r="C2403">
        <v>2</v>
      </c>
      <c r="D2403">
        <v>2403</v>
      </c>
      <c r="E2403">
        <f t="shared" si="38"/>
        <v>2406</v>
      </c>
    </row>
    <row r="2404" spans="1:5">
      <c r="A2404" t="e">
        <f ca="1">ol_declare_function("func2403","result",E2404,"input1",B2404,"input2",C2404)</f>
        <v>#NAME?</v>
      </c>
      <c r="B2404">
        <v>1</v>
      </c>
      <c r="C2404">
        <v>2</v>
      </c>
      <c r="D2404">
        <v>2404</v>
      </c>
      <c r="E2404">
        <f t="shared" si="38"/>
        <v>2407</v>
      </c>
    </row>
    <row r="2405" spans="1:5">
      <c r="A2405" t="e">
        <f ca="1">ol_declare_function("func2404","result",E2405,"input1",B2405,"input2",C2405)</f>
        <v>#NAME?</v>
      </c>
      <c r="B2405">
        <v>1</v>
      </c>
      <c r="C2405">
        <v>2</v>
      </c>
      <c r="D2405">
        <v>2405</v>
      </c>
      <c r="E2405">
        <f t="shared" si="38"/>
        <v>2408</v>
      </c>
    </row>
    <row r="2406" spans="1:5">
      <c r="A2406" t="e">
        <f ca="1">ol_declare_function("func2405","result",E2406,"input1",B2406,"input2",C2406)</f>
        <v>#NAME?</v>
      </c>
      <c r="B2406">
        <v>1</v>
      </c>
      <c r="C2406">
        <v>2</v>
      </c>
      <c r="D2406">
        <v>2406</v>
      </c>
      <c r="E2406">
        <f t="shared" si="38"/>
        <v>2409</v>
      </c>
    </row>
    <row r="2407" spans="1:5">
      <c r="A2407" t="e">
        <f ca="1">ol_declare_function("func2406","result",E2407,"input1",B2407,"input2",C2407)</f>
        <v>#NAME?</v>
      </c>
      <c r="B2407">
        <v>1</v>
      </c>
      <c r="C2407">
        <v>2</v>
      </c>
      <c r="D2407">
        <v>2407</v>
      </c>
      <c r="E2407">
        <f t="shared" si="38"/>
        <v>2410</v>
      </c>
    </row>
    <row r="2408" spans="1:5">
      <c r="A2408" t="e">
        <f ca="1">ol_declare_function("func2407","result",E2408,"input1",B2408,"input2",C2408)</f>
        <v>#NAME?</v>
      </c>
      <c r="B2408">
        <v>1</v>
      </c>
      <c r="C2408">
        <v>2</v>
      </c>
      <c r="D2408">
        <v>2408</v>
      </c>
      <c r="E2408">
        <f t="shared" si="38"/>
        <v>2411</v>
      </c>
    </row>
    <row r="2409" spans="1:5">
      <c r="A2409" t="e">
        <f ca="1">ol_declare_function("func2408","result",E2409,"input1",B2409,"input2",C2409)</f>
        <v>#NAME?</v>
      </c>
      <c r="B2409">
        <v>1</v>
      </c>
      <c r="C2409">
        <v>2</v>
      </c>
      <c r="D2409">
        <v>2409</v>
      </c>
      <c r="E2409">
        <f t="shared" si="38"/>
        <v>2412</v>
      </c>
    </row>
    <row r="2410" spans="1:5">
      <c r="A2410" t="e">
        <f ca="1">ol_declare_function("func2409","result",E2410,"input1",B2410,"input2",C2410)</f>
        <v>#NAME?</v>
      </c>
      <c r="B2410">
        <v>1</v>
      </c>
      <c r="C2410">
        <v>2</v>
      </c>
      <c r="D2410">
        <v>2410</v>
      </c>
      <c r="E2410">
        <f t="shared" si="38"/>
        <v>2413</v>
      </c>
    </row>
    <row r="2411" spans="1:5">
      <c r="A2411" t="e">
        <f ca="1">ol_declare_function("func2410","result",E2411,"input1",B2411,"input2",C2411)</f>
        <v>#NAME?</v>
      </c>
      <c r="B2411">
        <v>1</v>
      </c>
      <c r="C2411">
        <v>2</v>
      </c>
      <c r="D2411">
        <v>2411</v>
      </c>
      <c r="E2411">
        <f t="shared" si="38"/>
        <v>2414</v>
      </c>
    </row>
    <row r="2412" spans="1:5">
      <c r="A2412" t="e">
        <f ca="1">ol_declare_function("func2411","result",E2412,"input1",B2412,"input2",C2412)</f>
        <v>#NAME?</v>
      </c>
      <c r="B2412">
        <v>1</v>
      </c>
      <c r="C2412">
        <v>2</v>
      </c>
      <c r="D2412">
        <v>2412</v>
      </c>
      <c r="E2412">
        <f t="shared" si="38"/>
        <v>2415</v>
      </c>
    </row>
    <row r="2413" spans="1:5">
      <c r="A2413" t="e">
        <f ca="1">ol_declare_function("func2412","result",E2413,"input1",B2413,"input2",C2413)</f>
        <v>#NAME?</v>
      </c>
      <c r="B2413">
        <v>1</v>
      </c>
      <c r="C2413">
        <v>2</v>
      </c>
      <c r="D2413">
        <v>2413</v>
      </c>
      <c r="E2413">
        <f t="shared" si="38"/>
        <v>2416</v>
      </c>
    </row>
    <row r="2414" spans="1:5">
      <c r="A2414" t="e">
        <f ca="1">ol_declare_function("func2413","result",E2414,"input1",B2414,"input2",C2414)</f>
        <v>#NAME?</v>
      </c>
      <c r="B2414">
        <v>1</v>
      </c>
      <c r="C2414">
        <v>2</v>
      </c>
      <c r="D2414">
        <v>2414</v>
      </c>
      <c r="E2414">
        <f t="shared" si="38"/>
        <v>2417</v>
      </c>
    </row>
    <row r="2415" spans="1:5">
      <c r="A2415" t="e">
        <f ca="1">ol_declare_function("func2414","result",E2415,"input1",B2415,"input2",C2415)</f>
        <v>#NAME?</v>
      </c>
      <c r="B2415">
        <v>1</v>
      </c>
      <c r="C2415">
        <v>2</v>
      </c>
      <c r="D2415">
        <v>2415</v>
      </c>
      <c r="E2415">
        <f t="shared" si="38"/>
        <v>2418</v>
      </c>
    </row>
    <row r="2416" spans="1:5">
      <c r="A2416" t="e">
        <f ca="1">ol_declare_function("func2415","result",E2416,"input1",B2416,"input2",C2416)</f>
        <v>#NAME?</v>
      </c>
      <c r="B2416">
        <v>1</v>
      </c>
      <c r="C2416">
        <v>2</v>
      </c>
      <c r="D2416">
        <v>2416</v>
      </c>
      <c r="E2416">
        <f t="shared" si="38"/>
        <v>2419</v>
      </c>
    </row>
    <row r="2417" spans="1:5">
      <c r="A2417" t="e">
        <f ca="1">ol_declare_function("func2416","result",E2417,"input1",B2417,"input2",C2417)</f>
        <v>#NAME?</v>
      </c>
      <c r="B2417">
        <v>1</v>
      </c>
      <c r="C2417">
        <v>2</v>
      </c>
      <c r="D2417">
        <v>2417</v>
      </c>
      <c r="E2417">
        <f t="shared" si="38"/>
        <v>2420</v>
      </c>
    </row>
    <row r="2418" spans="1:5">
      <c r="A2418" t="e">
        <f ca="1">ol_declare_function("func2417","result",E2418,"input1",B2418,"input2",C2418)</f>
        <v>#NAME?</v>
      </c>
      <c r="B2418">
        <v>1</v>
      </c>
      <c r="C2418">
        <v>2</v>
      </c>
      <c r="D2418">
        <v>2418</v>
      </c>
      <c r="E2418">
        <f t="shared" si="38"/>
        <v>2421</v>
      </c>
    </row>
    <row r="2419" spans="1:5">
      <c r="A2419" t="e">
        <f ca="1">ol_declare_function("func2418","result",E2419,"input1",B2419,"input2",C2419)</f>
        <v>#NAME?</v>
      </c>
      <c r="B2419">
        <v>1</v>
      </c>
      <c r="C2419">
        <v>2</v>
      </c>
      <c r="D2419">
        <v>2419</v>
      </c>
      <c r="E2419">
        <f t="shared" si="38"/>
        <v>2422</v>
      </c>
    </row>
    <row r="2420" spans="1:5">
      <c r="A2420" t="e">
        <f ca="1">ol_declare_function("func2419","result",E2420,"input1",B2420,"input2",C2420)</f>
        <v>#NAME?</v>
      </c>
      <c r="B2420">
        <v>1</v>
      </c>
      <c r="C2420">
        <v>2</v>
      </c>
      <c r="D2420">
        <v>2420</v>
      </c>
      <c r="E2420">
        <f t="shared" si="38"/>
        <v>2423</v>
      </c>
    </row>
    <row r="2421" spans="1:5">
      <c r="A2421" t="e">
        <f ca="1">ol_declare_function("func2420","result",E2421,"input1",B2421,"input2",C2421)</f>
        <v>#NAME?</v>
      </c>
      <c r="B2421">
        <v>1</v>
      </c>
      <c r="C2421">
        <v>2</v>
      </c>
      <c r="D2421">
        <v>2421</v>
      </c>
      <c r="E2421">
        <f t="shared" si="38"/>
        <v>2424</v>
      </c>
    </row>
    <row r="2422" spans="1:5">
      <c r="A2422" t="e">
        <f ca="1">ol_declare_function("func2421","result",E2422,"input1",B2422,"input2",C2422)</f>
        <v>#NAME?</v>
      </c>
      <c r="B2422">
        <v>1</v>
      </c>
      <c r="C2422">
        <v>2</v>
      </c>
      <c r="D2422">
        <v>2422</v>
      </c>
      <c r="E2422">
        <f t="shared" si="38"/>
        <v>2425</v>
      </c>
    </row>
    <row r="2423" spans="1:5">
      <c r="A2423" t="e">
        <f ca="1">ol_declare_function("func2422","result",E2423,"input1",B2423,"input2",C2423)</f>
        <v>#NAME?</v>
      </c>
      <c r="B2423">
        <v>1</v>
      </c>
      <c r="C2423">
        <v>2</v>
      </c>
      <c r="D2423">
        <v>2423</v>
      </c>
      <c r="E2423">
        <f t="shared" si="38"/>
        <v>2426</v>
      </c>
    </row>
    <row r="2424" spans="1:5">
      <c r="A2424" t="e">
        <f ca="1">ol_declare_function("func2423","result",E2424,"input1",B2424,"input2",C2424)</f>
        <v>#NAME?</v>
      </c>
      <c r="B2424">
        <v>1</v>
      </c>
      <c r="C2424">
        <v>2</v>
      </c>
      <c r="D2424">
        <v>2424</v>
      </c>
      <c r="E2424">
        <f t="shared" si="38"/>
        <v>2427</v>
      </c>
    </row>
    <row r="2425" spans="1:5">
      <c r="A2425" t="e">
        <f ca="1">ol_declare_function("func2424","result",E2425,"input1",B2425,"input2",C2425)</f>
        <v>#NAME?</v>
      </c>
      <c r="B2425">
        <v>1</v>
      </c>
      <c r="C2425">
        <v>2</v>
      </c>
      <c r="D2425">
        <v>2425</v>
      </c>
      <c r="E2425">
        <f t="shared" si="38"/>
        <v>2428</v>
      </c>
    </row>
    <row r="2426" spans="1:5">
      <c r="A2426" t="e">
        <f ca="1">ol_declare_function("func2425","result",E2426,"input1",B2426,"input2",C2426)</f>
        <v>#NAME?</v>
      </c>
      <c r="B2426">
        <v>1</v>
      </c>
      <c r="C2426">
        <v>2</v>
      </c>
      <c r="D2426">
        <v>2426</v>
      </c>
      <c r="E2426">
        <f t="shared" si="38"/>
        <v>2429</v>
      </c>
    </row>
    <row r="2427" spans="1:5">
      <c r="A2427" t="e">
        <f ca="1">ol_declare_function("func2426","result",E2427,"input1",B2427,"input2",C2427)</f>
        <v>#NAME?</v>
      </c>
      <c r="B2427">
        <v>1</v>
      </c>
      <c r="C2427">
        <v>2</v>
      </c>
      <c r="D2427">
        <v>2427</v>
      </c>
      <c r="E2427">
        <f t="shared" si="38"/>
        <v>2430</v>
      </c>
    </row>
    <row r="2428" spans="1:5">
      <c r="A2428" t="e">
        <f ca="1">ol_declare_function("func2427","result",E2428,"input1",B2428,"input2",C2428)</f>
        <v>#NAME?</v>
      </c>
      <c r="B2428">
        <v>1</v>
      </c>
      <c r="C2428">
        <v>2</v>
      </c>
      <c r="D2428">
        <v>2428</v>
      </c>
      <c r="E2428">
        <f t="shared" si="38"/>
        <v>2431</v>
      </c>
    </row>
    <row r="2429" spans="1:5">
      <c r="A2429" t="e">
        <f ca="1">ol_declare_function("func2428","result",E2429,"input1",B2429,"input2",C2429)</f>
        <v>#NAME?</v>
      </c>
      <c r="B2429">
        <v>1</v>
      </c>
      <c r="C2429">
        <v>2</v>
      </c>
      <c r="D2429">
        <v>2429</v>
      </c>
      <c r="E2429">
        <f t="shared" ref="E2429:E2492" si="39">D2429+C2429+B2429</f>
        <v>2432</v>
      </c>
    </row>
    <row r="2430" spans="1:5">
      <c r="A2430" t="e">
        <f ca="1">ol_declare_function("func2429","result",E2430,"input1",B2430,"input2",C2430)</f>
        <v>#NAME?</v>
      </c>
      <c r="B2430">
        <v>1</v>
      </c>
      <c r="C2430">
        <v>2</v>
      </c>
      <c r="D2430">
        <v>2430</v>
      </c>
      <c r="E2430">
        <f t="shared" si="39"/>
        <v>2433</v>
      </c>
    </row>
    <row r="2431" spans="1:5">
      <c r="A2431" t="e">
        <f ca="1">ol_declare_function("func2430","result",E2431,"input1",B2431,"input2",C2431)</f>
        <v>#NAME?</v>
      </c>
      <c r="B2431">
        <v>1</v>
      </c>
      <c r="C2431">
        <v>2</v>
      </c>
      <c r="D2431">
        <v>2431</v>
      </c>
      <c r="E2431">
        <f t="shared" si="39"/>
        <v>2434</v>
      </c>
    </row>
    <row r="2432" spans="1:5">
      <c r="A2432" t="e">
        <f ca="1">ol_declare_function("func2431","result",E2432,"input1",B2432,"input2",C2432)</f>
        <v>#NAME?</v>
      </c>
      <c r="B2432">
        <v>1</v>
      </c>
      <c r="C2432">
        <v>2</v>
      </c>
      <c r="D2432">
        <v>2432</v>
      </c>
      <c r="E2432">
        <f t="shared" si="39"/>
        <v>2435</v>
      </c>
    </row>
    <row r="2433" spans="1:5">
      <c r="A2433" t="e">
        <f ca="1">ol_declare_function("func2432","result",E2433,"input1",B2433,"input2",C2433)</f>
        <v>#NAME?</v>
      </c>
      <c r="B2433">
        <v>1</v>
      </c>
      <c r="C2433">
        <v>2</v>
      </c>
      <c r="D2433">
        <v>2433</v>
      </c>
      <c r="E2433">
        <f t="shared" si="39"/>
        <v>2436</v>
      </c>
    </row>
    <row r="2434" spans="1:5">
      <c r="A2434" t="e">
        <f ca="1">ol_declare_function("func2433","result",E2434,"input1",B2434,"input2",C2434)</f>
        <v>#NAME?</v>
      </c>
      <c r="B2434">
        <v>1</v>
      </c>
      <c r="C2434">
        <v>2</v>
      </c>
      <c r="D2434">
        <v>2434</v>
      </c>
      <c r="E2434">
        <f t="shared" si="39"/>
        <v>2437</v>
      </c>
    </row>
    <row r="2435" spans="1:5">
      <c r="A2435" t="e">
        <f ca="1">ol_declare_function("func2434","result",E2435,"input1",B2435,"input2",C2435)</f>
        <v>#NAME?</v>
      </c>
      <c r="B2435">
        <v>1</v>
      </c>
      <c r="C2435">
        <v>2</v>
      </c>
      <c r="D2435">
        <v>2435</v>
      </c>
      <c r="E2435">
        <f t="shared" si="39"/>
        <v>2438</v>
      </c>
    </row>
    <row r="2436" spans="1:5">
      <c r="A2436" t="e">
        <f ca="1">ol_declare_function("func2435","result",E2436,"input1",B2436,"input2",C2436)</f>
        <v>#NAME?</v>
      </c>
      <c r="B2436">
        <v>1</v>
      </c>
      <c r="C2436">
        <v>2</v>
      </c>
      <c r="D2436">
        <v>2436</v>
      </c>
      <c r="E2436">
        <f t="shared" si="39"/>
        <v>2439</v>
      </c>
    </row>
    <row r="2437" spans="1:5">
      <c r="A2437" t="e">
        <f ca="1">ol_declare_function("func2436","result",E2437,"input1",B2437,"input2",C2437)</f>
        <v>#NAME?</v>
      </c>
      <c r="B2437">
        <v>1</v>
      </c>
      <c r="C2437">
        <v>2</v>
      </c>
      <c r="D2437">
        <v>2437</v>
      </c>
      <c r="E2437">
        <f t="shared" si="39"/>
        <v>2440</v>
      </c>
    </row>
    <row r="2438" spans="1:5">
      <c r="A2438" t="e">
        <f ca="1">ol_declare_function("func2437","result",E2438,"input1",B2438,"input2",C2438)</f>
        <v>#NAME?</v>
      </c>
      <c r="B2438">
        <v>1</v>
      </c>
      <c r="C2438">
        <v>2</v>
      </c>
      <c r="D2438">
        <v>2438</v>
      </c>
      <c r="E2438">
        <f t="shared" si="39"/>
        <v>2441</v>
      </c>
    </row>
    <row r="2439" spans="1:5">
      <c r="A2439" t="e">
        <f ca="1">ol_declare_function("func2438","result",E2439,"input1",B2439,"input2",C2439)</f>
        <v>#NAME?</v>
      </c>
      <c r="B2439">
        <v>1</v>
      </c>
      <c r="C2439">
        <v>2</v>
      </c>
      <c r="D2439">
        <v>2439</v>
      </c>
      <c r="E2439">
        <f t="shared" si="39"/>
        <v>2442</v>
      </c>
    </row>
    <row r="2440" spans="1:5">
      <c r="A2440" t="e">
        <f ca="1">ol_declare_function("func2439","result",E2440,"input1",B2440,"input2",C2440)</f>
        <v>#NAME?</v>
      </c>
      <c r="B2440">
        <v>1</v>
      </c>
      <c r="C2440">
        <v>2</v>
      </c>
      <c r="D2440">
        <v>2440</v>
      </c>
      <c r="E2440">
        <f t="shared" si="39"/>
        <v>2443</v>
      </c>
    </row>
    <row r="2441" spans="1:5">
      <c r="A2441" t="e">
        <f ca="1">ol_declare_function("func2440","result",E2441,"input1",B2441,"input2",C2441)</f>
        <v>#NAME?</v>
      </c>
      <c r="B2441">
        <v>1</v>
      </c>
      <c r="C2441">
        <v>2</v>
      </c>
      <c r="D2441">
        <v>2441</v>
      </c>
      <c r="E2441">
        <f t="shared" si="39"/>
        <v>2444</v>
      </c>
    </row>
    <row r="2442" spans="1:5">
      <c r="A2442" t="e">
        <f ca="1">ol_declare_function("func2441","result",E2442,"input1",B2442,"input2",C2442)</f>
        <v>#NAME?</v>
      </c>
      <c r="B2442">
        <v>1</v>
      </c>
      <c r="C2442">
        <v>2</v>
      </c>
      <c r="D2442">
        <v>2442</v>
      </c>
      <c r="E2442">
        <f t="shared" si="39"/>
        <v>2445</v>
      </c>
    </row>
    <row r="2443" spans="1:5">
      <c r="A2443" t="e">
        <f ca="1">ol_declare_function("func2442","result",E2443,"input1",B2443,"input2",C2443)</f>
        <v>#NAME?</v>
      </c>
      <c r="B2443">
        <v>1</v>
      </c>
      <c r="C2443">
        <v>2</v>
      </c>
      <c r="D2443">
        <v>2443</v>
      </c>
      <c r="E2443">
        <f t="shared" si="39"/>
        <v>2446</v>
      </c>
    </row>
    <row r="2444" spans="1:5">
      <c r="A2444" t="e">
        <f ca="1">ol_declare_function("func2443","result",E2444,"input1",B2444,"input2",C2444)</f>
        <v>#NAME?</v>
      </c>
      <c r="B2444">
        <v>1</v>
      </c>
      <c r="C2444">
        <v>2</v>
      </c>
      <c r="D2444">
        <v>2444</v>
      </c>
      <c r="E2444">
        <f t="shared" si="39"/>
        <v>2447</v>
      </c>
    </row>
    <row r="2445" spans="1:5">
      <c r="A2445" t="e">
        <f ca="1">ol_declare_function("func2444","result",E2445,"input1",B2445,"input2",C2445)</f>
        <v>#NAME?</v>
      </c>
      <c r="B2445">
        <v>1</v>
      </c>
      <c r="C2445">
        <v>2</v>
      </c>
      <c r="D2445">
        <v>2445</v>
      </c>
      <c r="E2445">
        <f t="shared" si="39"/>
        <v>2448</v>
      </c>
    </row>
    <row r="2446" spans="1:5">
      <c r="A2446" t="e">
        <f ca="1">ol_declare_function("func2445","result",E2446,"input1",B2446,"input2",C2446)</f>
        <v>#NAME?</v>
      </c>
      <c r="B2446">
        <v>1</v>
      </c>
      <c r="C2446">
        <v>2</v>
      </c>
      <c r="D2446">
        <v>2446</v>
      </c>
      <c r="E2446">
        <f t="shared" si="39"/>
        <v>2449</v>
      </c>
    </row>
    <row r="2447" spans="1:5">
      <c r="A2447" t="e">
        <f ca="1">ol_declare_function("func2446","result",E2447,"input1",B2447,"input2",C2447)</f>
        <v>#NAME?</v>
      </c>
      <c r="B2447">
        <v>1</v>
      </c>
      <c r="C2447">
        <v>2</v>
      </c>
      <c r="D2447">
        <v>2447</v>
      </c>
      <c r="E2447">
        <f t="shared" si="39"/>
        <v>2450</v>
      </c>
    </row>
    <row r="2448" spans="1:5">
      <c r="A2448" t="e">
        <f ca="1">ol_declare_function("func2447","result",E2448,"input1",B2448,"input2",C2448)</f>
        <v>#NAME?</v>
      </c>
      <c r="B2448">
        <v>1</v>
      </c>
      <c r="C2448">
        <v>2</v>
      </c>
      <c r="D2448">
        <v>2448</v>
      </c>
      <c r="E2448">
        <f t="shared" si="39"/>
        <v>2451</v>
      </c>
    </row>
    <row r="2449" spans="1:5">
      <c r="A2449" t="e">
        <f ca="1">ol_declare_function("func2448","result",E2449,"input1",B2449,"input2",C2449)</f>
        <v>#NAME?</v>
      </c>
      <c r="B2449">
        <v>1</v>
      </c>
      <c r="C2449">
        <v>2</v>
      </c>
      <c r="D2449">
        <v>2449</v>
      </c>
      <c r="E2449">
        <f t="shared" si="39"/>
        <v>2452</v>
      </c>
    </row>
    <row r="2450" spans="1:5">
      <c r="A2450" t="e">
        <f ca="1">ol_declare_function("func2449","result",E2450,"input1",B2450,"input2",C2450)</f>
        <v>#NAME?</v>
      </c>
      <c r="B2450">
        <v>1</v>
      </c>
      <c r="C2450">
        <v>2</v>
      </c>
      <c r="D2450">
        <v>2450</v>
      </c>
      <c r="E2450">
        <f t="shared" si="39"/>
        <v>2453</v>
      </c>
    </row>
    <row r="2451" spans="1:5">
      <c r="A2451" t="e">
        <f ca="1">ol_declare_function("func2450","result",E2451,"input1",B2451,"input2",C2451)</f>
        <v>#NAME?</v>
      </c>
      <c r="B2451">
        <v>1</v>
      </c>
      <c r="C2451">
        <v>2</v>
      </c>
      <c r="D2451">
        <v>2451</v>
      </c>
      <c r="E2451">
        <f t="shared" si="39"/>
        <v>2454</v>
      </c>
    </row>
    <row r="2452" spans="1:5">
      <c r="A2452" t="e">
        <f ca="1">ol_declare_function("func2451","result",E2452,"input1",B2452,"input2",C2452)</f>
        <v>#NAME?</v>
      </c>
      <c r="B2452">
        <v>1</v>
      </c>
      <c r="C2452">
        <v>2</v>
      </c>
      <c r="D2452">
        <v>2452</v>
      </c>
      <c r="E2452">
        <f t="shared" si="39"/>
        <v>2455</v>
      </c>
    </row>
    <row r="2453" spans="1:5">
      <c r="A2453" t="e">
        <f ca="1">ol_declare_function("func2452","result",E2453,"input1",B2453,"input2",C2453)</f>
        <v>#NAME?</v>
      </c>
      <c r="B2453">
        <v>1</v>
      </c>
      <c r="C2453">
        <v>2</v>
      </c>
      <c r="D2453">
        <v>2453</v>
      </c>
      <c r="E2453">
        <f t="shared" si="39"/>
        <v>2456</v>
      </c>
    </row>
    <row r="2454" spans="1:5">
      <c r="A2454" t="e">
        <f ca="1">ol_declare_function("func2453","result",E2454,"input1",B2454,"input2",C2454)</f>
        <v>#NAME?</v>
      </c>
      <c r="B2454">
        <v>1</v>
      </c>
      <c r="C2454">
        <v>2</v>
      </c>
      <c r="D2454">
        <v>2454</v>
      </c>
      <c r="E2454">
        <f t="shared" si="39"/>
        <v>2457</v>
      </c>
    </row>
    <row r="2455" spans="1:5">
      <c r="A2455" t="e">
        <f ca="1">ol_declare_function("func2454","result",E2455,"input1",B2455,"input2",C2455)</f>
        <v>#NAME?</v>
      </c>
      <c r="B2455">
        <v>1</v>
      </c>
      <c r="C2455">
        <v>2</v>
      </c>
      <c r="D2455">
        <v>2455</v>
      </c>
      <c r="E2455">
        <f t="shared" si="39"/>
        <v>2458</v>
      </c>
    </row>
    <row r="2456" spans="1:5">
      <c r="A2456" t="e">
        <f ca="1">ol_declare_function("func2455","result",E2456,"input1",B2456,"input2",C2456)</f>
        <v>#NAME?</v>
      </c>
      <c r="B2456">
        <v>1</v>
      </c>
      <c r="C2456">
        <v>2</v>
      </c>
      <c r="D2456">
        <v>2456</v>
      </c>
      <c r="E2456">
        <f t="shared" si="39"/>
        <v>2459</v>
      </c>
    </row>
    <row r="2457" spans="1:5">
      <c r="A2457" t="e">
        <f ca="1">ol_declare_function("func2456","result",E2457,"input1",B2457,"input2",C2457)</f>
        <v>#NAME?</v>
      </c>
      <c r="B2457">
        <v>1</v>
      </c>
      <c r="C2457">
        <v>2</v>
      </c>
      <c r="D2457">
        <v>2457</v>
      </c>
      <c r="E2457">
        <f t="shared" si="39"/>
        <v>2460</v>
      </c>
    </row>
    <row r="2458" spans="1:5">
      <c r="A2458" t="e">
        <f ca="1">ol_declare_function("func2457","result",E2458,"input1",B2458,"input2",C2458)</f>
        <v>#NAME?</v>
      </c>
      <c r="B2458">
        <v>1</v>
      </c>
      <c r="C2458">
        <v>2</v>
      </c>
      <c r="D2458">
        <v>2458</v>
      </c>
      <c r="E2458">
        <f t="shared" si="39"/>
        <v>2461</v>
      </c>
    </row>
    <row r="2459" spans="1:5">
      <c r="A2459" t="e">
        <f ca="1">ol_declare_function("func2458","result",E2459,"input1",B2459,"input2",C2459)</f>
        <v>#NAME?</v>
      </c>
      <c r="B2459">
        <v>1</v>
      </c>
      <c r="C2459">
        <v>2</v>
      </c>
      <c r="D2459">
        <v>2459</v>
      </c>
      <c r="E2459">
        <f t="shared" si="39"/>
        <v>2462</v>
      </c>
    </row>
    <row r="2460" spans="1:5">
      <c r="A2460" t="e">
        <f ca="1">ol_declare_function("func2459","result",E2460,"input1",B2460,"input2",C2460)</f>
        <v>#NAME?</v>
      </c>
      <c r="B2460">
        <v>1</v>
      </c>
      <c r="C2460">
        <v>2</v>
      </c>
      <c r="D2460">
        <v>2460</v>
      </c>
      <c r="E2460">
        <f t="shared" si="39"/>
        <v>2463</v>
      </c>
    </row>
    <row r="2461" spans="1:5">
      <c r="A2461" t="e">
        <f ca="1">ol_declare_function("func2460","result",E2461,"input1",B2461,"input2",C2461)</f>
        <v>#NAME?</v>
      </c>
      <c r="B2461">
        <v>1</v>
      </c>
      <c r="C2461">
        <v>2</v>
      </c>
      <c r="D2461">
        <v>2461</v>
      </c>
      <c r="E2461">
        <f t="shared" si="39"/>
        <v>2464</v>
      </c>
    </row>
    <row r="2462" spans="1:5">
      <c r="A2462" t="e">
        <f ca="1">ol_declare_function("func2461","result",E2462,"input1",B2462,"input2",C2462)</f>
        <v>#NAME?</v>
      </c>
      <c r="B2462">
        <v>1</v>
      </c>
      <c r="C2462">
        <v>2</v>
      </c>
      <c r="D2462">
        <v>2462</v>
      </c>
      <c r="E2462">
        <f t="shared" si="39"/>
        <v>2465</v>
      </c>
    </row>
    <row r="2463" spans="1:5">
      <c r="A2463" t="e">
        <f ca="1">ol_declare_function("func2462","result",E2463,"input1",B2463,"input2",C2463)</f>
        <v>#NAME?</v>
      </c>
      <c r="B2463">
        <v>1</v>
      </c>
      <c r="C2463">
        <v>2</v>
      </c>
      <c r="D2463">
        <v>2463</v>
      </c>
      <c r="E2463">
        <f t="shared" si="39"/>
        <v>2466</v>
      </c>
    </row>
    <row r="2464" spans="1:5">
      <c r="A2464" t="e">
        <f ca="1">ol_declare_function("func2463","result",E2464,"input1",B2464,"input2",C2464)</f>
        <v>#NAME?</v>
      </c>
      <c r="B2464">
        <v>1</v>
      </c>
      <c r="C2464">
        <v>2</v>
      </c>
      <c r="D2464">
        <v>2464</v>
      </c>
      <c r="E2464">
        <f t="shared" si="39"/>
        <v>2467</v>
      </c>
    </row>
    <row r="2465" spans="1:5">
      <c r="A2465" t="e">
        <f ca="1">ol_declare_function("func2464","result",E2465,"input1",B2465,"input2",C2465)</f>
        <v>#NAME?</v>
      </c>
      <c r="B2465">
        <v>1</v>
      </c>
      <c r="C2465">
        <v>2</v>
      </c>
      <c r="D2465">
        <v>2465</v>
      </c>
      <c r="E2465">
        <f t="shared" si="39"/>
        <v>2468</v>
      </c>
    </row>
    <row r="2466" spans="1:5">
      <c r="A2466" t="e">
        <f ca="1">ol_declare_function("func2465","result",E2466,"input1",B2466,"input2",C2466)</f>
        <v>#NAME?</v>
      </c>
      <c r="B2466">
        <v>1</v>
      </c>
      <c r="C2466">
        <v>2</v>
      </c>
      <c r="D2466">
        <v>2466</v>
      </c>
      <c r="E2466">
        <f t="shared" si="39"/>
        <v>2469</v>
      </c>
    </row>
    <row r="2467" spans="1:5">
      <c r="A2467" t="e">
        <f ca="1">ol_declare_function("func2466","result",E2467,"input1",B2467,"input2",C2467)</f>
        <v>#NAME?</v>
      </c>
      <c r="B2467">
        <v>1</v>
      </c>
      <c r="C2467">
        <v>2</v>
      </c>
      <c r="D2467">
        <v>2467</v>
      </c>
      <c r="E2467">
        <f t="shared" si="39"/>
        <v>2470</v>
      </c>
    </row>
    <row r="2468" spans="1:5">
      <c r="A2468" t="e">
        <f ca="1">ol_declare_function("func2467","result",E2468,"input1",B2468,"input2",C2468)</f>
        <v>#NAME?</v>
      </c>
      <c r="B2468">
        <v>1</v>
      </c>
      <c r="C2468">
        <v>2</v>
      </c>
      <c r="D2468">
        <v>2468</v>
      </c>
      <c r="E2468">
        <f t="shared" si="39"/>
        <v>2471</v>
      </c>
    </row>
    <row r="2469" spans="1:5">
      <c r="A2469" t="e">
        <f ca="1">ol_declare_function("func2468","result",E2469,"input1",B2469,"input2",C2469)</f>
        <v>#NAME?</v>
      </c>
      <c r="B2469">
        <v>1</v>
      </c>
      <c r="C2469">
        <v>2</v>
      </c>
      <c r="D2469">
        <v>2469</v>
      </c>
      <c r="E2469">
        <f t="shared" si="39"/>
        <v>2472</v>
      </c>
    </row>
    <row r="2470" spans="1:5">
      <c r="A2470" t="e">
        <f ca="1">ol_declare_function("func2469","result",E2470,"input1",B2470,"input2",C2470)</f>
        <v>#NAME?</v>
      </c>
      <c r="B2470">
        <v>1</v>
      </c>
      <c r="C2470">
        <v>2</v>
      </c>
      <c r="D2470">
        <v>2470</v>
      </c>
      <c r="E2470">
        <f t="shared" si="39"/>
        <v>2473</v>
      </c>
    </row>
    <row r="2471" spans="1:5">
      <c r="A2471" t="e">
        <f ca="1">ol_declare_function("func2470","result",E2471,"input1",B2471,"input2",C2471)</f>
        <v>#NAME?</v>
      </c>
      <c r="B2471">
        <v>1</v>
      </c>
      <c r="C2471">
        <v>2</v>
      </c>
      <c r="D2471">
        <v>2471</v>
      </c>
      <c r="E2471">
        <f t="shared" si="39"/>
        <v>2474</v>
      </c>
    </row>
    <row r="2472" spans="1:5">
      <c r="A2472" t="e">
        <f ca="1">ol_declare_function("func2471","result",E2472,"input1",B2472,"input2",C2472)</f>
        <v>#NAME?</v>
      </c>
      <c r="B2472">
        <v>1</v>
      </c>
      <c r="C2472">
        <v>2</v>
      </c>
      <c r="D2472">
        <v>2472</v>
      </c>
      <c r="E2472">
        <f t="shared" si="39"/>
        <v>2475</v>
      </c>
    </row>
    <row r="2473" spans="1:5">
      <c r="A2473" t="e">
        <f ca="1">ol_declare_function("func2472","result",E2473,"input1",B2473,"input2",C2473)</f>
        <v>#NAME?</v>
      </c>
      <c r="B2473">
        <v>1</v>
      </c>
      <c r="C2473">
        <v>2</v>
      </c>
      <c r="D2473">
        <v>2473</v>
      </c>
      <c r="E2473">
        <f t="shared" si="39"/>
        <v>2476</v>
      </c>
    </row>
    <row r="2474" spans="1:5">
      <c r="A2474" t="e">
        <f ca="1">ol_declare_function("func2473","result",E2474,"input1",B2474,"input2",C2474)</f>
        <v>#NAME?</v>
      </c>
      <c r="B2474">
        <v>1</v>
      </c>
      <c r="C2474">
        <v>2</v>
      </c>
      <c r="D2474">
        <v>2474</v>
      </c>
      <c r="E2474">
        <f t="shared" si="39"/>
        <v>2477</v>
      </c>
    </row>
    <row r="2475" spans="1:5">
      <c r="A2475" t="e">
        <f ca="1">ol_declare_function("func2474","result",E2475,"input1",B2475,"input2",C2475)</f>
        <v>#NAME?</v>
      </c>
      <c r="B2475">
        <v>1</v>
      </c>
      <c r="C2475">
        <v>2</v>
      </c>
      <c r="D2475">
        <v>2475</v>
      </c>
      <c r="E2475">
        <f t="shared" si="39"/>
        <v>2478</v>
      </c>
    </row>
    <row r="2476" spans="1:5">
      <c r="A2476" t="e">
        <f ca="1">ol_declare_function("func2475","result",E2476,"input1",B2476,"input2",C2476)</f>
        <v>#NAME?</v>
      </c>
      <c r="B2476">
        <v>1</v>
      </c>
      <c r="C2476">
        <v>2</v>
      </c>
      <c r="D2476">
        <v>2476</v>
      </c>
      <c r="E2476">
        <f t="shared" si="39"/>
        <v>2479</v>
      </c>
    </row>
    <row r="2477" spans="1:5">
      <c r="A2477" t="e">
        <f ca="1">ol_declare_function("func2476","result",E2477,"input1",B2477,"input2",C2477)</f>
        <v>#NAME?</v>
      </c>
      <c r="B2477">
        <v>1</v>
      </c>
      <c r="C2477">
        <v>2</v>
      </c>
      <c r="D2477">
        <v>2477</v>
      </c>
      <c r="E2477">
        <f t="shared" si="39"/>
        <v>2480</v>
      </c>
    </row>
    <row r="2478" spans="1:5">
      <c r="A2478" t="e">
        <f ca="1">ol_declare_function("func2477","result",E2478,"input1",B2478,"input2",C2478)</f>
        <v>#NAME?</v>
      </c>
      <c r="B2478">
        <v>1</v>
      </c>
      <c r="C2478">
        <v>2</v>
      </c>
      <c r="D2478">
        <v>2478</v>
      </c>
      <c r="E2478">
        <f t="shared" si="39"/>
        <v>2481</v>
      </c>
    </row>
    <row r="2479" spans="1:5">
      <c r="A2479" t="e">
        <f ca="1">ol_declare_function("func2478","result",E2479,"input1",B2479,"input2",C2479)</f>
        <v>#NAME?</v>
      </c>
      <c r="B2479">
        <v>1</v>
      </c>
      <c r="C2479">
        <v>2</v>
      </c>
      <c r="D2479">
        <v>2479</v>
      </c>
      <c r="E2479">
        <f t="shared" si="39"/>
        <v>2482</v>
      </c>
    </row>
    <row r="2480" spans="1:5">
      <c r="A2480" t="e">
        <f ca="1">ol_declare_function("func2479","result",E2480,"input1",B2480,"input2",C2480)</f>
        <v>#NAME?</v>
      </c>
      <c r="B2480">
        <v>1</v>
      </c>
      <c r="C2480">
        <v>2</v>
      </c>
      <c r="D2480">
        <v>2480</v>
      </c>
      <c r="E2480">
        <f t="shared" si="39"/>
        <v>2483</v>
      </c>
    </row>
    <row r="2481" spans="1:5">
      <c r="A2481" t="e">
        <f ca="1">ol_declare_function("func2480","result",E2481,"input1",B2481,"input2",C2481)</f>
        <v>#NAME?</v>
      </c>
      <c r="B2481">
        <v>1</v>
      </c>
      <c r="C2481">
        <v>2</v>
      </c>
      <c r="D2481">
        <v>2481</v>
      </c>
      <c r="E2481">
        <f t="shared" si="39"/>
        <v>2484</v>
      </c>
    </row>
    <row r="2482" spans="1:5">
      <c r="A2482" t="e">
        <f ca="1">ol_declare_function("func2481","result",E2482,"input1",B2482,"input2",C2482)</f>
        <v>#NAME?</v>
      </c>
      <c r="B2482">
        <v>1</v>
      </c>
      <c r="C2482">
        <v>2</v>
      </c>
      <c r="D2482">
        <v>2482</v>
      </c>
      <c r="E2482">
        <f t="shared" si="39"/>
        <v>2485</v>
      </c>
    </row>
    <row r="2483" spans="1:5">
      <c r="A2483" t="e">
        <f ca="1">ol_declare_function("func2482","result",E2483,"input1",B2483,"input2",C2483)</f>
        <v>#NAME?</v>
      </c>
      <c r="B2483">
        <v>1</v>
      </c>
      <c r="C2483">
        <v>2</v>
      </c>
      <c r="D2483">
        <v>2483</v>
      </c>
      <c r="E2483">
        <f t="shared" si="39"/>
        <v>2486</v>
      </c>
    </row>
    <row r="2484" spans="1:5">
      <c r="A2484" t="e">
        <f ca="1">ol_declare_function("func2483","result",E2484,"input1",B2484,"input2",C2484)</f>
        <v>#NAME?</v>
      </c>
      <c r="B2484">
        <v>1</v>
      </c>
      <c r="C2484">
        <v>2</v>
      </c>
      <c r="D2484">
        <v>2484</v>
      </c>
      <c r="E2484">
        <f t="shared" si="39"/>
        <v>2487</v>
      </c>
    </row>
    <row r="2485" spans="1:5">
      <c r="A2485" t="e">
        <f ca="1">ol_declare_function("func2484","result",E2485,"input1",B2485,"input2",C2485)</f>
        <v>#NAME?</v>
      </c>
      <c r="B2485">
        <v>1</v>
      </c>
      <c r="C2485">
        <v>2</v>
      </c>
      <c r="D2485">
        <v>2485</v>
      </c>
      <c r="E2485">
        <f t="shared" si="39"/>
        <v>2488</v>
      </c>
    </row>
    <row r="2486" spans="1:5">
      <c r="A2486" t="e">
        <f ca="1">ol_declare_function("func2485","result",E2486,"input1",B2486,"input2",C2486)</f>
        <v>#NAME?</v>
      </c>
      <c r="B2486">
        <v>1</v>
      </c>
      <c r="C2486">
        <v>2</v>
      </c>
      <c r="D2486">
        <v>2486</v>
      </c>
      <c r="E2486">
        <f t="shared" si="39"/>
        <v>2489</v>
      </c>
    </row>
    <row r="2487" spans="1:5">
      <c r="A2487" t="e">
        <f ca="1">ol_declare_function("func2486","result",E2487,"input1",B2487,"input2",C2487)</f>
        <v>#NAME?</v>
      </c>
      <c r="B2487">
        <v>1</v>
      </c>
      <c r="C2487">
        <v>2</v>
      </c>
      <c r="D2487">
        <v>2487</v>
      </c>
      <c r="E2487">
        <f t="shared" si="39"/>
        <v>2490</v>
      </c>
    </row>
    <row r="2488" spans="1:5">
      <c r="A2488" t="e">
        <f ca="1">ol_declare_function("func2487","result",E2488,"input1",B2488,"input2",C2488)</f>
        <v>#NAME?</v>
      </c>
      <c r="B2488">
        <v>1</v>
      </c>
      <c r="C2488">
        <v>2</v>
      </c>
      <c r="D2488">
        <v>2488</v>
      </c>
      <c r="E2488">
        <f t="shared" si="39"/>
        <v>2491</v>
      </c>
    </row>
    <row r="2489" spans="1:5">
      <c r="A2489" t="e">
        <f ca="1">ol_declare_function("func2488","result",E2489,"input1",B2489,"input2",C2489)</f>
        <v>#NAME?</v>
      </c>
      <c r="B2489">
        <v>1</v>
      </c>
      <c r="C2489">
        <v>2</v>
      </c>
      <c r="D2489">
        <v>2489</v>
      </c>
      <c r="E2489">
        <f t="shared" si="39"/>
        <v>2492</v>
      </c>
    </row>
    <row r="2490" spans="1:5">
      <c r="A2490" t="e">
        <f ca="1">ol_declare_function("func2489","result",E2490,"input1",B2490,"input2",C2490)</f>
        <v>#NAME?</v>
      </c>
      <c r="B2490">
        <v>1</v>
      </c>
      <c r="C2490">
        <v>2</v>
      </c>
      <c r="D2490">
        <v>2490</v>
      </c>
      <c r="E2490">
        <f t="shared" si="39"/>
        <v>2493</v>
      </c>
    </row>
    <row r="2491" spans="1:5">
      <c r="A2491" t="e">
        <f ca="1">ol_declare_function("func2490","result",E2491,"input1",B2491,"input2",C2491)</f>
        <v>#NAME?</v>
      </c>
      <c r="B2491">
        <v>1</v>
      </c>
      <c r="C2491">
        <v>2</v>
      </c>
      <c r="D2491">
        <v>2491</v>
      </c>
      <c r="E2491">
        <f t="shared" si="39"/>
        <v>2494</v>
      </c>
    </row>
    <row r="2492" spans="1:5">
      <c r="A2492" t="e">
        <f ca="1">ol_declare_function("func2491","result",E2492,"input1",B2492,"input2",C2492)</f>
        <v>#NAME?</v>
      </c>
      <c r="B2492">
        <v>1</v>
      </c>
      <c r="C2492">
        <v>2</v>
      </c>
      <c r="D2492">
        <v>2492</v>
      </c>
      <c r="E2492">
        <f t="shared" si="39"/>
        <v>2495</v>
      </c>
    </row>
    <row r="2493" spans="1:5">
      <c r="A2493" t="e">
        <f ca="1">ol_declare_function("func2492","result",E2493,"input1",B2493,"input2",C2493)</f>
        <v>#NAME?</v>
      </c>
      <c r="B2493">
        <v>1</v>
      </c>
      <c r="C2493">
        <v>2</v>
      </c>
      <c r="D2493">
        <v>2493</v>
      </c>
      <c r="E2493">
        <f t="shared" ref="E2493:E2556" si="40">D2493+C2493+B2493</f>
        <v>2496</v>
      </c>
    </row>
    <row r="2494" spans="1:5">
      <c r="A2494" t="e">
        <f ca="1">ol_declare_function("func2493","result",E2494,"input1",B2494,"input2",C2494)</f>
        <v>#NAME?</v>
      </c>
      <c r="B2494">
        <v>1</v>
      </c>
      <c r="C2494">
        <v>2</v>
      </c>
      <c r="D2494">
        <v>2494</v>
      </c>
      <c r="E2494">
        <f t="shared" si="40"/>
        <v>2497</v>
      </c>
    </row>
    <row r="2495" spans="1:5">
      <c r="A2495" t="e">
        <f ca="1">ol_declare_function("func2494","result",E2495,"input1",B2495,"input2",C2495)</f>
        <v>#NAME?</v>
      </c>
      <c r="B2495">
        <v>1</v>
      </c>
      <c r="C2495">
        <v>2</v>
      </c>
      <c r="D2495">
        <v>2495</v>
      </c>
      <c r="E2495">
        <f t="shared" si="40"/>
        <v>2498</v>
      </c>
    </row>
    <row r="2496" spans="1:5">
      <c r="A2496" t="e">
        <f ca="1">ol_declare_function("func2495","result",E2496,"input1",B2496,"input2",C2496)</f>
        <v>#NAME?</v>
      </c>
      <c r="B2496">
        <v>1</v>
      </c>
      <c r="C2496">
        <v>2</v>
      </c>
      <c r="D2496">
        <v>2496</v>
      </c>
      <c r="E2496">
        <f t="shared" si="40"/>
        <v>2499</v>
      </c>
    </row>
    <row r="2497" spans="1:5">
      <c r="A2497" t="e">
        <f ca="1">ol_declare_function("func2496","result",E2497,"input1",B2497,"input2",C2497)</f>
        <v>#NAME?</v>
      </c>
      <c r="B2497">
        <v>1</v>
      </c>
      <c r="C2497">
        <v>2</v>
      </c>
      <c r="D2497">
        <v>2497</v>
      </c>
      <c r="E2497">
        <f t="shared" si="40"/>
        <v>2500</v>
      </c>
    </row>
    <row r="2498" spans="1:5">
      <c r="A2498" t="e">
        <f ca="1">ol_declare_function("func2497","result",E2498,"input1",B2498,"input2",C2498)</f>
        <v>#NAME?</v>
      </c>
      <c r="B2498">
        <v>1</v>
      </c>
      <c r="C2498">
        <v>2</v>
      </c>
      <c r="D2498">
        <v>2498</v>
      </c>
      <c r="E2498">
        <f t="shared" si="40"/>
        <v>2501</v>
      </c>
    </row>
    <row r="2499" spans="1:5">
      <c r="A2499" t="e">
        <f ca="1">ol_declare_function("func2498","result",E2499,"input1",B2499,"input2",C2499)</f>
        <v>#NAME?</v>
      </c>
      <c r="B2499">
        <v>1</v>
      </c>
      <c r="C2499">
        <v>2</v>
      </c>
      <c r="D2499">
        <v>2499</v>
      </c>
      <c r="E2499">
        <f t="shared" si="40"/>
        <v>2502</v>
      </c>
    </row>
    <row r="2500" spans="1:5">
      <c r="A2500" t="e">
        <f ca="1">ol_declare_function("func2499","result",E2500,"input1",B2500,"input2",C2500)</f>
        <v>#NAME?</v>
      </c>
      <c r="B2500">
        <v>1</v>
      </c>
      <c r="C2500">
        <v>2</v>
      </c>
      <c r="D2500">
        <v>2500</v>
      </c>
      <c r="E2500">
        <f t="shared" si="40"/>
        <v>2503</v>
      </c>
    </row>
    <row r="2501" spans="1:5">
      <c r="A2501" t="e">
        <f ca="1">ol_declare_function("func2500","result",E2501,"input1",B2501,"input2",C2501)</f>
        <v>#NAME?</v>
      </c>
      <c r="B2501">
        <v>1</v>
      </c>
      <c r="C2501">
        <v>2</v>
      </c>
      <c r="D2501">
        <v>2501</v>
      </c>
      <c r="E2501">
        <f t="shared" si="40"/>
        <v>2504</v>
      </c>
    </row>
    <row r="2502" spans="1:5">
      <c r="A2502" t="e">
        <f ca="1">ol_declare_function("func2501","result",E2502,"input1",B2502,"input2",C2502)</f>
        <v>#NAME?</v>
      </c>
      <c r="B2502">
        <v>1</v>
      </c>
      <c r="C2502">
        <v>2</v>
      </c>
      <c r="D2502">
        <v>2502</v>
      </c>
      <c r="E2502">
        <f t="shared" si="40"/>
        <v>2505</v>
      </c>
    </row>
    <row r="2503" spans="1:5">
      <c r="A2503" t="e">
        <f ca="1">ol_declare_function("func2502","result",E2503,"input1",B2503,"input2",C2503)</f>
        <v>#NAME?</v>
      </c>
      <c r="B2503">
        <v>1</v>
      </c>
      <c r="C2503">
        <v>2</v>
      </c>
      <c r="D2503">
        <v>2503</v>
      </c>
      <c r="E2503">
        <f t="shared" si="40"/>
        <v>2506</v>
      </c>
    </row>
    <row r="2504" spans="1:5">
      <c r="A2504" t="e">
        <f ca="1">ol_declare_function("func2503","result",E2504,"input1",B2504,"input2",C2504)</f>
        <v>#NAME?</v>
      </c>
      <c r="B2504">
        <v>1</v>
      </c>
      <c r="C2504">
        <v>2</v>
      </c>
      <c r="D2504">
        <v>2504</v>
      </c>
      <c r="E2504">
        <f t="shared" si="40"/>
        <v>2507</v>
      </c>
    </row>
    <row r="2505" spans="1:5">
      <c r="A2505" t="e">
        <f ca="1">ol_declare_function("func2504","result",E2505,"input1",B2505,"input2",C2505)</f>
        <v>#NAME?</v>
      </c>
      <c r="B2505">
        <v>1</v>
      </c>
      <c r="C2505">
        <v>2</v>
      </c>
      <c r="D2505">
        <v>2505</v>
      </c>
      <c r="E2505">
        <f t="shared" si="40"/>
        <v>2508</v>
      </c>
    </row>
    <row r="2506" spans="1:5">
      <c r="A2506" t="e">
        <f ca="1">ol_declare_function("func2505","result",E2506,"input1",B2506,"input2",C2506)</f>
        <v>#NAME?</v>
      </c>
      <c r="B2506">
        <v>1</v>
      </c>
      <c r="C2506">
        <v>2</v>
      </c>
      <c r="D2506">
        <v>2506</v>
      </c>
      <c r="E2506">
        <f t="shared" si="40"/>
        <v>2509</v>
      </c>
    </row>
    <row r="2507" spans="1:5">
      <c r="A2507" t="e">
        <f ca="1">ol_declare_function("func2506","result",E2507,"input1",B2507,"input2",C2507)</f>
        <v>#NAME?</v>
      </c>
      <c r="B2507">
        <v>1</v>
      </c>
      <c r="C2507">
        <v>2</v>
      </c>
      <c r="D2507">
        <v>2507</v>
      </c>
      <c r="E2507">
        <f t="shared" si="40"/>
        <v>2510</v>
      </c>
    </row>
    <row r="2508" spans="1:5">
      <c r="A2508" t="e">
        <f ca="1">ol_declare_function("func2507","result",E2508,"input1",B2508,"input2",C2508)</f>
        <v>#NAME?</v>
      </c>
      <c r="B2508">
        <v>1</v>
      </c>
      <c r="C2508">
        <v>2</v>
      </c>
      <c r="D2508">
        <v>2508</v>
      </c>
      <c r="E2508">
        <f t="shared" si="40"/>
        <v>2511</v>
      </c>
    </row>
    <row r="2509" spans="1:5">
      <c r="A2509" t="e">
        <f ca="1">ol_declare_function("func2508","result",E2509,"input1",B2509,"input2",C2509)</f>
        <v>#NAME?</v>
      </c>
      <c r="B2509">
        <v>1</v>
      </c>
      <c r="C2509">
        <v>2</v>
      </c>
      <c r="D2509">
        <v>2509</v>
      </c>
      <c r="E2509">
        <f t="shared" si="40"/>
        <v>2512</v>
      </c>
    </row>
    <row r="2510" spans="1:5">
      <c r="A2510" t="e">
        <f ca="1">ol_declare_function("func2509","result",E2510,"input1",B2510,"input2",C2510)</f>
        <v>#NAME?</v>
      </c>
      <c r="B2510">
        <v>1</v>
      </c>
      <c r="C2510">
        <v>2</v>
      </c>
      <c r="D2510">
        <v>2510</v>
      </c>
      <c r="E2510">
        <f t="shared" si="40"/>
        <v>2513</v>
      </c>
    </row>
    <row r="2511" spans="1:5">
      <c r="A2511" t="e">
        <f ca="1">ol_declare_function("func2510","result",E2511,"input1",B2511,"input2",C2511)</f>
        <v>#NAME?</v>
      </c>
      <c r="B2511">
        <v>1</v>
      </c>
      <c r="C2511">
        <v>2</v>
      </c>
      <c r="D2511">
        <v>2511</v>
      </c>
      <c r="E2511">
        <f t="shared" si="40"/>
        <v>2514</v>
      </c>
    </row>
    <row r="2512" spans="1:5">
      <c r="A2512" t="e">
        <f ca="1">ol_declare_function("func2511","result",E2512,"input1",B2512,"input2",C2512)</f>
        <v>#NAME?</v>
      </c>
      <c r="B2512">
        <v>1</v>
      </c>
      <c r="C2512">
        <v>2</v>
      </c>
      <c r="D2512">
        <v>2512</v>
      </c>
      <c r="E2512">
        <f t="shared" si="40"/>
        <v>2515</v>
      </c>
    </row>
    <row r="2513" spans="1:5">
      <c r="A2513" t="e">
        <f ca="1">ol_declare_function("func2512","result",E2513,"input1",B2513,"input2",C2513)</f>
        <v>#NAME?</v>
      </c>
      <c r="B2513">
        <v>1</v>
      </c>
      <c r="C2513">
        <v>2</v>
      </c>
      <c r="D2513">
        <v>2513</v>
      </c>
      <c r="E2513">
        <f t="shared" si="40"/>
        <v>2516</v>
      </c>
    </row>
    <row r="2514" spans="1:5">
      <c r="A2514" t="e">
        <f ca="1">ol_declare_function("func2513","result",E2514,"input1",B2514,"input2",C2514)</f>
        <v>#NAME?</v>
      </c>
      <c r="B2514">
        <v>1</v>
      </c>
      <c r="C2514">
        <v>2</v>
      </c>
      <c r="D2514">
        <v>2514</v>
      </c>
      <c r="E2514">
        <f t="shared" si="40"/>
        <v>2517</v>
      </c>
    </row>
    <row r="2515" spans="1:5">
      <c r="A2515" t="e">
        <f ca="1">ol_declare_function("func2514","result",E2515,"input1",B2515,"input2",C2515)</f>
        <v>#NAME?</v>
      </c>
      <c r="B2515">
        <v>1</v>
      </c>
      <c r="C2515">
        <v>2</v>
      </c>
      <c r="D2515">
        <v>2515</v>
      </c>
      <c r="E2515">
        <f t="shared" si="40"/>
        <v>2518</v>
      </c>
    </row>
    <row r="2516" spans="1:5">
      <c r="A2516" t="e">
        <f ca="1">ol_declare_function("func2515","result",E2516,"input1",B2516,"input2",C2516)</f>
        <v>#NAME?</v>
      </c>
      <c r="B2516">
        <v>1</v>
      </c>
      <c r="C2516">
        <v>2</v>
      </c>
      <c r="D2516">
        <v>2516</v>
      </c>
      <c r="E2516">
        <f t="shared" si="40"/>
        <v>2519</v>
      </c>
    </row>
    <row r="2517" spans="1:5">
      <c r="A2517" t="e">
        <f ca="1">ol_declare_function("func2516","result",E2517,"input1",B2517,"input2",C2517)</f>
        <v>#NAME?</v>
      </c>
      <c r="B2517">
        <v>1</v>
      </c>
      <c r="C2517">
        <v>2</v>
      </c>
      <c r="D2517">
        <v>2517</v>
      </c>
      <c r="E2517">
        <f t="shared" si="40"/>
        <v>2520</v>
      </c>
    </row>
    <row r="2518" spans="1:5">
      <c r="A2518" t="e">
        <f ca="1">ol_declare_function("func2517","result",E2518,"input1",B2518,"input2",C2518)</f>
        <v>#NAME?</v>
      </c>
      <c r="B2518">
        <v>1</v>
      </c>
      <c r="C2518">
        <v>2</v>
      </c>
      <c r="D2518">
        <v>2518</v>
      </c>
      <c r="E2518">
        <f t="shared" si="40"/>
        <v>2521</v>
      </c>
    </row>
    <row r="2519" spans="1:5">
      <c r="A2519" t="e">
        <f ca="1">ol_declare_function("func2518","result",E2519,"input1",B2519,"input2",C2519)</f>
        <v>#NAME?</v>
      </c>
      <c r="B2519">
        <v>1</v>
      </c>
      <c r="C2519">
        <v>2</v>
      </c>
      <c r="D2519">
        <v>2519</v>
      </c>
      <c r="E2519">
        <f t="shared" si="40"/>
        <v>2522</v>
      </c>
    </row>
    <row r="2520" spans="1:5">
      <c r="A2520" t="e">
        <f ca="1">ol_declare_function("func2519","result",E2520,"input1",B2520,"input2",C2520)</f>
        <v>#NAME?</v>
      </c>
      <c r="B2520">
        <v>1</v>
      </c>
      <c r="C2520">
        <v>2</v>
      </c>
      <c r="D2520">
        <v>2520</v>
      </c>
      <c r="E2520">
        <f t="shared" si="40"/>
        <v>2523</v>
      </c>
    </row>
    <row r="2521" spans="1:5">
      <c r="A2521" t="e">
        <f ca="1">ol_declare_function("func2520","result",E2521,"input1",B2521,"input2",C2521)</f>
        <v>#NAME?</v>
      </c>
      <c r="B2521">
        <v>1</v>
      </c>
      <c r="C2521">
        <v>2</v>
      </c>
      <c r="D2521">
        <v>2521</v>
      </c>
      <c r="E2521">
        <f t="shared" si="40"/>
        <v>2524</v>
      </c>
    </row>
    <row r="2522" spans="1:5">
      <c r="A2522" t="e">
        <f ca="1">ol_declare_function("func2521","result",E2522,"input1",B2522,"input2",C2522)</f>
        <v>#NAME?</v>
      </c>
      <c r="B2522">
        <v>1</v>
      </c>
      <c r="C2522">
        <v>2</v>
      </c>
      <c r="D2522">
        <v>2522</v>
      </c>
      <c r="E2522">
        <f t="shared" si="40"/>
        <v>2525</v>
      </c>
    </row>
    <row r="2523" spans="1:5">
      <c r="A2523" t="e">
        <f ca="1">ol_declare_function("func2522","result",E2523,"input1",B2523,"input2",C2523)</f>
        <v>#NAME?</v>
      </c>
      <c r="B2523">
        <v>1</v>
      </c>
      <c r="C2523">
        <v>2</v>
      </c>
      <c r="D2523">
        <v>2523</v>
      </c>
      <c r="E2523">
        <f t="shared" si="40"/>
        <v>2526</v>
      </c>
    </row>
    <row r="2524" spans="1:5">
      <c r="A2524" t="e">
        <f ca="1">ol_declare_function("func2523","result",E2524,"input1",B2524,"input2",C2524)</f>
        <v>#NAME?</v>
      </c>
      <c r="B2524">
        <v>1</v>
      </c>
      <c r="C2524">
        <v>2</v>
      </c>
      <c r="D2524">
        <v>2524</v>
      </c>
      <c r="E2524">
        <f t="shared" si="40"/>
        <v>2527</v>
      </c>
    </row>
    <row r="2525" spans="1:5">
      <c r="A2525" t="e">
        <f ca="1">ol_declare_function("func2524","result",E2525,"input1",B2525,"input2",C2525)</f>
        <v>#NAME?</v>
      </c>
      <c r="B2525">
        <v>1</v>
      </c>
      <c r="C2525">
        <v>2</v>
      </c>
      <c r="D2525">
        <v>2525</v>
      </c>
      <c r="E2525">
        <f t="shared" si="40"/>
        <v>2528</v>
      </c>
    </row>
    <row r="2526" spans="1:5">
      <c r="A2526" t="e">
        <f ca="1">ol_declare_function("func2525","result",E2526,"input1",B2526,"input2",C2526)</f>
        <v>#NAME?</v>
      </c>
      <c r="B2526">
        <v>1</v>
      </c>
      <c r="C2526">
        <v>2</v>
      </c>
      <c r="D2526">
        <v>2526</v>
      </c>
      <c r="E2526">
        <f t="shared" si="40"/>
        <v>2529</v>
      </c>
    </row>
    <row r="2527" spans="1:5">
      <c r="A2527" t="e">
        <f ca="1">ol_declare_function("func2526","result",E2527,"input1",B2527,"input2",C2527)</f>
        <v>#NAME?</v>
      </c>
      <c r="B2527">
        <v>1</v>
      </c>
      <c r="C2527">
        <v>2</v>
      </c>
      <c r="D2527">
        <v>2527</v>
      </c>
      <c r="E2527">
        <f t="shared" si="40"/>
        <v>2530</v>
      </c>
    </row>
    <row r="2528" spans="1:5">
      <c r="A2528" t="e">
        <f ca="1">ol_declare_function("func2527","result",E2528,"input1",B2528,"input2",C2528)</f>
        <v>#NAME?</v>
      </c>
      <c r="B2528">
        <v>1</v>
      </c>
      <c r="C2528">
        <v>2</v>
      </c>
      <c r="D2528">
        <v>2528</v>
      </c>
      <c r="E2528">
        <f t="shared" si="40"/>
        <v>2531</v>
      </c>
    </row>
    <row r="2529" spans="1:5">
      <c r="A2529" t="e">
        <f ca="1">ol_declare_function("func2528","result",E2529,"input1",B2529,"input2",C2529)</f>
        <v>#NAME?</v>
      </c>
      <c r="B2529">
        <v>1</v>
      </c>
      <c r="C2529">
        <v>2</v>
      </c>
      <c r="D2529">
        <v>2529</v>
      </c>
      <c r="E2529">
        <f t="shared" si="40"/>
        <v>2532</v>
      </c>
    </row>
    <row r="2530" spans="1:5">
      <c r="A2530" t="e">
        <f ca="1">ol_declare_function("func2529","result",E2530,"input1",B2530,"input2",C2530)</f>
        <v>#NAME?</v>
      </c>
      <c r="B2530">
        <v>1</v>
      </c>
      <c r="C2530">
        <v>2</v>
      </c>
      <c r="D2530">
        <v>2530</v>
      </c>
      <c r="E2530">
        <f t="shared" si="40"/>
        <v>2533</v>
      </c>
    </row>
    <row r="2531" spans="1:5">
      <c r="A2531" t="e">
        <f ca="1">ol_declare_function("func2530","result",E2531,"input1",B2531,"input2",C2531)</f>
        <v>#NAME?</v>
      </c>
      <c r="B2531">
        <v>1</v>
      </c>
      <c r="C2531">
        <v>2</v>
      </c>
      <c r="D2531">
        <v>2531</v>
      </c>
      <c r="E2531">
        <f t="shared" si="40"/>
        <v>2534</v>
      </c>
    </row>
    <row r="2532" spans="1:5">
      <c r="A2532" t="e">
        <f ca="1">ol_declare_function("func2531","result",E2532,"input1",B2532,"input2",C2532)</f>
        <v>#NAME?</v>
      </c>
      <c r="B2532">
        <v>1</v>
      </c>
      <c r="C2532">
        <v>2</v>
      </c>
      <c r="D2532">
        <v>2532</v>
      </c>
      <c r="E2532">
        <f t="shared" si="40"/>
        <v>2535</v>
      </c>
    </row>
    <row r="2533" spans="1:5">
      <c r="A2533" t="e">
        <f ca="1">ol_declare_function("func2532","result",E2533,"input1",B2533,"input2",C2533)</f>
        <v>#NAME?</v>
      </c>
      <c r="B2533">
        <v>1</v>
      </c>
      <c r="C2533">
        <v>2</v>
      </c>
      <c r="D2533">
        <v>2533</v>
      </c>
      <c r="E2533">
        <f t="shared" si="40"/>
        <v>2536</v>
      </c>
    </row>
    <row r="2534" spans="1:5">
      <c r="A2534" t="e">
        <f ca="1">ol_declare_function("func2533","result",E2534,"input1",B2534,"input2",C2534)</f>
        <v>#NAME?</v>
      </c>
      <c r="B2534">
        <v>1</v>
      </c>
      <c r="C2534">
        <v>2</v>
      </c>
      <c r="D2534">
        <v>2534</v>
      </c>
      <c r="E2534">
        <f t="shared" si="40"/>
        <v>2537</v>
      </c>
    </row>
    <row r="2535" spans="1:5">
      <c r="A2535" t="e">
        <f ca="1">ol_declare_function("func2534","result",E2535,"input1",B2535,"input2",C2535)</f>
        <v>#NAME?</v>
      </c>
      <c r="B2535">
        <v>1</v>
      </c>
      <c r="C2535">
        <v>2</v>
      </c>
      <c r="D2535">
        <v>2535</v>
      </c>
      <c r="E2535">
        <f t="shared" si="40"/>
        <v>2538</v>
      </c>
    </row>
    <row r="2536" spans="1:5">
      <c r="A2536" t="e">
        <f ca="1">ol_declare_function("func2535","result",E2536,"input1",B2536,"input2",C2536)</f>
        <v>#NAME?</v>
      </c>
      <c r="B2536">
        <v>1</v>
      </c>
      <c r="C2536">
        <v>2</v>
      </c>
      <c r="D2536">
        <v>2536</v>
      </c>
      <c r="E2536">
        <f t="shared" si="40"/>
        <v>2539</v>
      </c>
    </row>
    <row r="2537" spans="1:5">
      <c r="A2537" t="e">
        <f ca="1">ol_declare_function("func2536","result",E2537,"input1",B2537,"input2",C2537)</f>
        <v>#NAME?</v>
      </c>
      <c r="B2537">
        <v>1</v>
      </c>
      <c r="C2537">
        <v>2</v>
      </c>
      <c r="D2537">
        <v>2537</v>
      </c>
      <c r="E2537">
        <f t="shared" si="40"/>
        <v>2540</v>
      </c>
    </row>
    <row r="2538" spans="1:5">
      <c r="A2538" t="e">
        <f ca="1">ol_declare_function("func2537","result",E2538,"input1",B2538,"input2",C2538)</f>
        <v>#NAME?</v>
      </c>
      <c r="B2538">
        <v>1</v>
      </c>
      <c r="C2538">
        <v>2</v>
      </c>
      <c r="D2538">
        <v>2538</v>
      </c>
      <c r="E2538">
        <f t="shared" si="40"/>
        <v>2541</v>
      </c>
    </row>
    <row r="2539" spans="1:5">
      <c r="A2539" t="e">
        <f ca="1">ol_declare_function("func2538","result",E2539,"input1",B2539,"input2",C2539)</f>
        <v>#NAME?</v>
      </c>
      <c r="B2539">
        <v>1</v>
      </c>
      <c r="C2539">
        <v>2</v>
      </c>
      <c r="D2539">
        <v>2539</v>
      </c>
      <c r="E2539">
        <f t="shared" si="40"/>
        <v>2542</v>
      </c>
    </row>
    <row r="2540" spans="1:5">
      <c r="A2540" t="e">
        <f ca="1">ol_declare_function("func2539","result",E2540,"input1",B2540,"input2",C2540)</f>
        <v>#NAME?</v>
      </c>
      <c r="B2540">
        <v>1</v>
      </c>
      <c r="C2540">
        <v>2</v>
      </c>
      <c r="D2540">
        <v>2540</v>
      </c>
      <c r="E2540">
        <f t="shared" si="40"/>
        <v>2543</v>
      </c>
    </row>
    <row r="2541" spans="1:5">
      <c r="A2541" t="e">
        <f ca="1">ol_declare_function("func2540","result",E2541,"input1",B2541,"input2",C2541)</f>
        <v>#NAME?</v>
      </c>
      <c r="B2541">
        <v>1</v>
      </c>
      <c r="C2541">
        <v>2</v>
      </c>
      <c r="D2541">
        <v>2541</v>
      </c>
      <c r="E2541">
        <f t="shared" si="40"/>
        <v>2544</v>
      </c>
    </row>
    <row r="2542" spans="1:5">
      <c r="A2542" t="e">
        <f ca="1">ol_declare_function("func2541","result",E2542,"input1",B2542,"input2",C2542)</f>
        <v>#NAME?</v>
      </c>
      <c r="B2542">
        <v>1</v>
      </c>
      <c r="C2542">
        <v>2</v>
      </c>
      <c r="D2542">
        <v>2542</v>
      </c>
      <c r="E2542">
        <f t="shared" si="40"/>
        <v>2545</v>
      </c>
    </row>
    <row r="2543" spans="1:5">
      <c r="A2543" t="e">
        <f ca="1">ol_declare_function("func2542","result",E2543,"input1",B2543,"input2",C2543)</f>
        <v>#NAME?</v>
      </c>
      <c r="B2543">
        <v>1</v>
      </c>
      <c r="C2543">
        <v>2</v>
      </c>
      <c r="D2543">
        <v>2543</v>
      </c>
      <c r="E2543">
        <f t="shared" si="40"/>
        <v>2546</v>
      </c>
    </row>
    <row r="2544" spans="1:5">
      <c r="A2544" t="e">
        <f ca="1">ol_declare_function("func2543","result",E2544,"input1",B2544,"input2",C2544)</f>
        <v>#NAME?</v>
      </c>
      <c r="B2544">
        <v>1</v>
      </c>
      <c r="C2544">
        <v>2</v>
      </c>
      <c r="D2544">
        <v>2544</v>
      </c>
      <c r="E2544">
        <f t="shared" si="40"/>
        <v>2547</v>
      </c>
    </row>
    <row r="2545" spans="1:5">
      <c r="A2545" t="e">
        <f ca="1">ol_declare_function("func2544","result",E2545,"input1",B2545,"input2",C2545)</f>
        <v>#NAME?</v>
      </c>
      <c r="B2545">
        <v>1</v>
      </c>
      <c r="C2545">
        <v>2</v>
      </c>
      <c r="D2545">
        <v>2545</v>
      </c>
      <c r="E2545">
        <f t="shared" si="40"/>
        <v>2548</v>
      </c>
    </row>
    <row r="2546" spans="1:5">
      <c r="A2546" t="e">
        <f ca="1">ol_declare_function("func2545","result",E2546,"input1",B2546,"input2",C2546)</f>
        <v>#NAME?</v>
      </c>
      <c r="B2546">
        <v>1</v>
      </c>
      <c r="C2546">
        <v>2</v>
      </c>
      <c r="D2546">
        <v>2546</v>
      </c>
      <c r="E2546">
        <f t="shared" si="40"/>
        <v>2549</v>
      </c>
    </row>
    <row r="2547" spans="1:5">
      <c r="A2547" t="e">
        <f ca="1">ol_declare_function("func2546","result",E2547,"input1",B2547,"input2",C2547)</f>
        <v>#NAME?</v>
      </c>
      <c r="B2547">
        <v>1</v>
      </c>
      <c r="C2547">
        <v>2</v>
      </c>
      <c r="D2547">
        <v>2547</v>
      </c>
      <c r="E2547">
        <f t="shared" si="40"/>
        <v>2550</v>
      </c>
    </row>
    <row r="2548" spans="1:5">
      <c r="A2548" t="e">
        <f ca="1">ol_declare_function("func2547","result",E2548,"input1",B2548,"input2",C2548)</f>
        <v>#NAME?</v>
      </c>
      <c r="B2548">
        <v>1</v>
      </c>
      <c r="C2548">
        <v>2</v>
      </c>
      <c r="D2548">
        <v>2548</v>
      </c>
      <c r="E2548">
        <f t="shared" si="40"/>
        <v>2551</v>
      </c>
    </row>
    <row r="2549" spans="1:5">
      <c r="A2549" t="e">
        <f ca="1">ol_declare_function("func2548","result",E2549,"input1",B2549,"input2",C2549)</f>
        <v>#NAME?</v>
      </c>
      <c r="B2549">
        <v>1</v>
      </c>
      <c r="C2549">
        <v>2</v>
      </c>
      <c r="D2549">
        <v>2549</v>
      </c>
      <c r="E2549">
        <f t="shared" si="40"/>
        <v>2552</v>
      </c>
    </row>
    <row r="2550" spans="1:5">
      <c r="A2550" t="e">
        <f ca="1">ol_declare_function("func2549","result",E2550,"input1",B2550,"input2",C2550)</f>
        <v>#NAME?</v>
      </c>
      <c r="B2550">
        <v>1</v>
      </c>
      <c r="C2550">
        <v>2</v>
      </c>
      <c r="D2550">
        <v>2550</v>
      </c>
      <c r="E2550">
        <f t="shared" si="40"/>
        <v>2553</v>
      </c>
    </row>
    <row r="2551" spans="1:5">
      <c r="A2551" t="e">
        <f ca="1">ol_declare_function("func2550","result",E2551,"input1",B2551,"input2",C2551)</f>
        <v>#NAME?</v>
      </c>
      <c r="B2551">
        <v>1</v>
      </c>
      <c r="C2551">
        <v>2</v>
      </c>
      <c r="D2551">
        <v>2551</v>
      </c>
      <c r="E2551">
        <f t="shared" si="40"/>
        <v>2554</v>
      </c>
    </row>
    <row r="2552" spans="1:5">
      <c r="A2552" t="e">
        <f ca="1">ol_declare_function("func2551","result",E2552,"input1",B2552,"input2",C2552)</f>
        <v>#NAME?</v>
      </c>
      <c r="B2552">
        <v>1</v>
      </c>
      <c r="C2552">
        <v>2</v>
      </c>
      <c r="D2552">
        <v>2552</v>
      </c>
      <c r="E2552">
        <f t="shared" si="40"/>
        <v>2555</v>
      </c>
    </row>
    <row r="2553" spans="1:5">
      <c r="A2553" t="e">
        <f ca="1">ol_declare_function("func2552","result",E2553,"input1",B2553,"input2",C2553)</f>
        <v>#NAME?</v>
      </c>
      <c r="B2553">
        <v>1</v>
      </c>
      <c r="C2553">
        <v>2</v>
      </c>
      <c r="D2553">
        <v>2553</v>
      </c>
      <c r="E2553">
        <f t="shared" si="40"/>
        <v>2556</v>
      </c>
    </row>
    <row r="2554" spans="1:5">
      <c r="A2554" t="e">
        <f ca="1">ol_declare_function("func2553","result",E2554,"input1",B2554,"input2",C2554)</f>
        <v>#NAME?</v>
      </c>
      <c r="B2554">
        <v>1</v>
      </c>
      <c r="C2554">
        <v>2</v>
      </c>
      <c r="D2554">
        <v>2554</v>
      </c>
      <c r="E2554">
        <f t="shared" si="40"/>
        <v>2557</v>
      </c>
    </row>
    <row r="2555" spans="1:5">
      <c r="A2555" t="e">
        <f ca="1">ol_declare_function("func2554","result",E2555,"input1",B2555,"input2",C2555)</f>
        <v>#NAME?</v>
      </c>
      <c r="B2555">
        <v>1</v>
      </c>
      <c r="C2555">
        <v>2</v>
      </c>
      <c r="D2555">
        <v>2555</v>
      </c>
      <c r="E2555">
        <f t="shared" si="40"/>
        <v>2558</v>
      </c>
    </row>
    <row r="2556" spans="1:5">
      <c r="A2556" t="e">
        <f ca="1">ol_declare_function("func2555","result",E2556,"input1",B2556,"input2",C2556)</f>
        <v>#NAME?</v>
      </c>
      <c r="B2556">
        <v>1</v>
      </c>
      <c r="C2556">
        <v>2</v>
      </c>
      <c r="D2556">
        <v>2556</v>
      </c>
      <c r="E2556">
        <f t="shared" si="40"/>
        <v>2559</v>
      </c>
    </row>
    <row r="2557" spans="1:5">
      <c r="A2557" t="e">
        <f ca="1">ol_declare_function("func2556","result",E2557,"input1",B2557,"input2",C2557)</f>
        <v>#NAME?</v>
      </c>
      <c r="B2557">
        <v>1</v>
      </c>
      <c r="C2557">
        <v>2</v>
      </c>
      <c r="D2557">
        <v>2557</v>
      </c>
      <c r="E2557">
        <f t="shared" ref="E2557:E2620" si="41">D2557+C2557+B2557</f>
        <v>2560</v>
      </c>
    </row>
    <row r="2558" spans="1:5">
      <c r="A2558" t="e">
        <f ca="1">ol_declare_function("func2557","result",E2558,"input1",B2558,"input2",C2558)</f>
        <v>#NAME?</v>
      </c>
      <c r="B2558">
        <v>1</v>
      </c>
      <c r="C2558">
        <v>2</v>
      </c>
      <c r="D2558">
        <v>2558</v>
      </c>
      <c r="E2558">
        <f t="shared" si="41"/>
        <v>2561</v>
      </c>
    </row>
    <row r="2559" spans="1:5">
      <c r="A2559" t="e">
        <f ca="1">ol_declare_function("func2558","result",E2559,"input1",B2559,"input2",C2559)</f>
        <v>#NAME?</v>
      </c>
      <c r="B2559">
        <v>1</v>
      </c>
      <c r="C2559">
        <v>2</v>
      </c>
      <c r="D2559">
        <v>2559</v>
      </c>
      <c r="E2559">
        <f t="shared" si="41"/>
        <v>2562</v>
      </c>
    </row>
    <row r="2560" spans="1:5">
      <c r="A2560" t="e">
        <f ca="1">ol_declare_function("func2559","result",E2560,"input1",B2560,"input2",C2560)</f>
        <v>#NAME?</v>
      </c>
      <c r="B2560">
        <v>1</v>
      </c>
      <c r="C2560">
        <v>2</v>
      </c>
      <c r="D2560">
        <v>2560</v>
      </c>
      <c r="E2560">
        <f t="shared" si="41"/>
        <v>2563</v>
      </c>
    </row>
    <row r="2561" spans="1:5">
      <c r="A2561" t="e">
        <f ca="1">ol_declare_function("func2560","result",E2561,"input1",B2561,"input2",C2561)</f>
        <v>#NAME?</v>
      </c>
      <c r="B2561">
        <v>1</v>
      </c>
      <c r="C2561">
        <v>2</v>
      </c>
      <c r="D2561">
        <v>2561</v>
      </c>
      <c r="E2561">
        <f t="shared" si="41"/>
        <v>2564</v>
      </c>
    </row>
    <row r="2562" spans="1:5">
      <c r="A2562" t="e">
        <f ca="1">ol_declare_function("func2561","result",E2562,"input1",B2562,"input2",C2562)</f>
        <v>#NAME?</v>
      </c>
      <c r="B2562">
        <v>1</v>
      </c>
      <c r="C2562">
        <v>2</v>
      </c>
      <c r="D2562">
        <v>2562</v>
      </c>
      <c r="E2562">
        <f t="shared" si="41"/>
        <v>2565</v>
      </c>
    </row>
    <row r="2563" spans="1:5">
      <c r="A2563" t="e">
        <f ca="1">ol_declare_function("func2562","result",E2563,"input1",B2563,"input2",C2563)</f>
        <v>#NAME?</v>
      </c>
      <c r="B2563">
        <v>1</v>
      </c>
      <c r="C2563">
        <v>2</v>
      </c>
      <c r="D2563">
        <v>2563</v>
      </c>
      <c r="E2563">
        <f t="shared" si="41"/>
        <v>2566</v>
      </c>
    </row>
    <row r="2564" spans="1:5">
      <c r="A2564" t="e">
        <f ca="1">ol_declare_function("func2563","result",E2564,"input1",B2564,"input2",C2564)</f>
        <v>#NAME?</v>
      </c>
      <c r="B2564">
        <v>1</v>
      </c>
      <c r="C2564">
        <v>2</v>
      </c>
      <c r="D2564">
        <v>2564</v>
      </c>
      <c r="E2564">
        <f t="shared" si="41"/>
        <v>2567</v>
      </c>
    </row>
    <row r="2565" spans="1:5">
      <c r="A2565" t="e">
        <f ca="1">ol_declare_function("func2564","result",E2565,"input1",B2565,"input2",C2565)</f>
        <v>#NAME?</v>
      </c>
      <c r="B2565">
        <v>1</v>
      </c>
      <c r="C2565">
        <v>2</v>
      </c>
      <c r="D2565">
        <v>2565</v>
      </c>
      <c r="E2565">
        <f t="shared" si="41"/>
        <v>2568</v>
      </c>
    </row>
    <row r="2566" spans="1:5">
      <c r="A2566" t="e">
        <f ca="1">ol_declare_function("func2565","result",E2566,"input1",B2566,"input2",C2566)</f>
        <v>#NAME?</v>
      </c>
      <c r="B2566">
        <v>1</v>
      </c>
      <c r="C2566">
        <v>2</v>
      </c>
      <c r="D2566">
        <v>2566</v>
      </c>
      <c r="E2566">
        <f t="shared" si="41"/>
        <v>2569</v>
      </c>
    </row>
    <row r="2567" spans="1:5">
      <c r="A2567" t="e">
        <f ca="1">ol_declare_function("func2566","result",E2567,"input1",B2567,"input2",C2567)</f>
        <v>#NAME?</v>
      </c>
      <c r="B2567">
        <v>1</v>
      </c>
      <c r="C2567">
        <v>2</v>
      </c>
      <c r="D2567">
        <v>2567</v>
      </c>
      <c r="E2567">
        <f t="shared" si="41"/>
        <v>2570</v>
      </c>
    </row>
    <row r="2568" spans="1:5">
      <c r="A2568" t="e">
        <f ca="1">ol_declare_function("func2567","result",E2568,"input1",B2568,"input2",C2568)</f>
        <v>#NAME?</v>
      </c>
      <c r="B2568">
        <v>1</v>
      </c>
      <c r="C2568">
        <v>2</v>
      </c>
      <c r="D2568">
        <v>2568</v>
      </c>
      <c r="E2568">
        <f t="shared" si="41"/>
        <v>2571</v>
      </c>
    </row>
    <row r="2569" spans="1:5">
      <c r="A2569" t="e">
        <f ca="1">ol_declare_function("func2568","result",E2569,"input1",B2569,"input2",C2569)</f>
        <v>#NAME?</v>
      </c>
      <c r="B2569">
        <v>1</v>
      </c>
      <c r="C2569">
        <v>2</v>
      </c>
      <c r="D2569">
        <v>2569</v>
      </c>
      <c r="E2569">
        <f t="shared" si="41"/>
        <v>2572</v>
      </c>
    </row>
    <row r="2570" spans="1:5">
      <c r="A2570" t="e">
        <f ca="1">ol_declare_function("func2569","result",E2570,"input1",B2570,"input2",C2570)</f>
        <v>#NAME?</v>
      </c>
      <c r="B2570">
        <v>1</v>
      </c>
      <c r="C2570">
        <v>2</v>
      </c>
      <c r="D2570">
        <v>2570</v>
      </c>
      <c r="E2570">
        <f t="shared" si="41"/>
        <v>2573</v>
      </c>
    </row>
    <row r="2571" spans="1:5">
      <c r="A2571" t="e">
        <f ca="1">ol_declare_function("func2570","result",E2571,"input1",B2571,"input2",C2571)</f>
        <v>#NAME?</v>
      </c>
      <c r="B2571">
        <v>1</v>
      </c>
      <c r="C2571">
        <v>2</v>
      </c>
      <c r="D2571">
        <v>2571</v>
      </c>
      <c r="E2571">
        <f t="shared" si="41"/>
        <v>2574</v>
      </c>
    </row>
    <row r="2572" spans="1:5">
      <c r="A2572" t="e">
        <f ca="1">ol_declare_function("func2571","result",E2572,"input1",B2572,"input2",C2572)</f>
        <v>#NAME?</v>
      </c>
      <c r="B2572">
        <v>1</v>
      </c>
      <c r="C2572">
        <v>2</v>
      </c>
      <c r="D2572">
        <v>2572</v>
      </c>
      <c r="E2572">
        <f t="shared" si="41"/>
        <v>2575</v>
      </c>
    </row>
    <row r="2573" spans="1:5">
      <c r="A2573" t="e">
        <f ca="1">ol_declare_function("func2572","result",E2573,"input1",B2573,"input2",C2573)</f>
        <v>#NAME?</v>
      </c>
      <c r="B2573">
        <v>1</v>
      </c>
      <c r="C2573">
        <v>2</v>
      </c>
      <c r="D2573">
        <v>2573</v>
      </c>
      <c r="E2573">
        <f t="shared" si="41"/>
        <v>2576</v>
      </c>
    </row>
    <row r="2574" spans="1:5">
      <c r="A2574" t="e">
        <f ca="1">ol_declare_function("func2573","result",E2574,"input1",B2574,"input2",C2574)</f>
        <v>#NAME?</v>
      </c>
      <c r="B2574">
        <v>1</v>
      </c>
      <c r="C2574">
        <v>2</v>
      </c>
      <c r="D2574">
        <v>2574</v>
      </c>
      <c r="E2574">
        <f t="shared" si="41"/>
        <v>2577</v>
      </c>
    </row>
    <row r="2575" spans="1:5">
      <c r="A2575" t="e">
        <f ca="1">ol_declare_function("func2574","result",E2575,"input1",B2575,"input2",C2575)</f>
        <v>#NAME?</v>
      </c>
      <c r="B2575">
        <v>1</v>
      </c>
      <c r="C2575">
        <v>2</v>
      </c>
      <c r="D2575">
        <v>2575</v>
      </c>
      <c r="E2575">
        <f t="shared" si="41"/>
        <v>2578</v>
      </c>
    </row>
    <row r="2576" spans="1:5">
      <c r="A2576" t="e">
        <f ca="1">ol_declare_function("func2575","result",E2576,"input1",B2576,"input2",C2576)</f>
        <v>#NAME?</v>
      </c>
      <c r="B2576">
        <v>1</v>
      </c>
      <c r="C2576">
        <v>2</v>
      </c>
      <c r="D2576">
        <v>2576</v>
      </c>
      <c r="E2576">
        <f t="shared" si="41"/>
        <v>2579</v>
      </c>
    </row>
    <row r="2577" spans="1:5">
      <c r="A2577" t="e">
        <f ca="1">ol_declare_function("func2576","result",E2577,"input1",B2577,"input2",C2577)</f>
        <v>#NAME?</v>
      </c>
      <c r="B2577">
        <v>1</v>
      </c>
      <c r="C2577">
        <v>2</v>
      </c>
      <c r="D2577">
        <v>2577</v>
      </c>
      <c r="E2577">
        <f t="shared" si="41"/>
        <v>2580</v>
      </c>
    </row>
    <row r="2578" spans="1:5">
      <c r="A2578" t="e">
        <f ca="1">ol_declare_function("func2577","result",E2578,"input1",B2578,"input2",C2578)</f>
        <v>#NAME?</v>
      </c>
      <c r="B2578">
        <v>1</v>
      </c>
      <c r="C2578">
        <v>2</v>
      </c>
      <c r="D2578">
        <v>2578</v>
      </c>
      <c r="E2578">
        <f t="shared" si="41"/>
        <v>2581</v>
      </c>
    </row>
    <row r="2579" spans="1:5">
      <c r="A2579" t="e">
        <f ca="1">ol_declare_function("func2578","result",E2579,"input1",B2579,"input2",C2579)</f>
        <v>#NAME?</v>
      </c>
      <c r="B2579">
        <v>1</v>
      </c>
      <c r="C2579">
        <v>2</v>
      </c>
      <c r="D2579">
        <v>2579</v>
      </c>
      <c r="E2579">
        <f t="shared" si="41"/>
        <v>2582</v>
      </c>
    </row>
    <row r="2580" spans="1:5">
      <c r="A2580" t="e">
        <f ca="1">ol_declare_function("func2579","result",E2580,"input1",B2580,"input2",C2580)</f>
        <v>#NAME?</v>
      </c>
      <c r="B2580">
        <v>1</v>
      </c>
      <c r="C2580">
        <v>2</v>
      </c>
      <c r="D2580">
        <v>2580</v>
      </c>
      <c r="E2580">
        <f t="shared" si="41"/>
        <v>2583</v>
      </c>
    </row>
    <row r="2581" spans="1:5">
      <c r="A2581" t="e">
        <f ca="1">ol_declare_function("func2580","result",E2581,"input1",B2581,"input2",C2581)</f>
        <v>#NAME?</v>
      </c>
      <c r="B2581">
        <v>1</v>
      </c>
      <c r="C2581">
        <v>2</v>
      </c>
      <c r="D2581">
        <v>2581</v>
      </c>
      <c r="E2581">
        <f t="shared" si="41"/>
        <v>2584</v>
      </c>
    </row>
    <row r="2582" spans="1:5">
      <c r="A2582" t="e">
        <f ca="1">ol_declare_function("func2581","result",E2582,"input1",B2582,"input2",C2582)</f>
        <v>#NAME?</v>
      </c>
      <c r="B2582">
        <v>1</v>
      </c>
      <c r="C2582">
        <v>2</v>
      </c>
      <c r="D2582">
        <v>2582</v>
      </c>
      <c r="E2582">
        <f t="shared" si="41"/>
        <v>2585</v>
      </c>
    </row>
    <row r="2583" spans="1:5">
      <c r="A2583" t="e">
        <f ca="1">ol_declare_function("func2582","result",E2583,"input1",B2583,"input2",C2583)</f>
        <v>#NAME?</v>
      </c>
      <c r="B2583">
        <v>1</v>
      </c>
      <c r="C2583">
        <v>2</v>
      </c>
      <c r="D2583">
        <v>2583</v>
      </c>
      <c r="E2583">
        <f t="shared" si="41"/>
        <v>2586</v>
      </c>
    </row>
    <row r="2584" spans="1:5">
      <c r="A2584" t="e">
        <f ca="1">ol_declare_function("func2583","result",E2584,"input1",B2584,"input2",C2584)</f>
        <v>#NAME?</v>
      </c>
      <c r="B2584">
        <v>1</v>
      </c>
      <c r="C2584">
        <v>2</v>
      </c>
      <c r="D2584">
        <v>2584</v>
      </c>
      <c r="E2584">
        <f t="shared" si="41"/>
        <v>2587</v>
      </c>
    </row>
    <row r="2585" spans="1:5">
      <c r="A2585" t="e">
        <f ca="1">ol_declare_function("func2584","result",E2585,"input1",B2585,"input2",C2585)</f>
        <v>#NAME?</v>
      </c>
      <c r="B2585">
        <v>1</v>
      </c>
      <c r="C2585">
        <v>2</v>
      </c>
      <c r="D2585">
        <v>2585</v>
      </c>
      <c r="E2585">
        <f t="shared" si="41"/>
        <v>2588</v>
      </c>
    </row>
    <row r="2586" spans="1:5">
      <c r="A2586" t="e">
        <f ca="1">ol_declare_function("func2585","result",E2586,"input1",B2586,"input2",C2586)</f>
        <v>#NAME?</v>
      </c>
      <c r="B2586">
        <v>1</v>
      </c>
      <c r="C2586">
        <v>2</v>
      </c>
      <c r="D2586">
        <v>2586</v>
      </c>
      <c r="E2586">
        <f t="shared" si="41"/>
        <v>2589</v>
      </c>
    </row>
    <row r="2587" spans="1:5">
      <c r="A2587" t="e">
        <f ca="1">ol_declare_function("func2586","result",E2587,"input1",B2587,"input2",C2587)</f>
        <v>#NAME?</v>
      </c>
      <c r="B2587">
        <v>1</v>
      </c>
      <c r="C2587">
        <v>2</v>
      </c>
      <c r="D2587">
        <v>2587</v>
      </c>
      <c r="E2587">
        <f t="shared" si="41"/>
        <v>2590</v>
      </c>
    </row>
    <row r="2588" spans="1:5">
      <c r="A2588" t="e">
        <f ca="1">ol_declare_function("func2587","result",E2588,"input1",B2588,"input2",C2588)</f>
        <v>#NAME?</v>
      </c>
      <c r="B2588">
        <v>1</v>
      </c>
      <c r="C2588">
        <v>2</v>
      </c>
      <c r="D2588">
        <v>2588</v>
      </c>
      <c r="E2588">
        <f t="shared" si="41"/>
        <v>2591</v>
      </c>
    </row>
    <row r="2589" spans="1:5">
      <c r="A2589" t="e">
        <f ca="1">ol_declare_function("func2588","result",E2589,"input1",B2589,"input2",C2589)</f>
        <v>#NAME?</v>
      </c>
      <c r="B2589">
        <v>1</v>
      </c>
      <c r="C2589">
        <v>2</v>
      </c>
      <c r="D2589">
        <v>2589</v>
      </c>
      <c r="E2589">
        <f t="shared" si="41"/>
        <v>2592</v>
      </c>
    </row>
    <row r="2590" spans="1:5">
      <c r="A2590" t="e">
        <f ca="1">ol_declare_function("func2589","result",E2590,"input1",B2590,"input2",C2590)</f>
        <v>#NAME?</v>
      </c>
      <c r="B2590">
        <v>1</v>
      </c>
      <c r="C2590">
        <v>2</v>
      </c>
      <c r="D2590">
        <v>2590</v>
      </c>
      <c r="E2590">
        <f t="shared" si="41"/>
        <v>2593</v>
      </c>
    </row>
    <row r="2591" spans="1:5">
      <c r="A2591" t="e">
        <f ca="1">ol_declare_function("func2590","result",E2591,"input1",B2591,"input2",C2591)</f>
        <v>#NAME?</v>
      </c>
      <c r="B2591">
        <v>1</v>
      </c>
      <c r="C2591">
        <v>2</v>
      </c>
      <c r="D2591">
        <v>2591</v>
      </c>
      <c r="E2591">
        <f t="shared" si="41"/>
        <v>2594</v>
      </c>
    </row>
    <row r="2592" spans="1:5">
      <c r="A2592" t="e">
        <f ca="1">ol_declare_function("func2591","result",E2592,"input1",B2592,"input2",C2592)</f>
        <v>#NAME?</v>
      </c>
      <c r="B2592">
        <v>1</v>
      </c>
      <c r="C2592">
        <v>2</v>
      </c>
      <c r="D2592">
        <v>2592</v>
      </c>
      <c r="E2592">
        <f t="shared" si="41"/>
        <v>2595</v>
      </c>
    </row>
    <row r="2593" spans="1:5">
      <c r="A2593" t="e">
        <f ca="1">ol_declare_function("func2592","result",E2593,"input1",B2593,"input2",C2593)</f>
        <v>#NAME?</v>
      </c>
      <c r="B2593">
        <v>1</v>
      </c>
      <c r="C2593">
        <v>2</v>
      </c>
      <c r="D2593">
        <v>2593</v>
      </c>
      <c r="E2593">
        <f t="shared" si="41"/>
        <v>2596</v>
      </c>
    </row>
    <row r="2594" spans="1:5">
      <c r="A2594" t="e">
        <f ca="1">ol_declare_function("func2593","result",E2594,"input1",B2594,"input2",C2594)</f>
        <v>#NAME?</v>
      </c>
      <c r="B2594">
        <v>1</v>
      </c>
      <c r="C2594">
        <v>2</v>
      </c>
      <c r="D2594">
        <v>2594</v>
      </c>
      <c r="E2594">
        <f t="shared" si="41"/>
        <v>2597</v>
      </c>
    </row>
    <row r="2595" spans="1:5">
      <c r="A2595" t="e">
        <f ca="1">ol_declare_function("func2594","result",E2595,"input1",B2595,"input2",C2595)</f>
        <v>#NAME?</v>
      </c>
      <c r="B2595">
        <v>1</v>
      </c>
      <c r="C2595">
        <v>2</v>
      </c>
      <c r="D2595">
        <v>2595</v>
      </c>
      <c r="E2595">
        <f t="shared" si="41"/>
        <v>2598</v>
      </c>
    </row>
    <row r="2596" spans="1:5">
      <c r="A2596" t="e">
        <f ca="1">ol_declare_function("func2595","result",E2596,"input1",B2596,"input2",C2596)</f>
        <v>#NAME?</v>
      </c>
      <c r="B2596">
        <v>1</v>
      </c>
      <c r="C2596">
        <v>2</v>
      </c>
      <c r="D2596">
        <v>2596</v>
      </c>
      <c r="E2596">
        <f t="shared" si="41"/>
        <v>2599</v>
      </c>
    </row>
    <row r="2597" spans="1:5">
      <c r="A2597" t="e">
        <f ca="1">ol_declare_function("func2596","result",E2597,"input1",B2597,"input2",C2597)</f>
        <v>#NAME?</v>
      </c>
      <c r="B2597">
        <v>1</v>
      </c>
      <c r="C2597">
        <v>2</v>
      </c>
      <c r="D2597">
        <v>2597</v>
      </c>
      <c r="E2597">
        <f t="shared" si="41"/>
        <v>2600</v>
      </c>
    </row>
    <row r="2598" spans="1:5">
      <c r="A2598" t="e">
        <f ca="1">ol_declare_function("func2597","result",E2598,"input1",B2598,"input2",C2598)</f>
        <v>#NAME?</v>
      </c>
      <c r="B2598">
        <v>1</v>
      </c>
      <c r="C2598">
        <v>2</v>
      </c>
      <c r="D2598">
        <v>2598</v>
      </c>
      <c r="E2598">
        <f t="shared" si="41"/>
        <v>2601</v>
      </c>
    </row>
    <row r="2599" spans="1:5">
      <c r="A2599" t="e">
        <f ca="1">ol_declare_function("func2598","result",E2599,"input1",B2599,"input2",C2599)</f>
        <v>#NAME?</v>
      </c>
      <c r="B2599">
        <v>1</v>
      </c>
      <c r="C2599">
        <v>2</v>
      </c>
      <c r="D2599">
        <v>2599</v>
      </c>
      <c r="E2599">
        <f t="shared" si="41"/>
        <v>2602</v>
      </c>
    </row>
    <row r="2600" spans="1:5">
      <c r="A2600" t="e">
        <f ca="1">ol_declare_function("func2599","result",E2600,"input1",B2600,"input2",C2600)</f>
        <v>#NAME?</v>
      </c>
      <c r="B2600">
        <v>1</v>
      </c>
      <c r="C2600">
        <v>2</v>
      </c>
      <c r="D2600">
        <v>2600</v>
      </c>
      <c r="E2600">
        <f t="shared" si="41"/>
        <v>2603</v>
      </c>
    </row>
    <row r="2601" spans="1:5">
      <c r="A2601" t="e">
        <f ca="1">ol_declare_function("func2600","result",E2601,"input1",B2601,"input2",C2601)</f>
        <v>#NAME?</v>
      </c>
      <c r="B2601">
        <v>1</v>
      </c>
      <c r="C2601">
        <v>2</v>
      </c>
      <c r="D2601">
        <v>2601</v>
      </c>
      <c r="E2601">
        <f t="shared" si="41"/>
        <v>2604</v>
      </c>
    </row>
    <row r="2602" spans="1:5">
      <c r="A2602" t="e">
        <f ca="1">ol_declare_function("func2601","result",E2602,"input1",B2602,"input2",C2602)</f>
        <v>#NAME?</v>
      </c>
      <c r="B2602">
        <v>1</v>
      </c>
      <c r="C2602">
        <v>2</v>
      </c>
      <c r="D2602">
        <v>2602</v>
      </c>
      <c r="E2602">
        <f t="shared" si="41"/>
        <v>2605</v>
      </c>
    </row>
    <row r="2603" spans="1:5">
      <c r="A2603" t="e">
        <f ca="1">ol_declare_function("func2602","result",E2603,"input1",B2603,"input2",C2603)</f>
        <v>#NAME?</v>
      </c>
      <c r="B2603">
        <v>1</v>
      </c>
      <c r="C2603">
        <v>2</v>
      </c>
      <c r="D2603">
        <v>2603</v>
      </c>
      <c r="E2603">
        <f t="shared" si="41"/>
        <v>2606</v>
      </c>
    </row>
    <row r="2604" spans="1:5">
      <c r="A2604" t="e">
        <f ca="1">ol_declare_function("func2603","result",E2604,"input1",B2604,"input2",C2604)</f>
        <v>#NAME?</v>
      </c>
      <c r="B2604">
        <v>1</v>
      </c>
      <c r="C2604">
        <v>2</v>
      </c>
      <c r="D2604">
        <v>2604</v>
      </c>
      <c r="E2604">
        <f t="shared" si="41"/>
        <v>2607</v>
      </c>
    </row>
    <row r="2605" spans="1:5">
      <c r="A2605" t="e">
        <f ca="1">ol_declare_function("func2604","result",E2605,"input1",B2605,"input2",C2605)</f>
        <v>#NAME?</v>
      </c>
      <c r="B2605">
        <v>1</v>
      </c>
      <c r="C2605">
        <v>2</v>
      </c>
      <c r="D2605">
        <v>2605</v>
      </c>
      <c r="E2605">
        <f t="shared" si="41"/>
        <v>2608</v>
      </c>
    </row>
    <row r="2606" spans="1:5">
      <c r="A2606" t="e">
        <f ca="1">ol_declare_function("func2605","result",E2606,"input1",B2606,"input2",C2606)</f>
        <v>#NAME?</v>
      </c>
      <c r="B2606">
        <v>1</v>
      </c>
      <c r="C2606">
        <v>2</v>
      </c>
      <c r="D2606">
        <v>2606</v>
      </c>
      <c r="E2606">
        <f t="shared" si="41"/>
        <v>2609</v>
      </c>
    </row>
    <row r="2607" spans="1:5">
      <c r="A2607" t="e">
        <f ca="1">ol_declare_function("func2606","result",E2607,"input1",B2607,"input2",C2607)</f>
        <v>#NAME?</v>
      </c>
      <c r="B2607">
        <v>1</v>
      </c>
      <c r="C2607">
        <v>2</v>
      </c>
      <c r="D2607">
        <v>2607</v>
      </c>
      <c r="E2607">
        <f t="shared" si="41"/>
        <v>2610</v>
      </c>
    </row>
    <row r="2608" spans="1:5">
      <c r="A2608" t="e">
        <f ca="1">ol_declare_function("func2607","result",E2608,"input1",B2608,"input2",C2608)</f>
        <v>#NAME?</v>
      </c>
      <c r="B2608">
        <v>1</v>
      </c>
      <c r="C2608">
        <v>2</v>
      </c>
      <c r="D2608">
        <v>2608</v>
      </c>
      <c r="E2608">
        <f t="shared" si="41"/>
        <v>2611</v>
      </c>
    </row>
    <row r="2609" spans="1:5">
      <c r="A2609" t="e">
        <f ca="1">ol_declare_function("func2608","result",E2609,"input1",B2609,"input2",C2609)</f>
        <v>#NAME?</v>
      </c>
      <c r="B2609">
        <v>1</v>
      </c>
      <c r="C2609">
        <v>2</v>
      </c>
      <c r="D2609">
        <v>2609</v>
      </c>
      <c r="E2609">
        <f t="shared" si="41"/>
        <v>2612</v>
      </c>
    </row>
    <row r="2610" spans="1:5">
      <c r="A2610" t="e">
        <f ca="1">ol_declare_function("func2609","result",E2610,"input1",B2610,"input2",C2610)</f>
        <v>#NAME?</v>
      </c>
      <c r="B2610">
        <v>1</v>
      </c>
      <c r="C2610">
        <v>2</v>
      </c>
      <c r="D2610">
        <v>2610</v>
      </c>
      <c r="E2610">
        <f t="shared" si="41"/>
        <v>2613</v>
      </c>
    </row>
    <row r="2611" spans="1:5">
      <c r="A2611" t="e">
        <f ca="1">ol_declare_function("func2610","result",E2611,"input1",B2611,"input2",C2611)</f>
        <v>#NAME?</v>
      </c>
      <c r="B2611">
        <v>1</v>
      </c>
      <c r="C2611">
        <v>2</v>
      </c>
      <c r="D2611">
        <v>2611</v>
      </c>
      <c r="E2611">
        <f t="shared" si="41"/>
        <v>2614</v>
      </c>
    </row>
    <row r="2612" spans="1:5">
      <c r="A2612" t="e">
        <f ca="1">ol_declare_function("func2611","result",E2612,"input1",B2612,"input2",C2612)</f>
        <v>#NAME?</v>
      </c>
      <c r="B2612">
        <v>1</v>
      </c>
      <c r="C2612">
        <v>2</v>
      </c>
      <c r="D2612">
        <v>2612</v>
      </c>
      <c r="E2612">
        <f t="shared" si="41"/>
        <v>2615</v>
      </c>
    </row>
    <row r="2613" spans="1:5">
      <c r="A2613" t="e">
        <f ca="1">ol_declare_function("func2612","result",E2613,"input1",B2613,"input2",C2613)</f>
        <v>#NAME?</v>
      </c>
      <c r="B2613">
        <v>1</v>
      </c>
      <c r="C2613">
        <v>2</v>
      </c>
      <c r="D2613">
        <v>2613</v>
      </c>
      <c r="E2613">
        <f t="shared" si="41"/>
        <v>2616</v>
      </c>
    </row>
    <row r="2614" spans="1:5">
      <c r="A2614" t="e">
        <f ca="1">ol_declare_function("func2613","result",E2614,"input1",B2614,"input2",C2614)</f>
        <v>#NAME?</v>
      </c>
      <c r="B2614">
        <v>1</v>
      </c>
      <c r="C2614">
        <v>2</v>
      </c>
      <c r="D2614">
        <v>2614</v>
      </c>
      <c r="E2614">
        <f t="shared" si="41"/>
        <v>2617</v>
      </c>
    </row>
    <row r="2615" spans="1:5">
      <c r="A2615" t="e">
        <f ca="1">ol_declare_function("func2614","result",E2615,"input1",B2615,"input2",C2615)</f>
        <v>#NAME?</v>
      </c>
      <c r="B2615">
        <v>1</v>
      </c>
      <c r="C2615">
        <v>2</v>
      </c>
      <c r="D2615">
        <v>2615</v>
      </c>
      <c r="E2615">
        <f t="shared" si="41"/>
        <v>2618</v>
      </c>
    </row>
    <row r="2616" spans="1:5">
      <c r="A2616" t="e">
        <f ca="1">ol_declare_function("func2615","result",E2616,"input1",B2616,"input2",C2616)</f>
        <v>#NAME?</v>
      </c>
      <c r="B2616">
        <v>1</v>
      </c>
      <c r="C2616">
        <v>2</v>
      </c>
      <c r="D2616">
        <v>2616</v>
      </c>
      <c r="E2616">
        <f t="shared" si="41"/>
        <v>2619</v>
      </c>
    </row>
    <row r="2617" spans="1:5">
      <c r="A2617" t="e">
        <f ca="1">ol_declare_function("func2616","result",E2617,"input1",B2617,"input2",C2617)</f>
        <v>#NAME?</v>
      </c>
      <c r="B2617">
        <v>1</v>
      </c>
      <c r="C2617">
        <v>2</v>
      </c>
      <c r="D2617">
        <v>2617</v>
      </c>
      <c r="E2617">
        <f t="shared" si="41"/>
        <v>2620</v>
      </c>
    </row>
    <row r="2618" spans="1:5">
      <c r="A2618" t="e">
        <f ca="1">ol_declare_function("func2617","result",E2618,"input1",B2618,"input2",C2618)</f>
        <v>#NAME?</v>
      </c>
      <c r="B2618">
        <v>1</v>
      </c>
      <c r="C2618">
        <v>2</v>
      </c>
      <c r="D2618">
        <v>2618</v>
      </c>
      <c r="E2618">
        <f t="shared" si="41"/>
        <v>2621</v>
      </c>
    </row>
    <row r="2619" spans="1:5">
      <c r="A2619" t="e">
        <f ca="1">ol_declare_function("func2618","result",E2619,"input1",B2619,"input2",C2619)</f>
        <v>#NAME?</v>
      </c>
      <c r="B2619">
        <v>1</v>
      </c>
      <c r="C2619">
        <v>2</v>
      </c>
      <c r="D2619">
        <v>2619</v>
      </c>
      <c r="E2619">
        <f t="shared" si="41"/>
        <v>2622</v>
      </c>
    </row>
    <row r="2620" spans="1:5">
      <c r="A2620" t="e">
        <f ca="1">ol_declare_function("func2619","result",E2620,"input1",B2620,"input2",C2620)</f>
        <v>#NAME?</v>
      </c>
      <c r="B2620">
        <v>1</v>
      </c>
      <c r="C2620">
        <v>2</v>
      </c>
      <c r="D2620">
        <v>2620</v>
      </c>
      <c r="E2620">
        <f t="shared" si="41"/>
        <v>2623</v>
      </c>
    </row>
    <row r="2621" spans="1:5">
      <c r="A2621" t="e">
        <f ca="1">ol_declare_function("func2620","result",E2621,"input1",B2621,"input2",C2621)</f>
        <v>#NAME?</v>
      </c>
      <c r="B2621">
        <v>1</v>
      </c>
      <c r="C2621">
        <v>2</v>
      </c>
      <c r="D2621">
        <v>2621</v>
      </c>
      <c r="E2621">
        <f t="shared" ref="E2621:E2684" si="42">D2621+C2621+B2621</f>
        <v>2624</v>
      </c>
    </row>
    <row r="2622" spans="1:5">
      <c r="A2622" t="e">
        <f ca="1">ol_declare_function("func2621","result",E2622,"input1",B2622,"input2",C2622)</f>
        <v>#NAME?</v>
      </c>
      <c r="B2622">
        <v>1</v>
      </c>
      <c r="C2622">
        <v>2</v>
      </c>
      <c r="D2622">
        <v>2622</v>
      </c>
      <c r="E2622">
        <f t="shared" si="42"/>
        <v>2625</v>
      </c>
    </row>
    <row r="2623" spans="1:5">
      <c r="A2623" t="e">
        <f ca="1">ol_declare_function("func2622","result",E2623,"input1",B2623,"input2",C2623)</f>
        <v>#NAME?</v>
      </c>
      <c r="B2623">
        <v>1</v>
      </c>
      <c r="C2623">
        <v>2</v>
      </c>
      <c r="D2623">
        <v>2623</v>
      </c>
      <c r="E2623">
        <f t="shared" si="42"/>
        <v>2626</v>
      </c>
    </row>
    <row r="2624" spans="1:5">
      <c r="A2624" t="e">
        <f ca="1">ol_declare_function("func2623","result",E2624,"input1",B2624,"input2",C2624)</f>
        <v>#NAME?</v>
      </c>
      <c r="B2624">
        <v>1</v>
      </c>
      <c r="C2624">
        <v>2</v>
      </c>
      <c r="D2624">
        <v>2624</v>
      </c>
      <c r="E2624">
        <f t="shared" si="42"/>
        <v>2627</v>
      </c>
    </row>
    <row r="2625" spans="1:5">
      <c r="A2625" t="e">
        <f ca="1">ol_declare_function("func2624","result",E2625,"input1",B2625,"input2",C2625)</f>
        <v>#NAME?</v>
      </c>
      <c r="B2625">
        <v>1</v>
      </c>
      <c r="C2625">
        <v>2</v>
      </c>
      <c r="D2625">
        <v>2625</v>
      </c>
      <c r="E2625">
        <f t="shared" si="42"/>
        <v>2628</v>
      </c>
    </row>
    <row r="2626" spans="1:5">
      <c r="A2626" t="e">
        <f ca="1">ol_declare_function("func2625","result",E2626,"input1",B2626,"input2",C2626)</f>
        <v>#NAME?</v>
      </c>
      <c r="B2626">
        <v>1</v>
      </c>
      <c r="C2626">
        <v>2</v>
      </c>
      <c r="D2626">
        <v>2626</v>
      </c>
      <c r="E2626">
        <f t="shared" si="42"/>
        <v>2629</v>
      </c>
    </row>
    <row r="2627" spans="1:5">
      <c r="A2627" t="e">
        <f ca="1">ol_declare_function("func2626","result",E2627,"input1",B2627,"input2",C2627)</f>
        <v>#NAME?</v>
      </c>
      <c r="B2627">
        <v>1</v>
      </c>
      <c r="C2627">
        <v>2</v>
      </c>
      <c r="D2627">
        <v>2627</v>
      </c>
      <c r="E2627">
        <f t="shared" si="42"/>
        <v>2630</v>
      </c>
    </row>
    <row r="2628" spans="1:5">
      <c r="A2628" t="e">
        <f ca="1">ol_declare_function("func2627","result",E2628,"input1",B2628,"input2",C2628)</f>
        <v>#NAME?</v>
      </c>
      <c r="B2628">
        <v>1</v>
      </c>
      <c r="C2628">
        <v>2</v>
      </c>
      <c r="D2628">
        <v>2628</v>
      </c>
      <c r="E2628">
        <f t="shared" si="42"/>
        <v>2631</v>
      </c>
    </row>
    <row r="2629" spans="1:5">
      <c r="A2629" t="e">
        <f ca="1">ol_declare_function("func2628","result",E2629,"input1",B2629,"input2",C2629)</f>
        <v>#NAME?</v>
      </c>
      <c r="B2629">
        <v>1</v>
      </c>
      <c r="C2629">
        <v>2</v>
      </c>
      <c r="D2629">
        <v>2629</v>
      </c>
      <c r="E2629">
        <f t="shared" si="42"/>
        <v>2632</v>
      </c>
    </row>
    <row r="2630" spans="1:5">
      <c r="A2630" t="e">
        <f ca="1">ol_declare_function("func2629","result",E2630,"input1",B2630,"input2",C2630)</f>
        <v>#NAME?</v>
      </c>
      <c r="B2630">
        <v>1</v>
      </c>
      <c r="C2630">
        <v>2</v>
      </c>
      <c r="D2630">
        <v>2630</v>
      </c>
      <c r="E2630">
        <f t="shared" si="42"/>
        <v>2633</v>
      </c>
    </row>
    <row r="2631" spans="1:5">
      <c r="A2631" t="e">
        <f ca="1">ol_declare_function("func2630","result",E2631,"input1",B2631,"input2",C2631)</f>
        <v>#NAME?</v>
      </c>
      <c r="B2631">
        <v>1</v>
      </c>
      <c r="C2631">
        <v>2</v>
      </c>
      <c r="D2631">
        <v>2631</v>
      </c>
      <c r="E2631">
        <f t="shared" si="42"/>
        <v>2634</v>
      </c>
    </row>
    <row r="2632" spans="1:5">
      <c r="A2632" t="e">
        <f ca="1">ol_declare_function("func2631","result",E2632,"input1",B2632,"input2",C2632)</f>
        <v>#NAME?</v>
      </c>
      <c r="B2632">
        <v>1</v>
      </c>
      <c r="C2632">
        <v>2</v>
      </c>
      <c r="D2632">
        <v>2632</v>
      </c>
      <c r="E2632">
        <f t="shared" si="42"/>
        <v>2635</v>
      </c>
    </row>
    <row r="2633" spans="1:5">
      <c r="A2633" t="e">
        <f ca="1">ol_declare_function("func2632","result",E2633,"input1",B2633,"input2",C2633)</f>
        <v>#NAME?</v>
      </c>
      <c r="B2633">
        <v>1</v>
      </c>
      <c r="C2633">
        <v>2</v>
      </c>
      <c r="D2633">
        <v>2633</v>
      </c>
      <c r="E2633">
        <f t="shared" si="42"/>
        <v>2636</v>
      </c>
    </row>
    <row r="2634" spans="1:5">
      <c r="A2634" t="e">
        <f ca="1">ol_declare_function("func2633","result",E2634,"input1",B2634,"input2",C2634)</f>
        <v>#NAME?</v>
      </c>
      <c r="B2634">
        <v>1</v>
      </c>
      <c r="C2634">
        <v>2</v>
      </c>
      <c r="D2634">
        <v>2634</v>
      </c>
      <c r="E2634">
        <f t="shared" si="42"/>
        <v>2637</v>
      </c>
    </row>
    <row r="2635" spans="1:5">
      <c r="A2635" t="e">
        <f ca="1">ol_declare_function("func2634","result",E2635,"input1",B2635,"input2",C2635)</f>
        <v>#NAME?</v>
      </c>
      <c r="B2635">
        <v>1</v>
      </c>
      <c r="C2635">
        <v>2</v>
      </c>
      <c r="D2635">
        <v>2635</v>
      </c>
      <c r="E2635">
        <f t="shared" si="42"/>
        <v>2638</v>
      </c>
    </row>
    <row r="2636" spans="1:5">
      <c r="A2636" t="e">
        <f ca="1">ol_declare_function("func2635","result",E2636,"input1",B2636,"input2",C2636)</f>
        <v>#NAME?</v>
      </c>
      <c r="B2636">
        <v>1</v>
      </c>
      <c r="C2636">
        <v>2</v>
      </c>
      <c r="D2636">
        <v>2636</v>
      </c>
      <c r="E2636">
        <f t="shared" si="42"/>
        <v>2639</v>
      </c>
    </row>
    <row r="2637" spans="1:5">
      <c r="A2637" t="e">
        <f ca="1">ol_declare_function("func2636","result",E2637,"input1",B2637,"input2",C2637)</f>
        <v>#NAME?</v>
      </c>
      <c r="B2637">
        <v>1</v>
      </c>
      <c r="C2637">
        <v>2</v>
      </c>
      <c r="D2637">
        <v>2637</v>
      </c>
      <c r="E2637">
        <f t="shared" si="42"/>
        <v>2640</v>
      </c>
    </row>
    <row r="2638" spans="1:5">
      <c r="A2638" t="e">
        <f ca="1">ol_declare_function("func2637","result",E2638,"input1",B2638,"input2",C2638)</f>
        <v>#NAME?</v>
      </c>
      <c r="B2638">
        <v>1</v>
      </c>
      <c r="C2638">
        <v>2</v>
      </c>
      <c r="D2638">
        <v>2638</v>
      </c>
      <c r="E2638">
        <f t="shared" si="42"/>
        <v>2641</v>
      </c>
    </row>
    <row r="2639" spans="1:5">
      <c r="A2639" t="e">
        <f ca="1">ol_declare_function("func2638","result",E2639,"input1",B2639,"input2",C2639)</f>
        <v>#NAME?</v>
      </c>
      <c r="B2639">
        <v>1</v>
      </c>
      <c r="C2639">
        <v>2</v>
      </c>
      <c r="D2639">
        <v>2639</v>
      </c>
      <c r="E2639">
        <f t="shared" si="42"/>
        <v>2642</v>
      </c>
    </row>
    <row r="2640" spans="1:5">
      <c r="A2640" t="e">
        <f ca="1">ol_declare_function("func2639","result",E2640,"input1",B2640,"input2",C2640)</f>
        <v>#NAME?</v>
      </c>
      <c r="B2640">
        <v>1</v>
      </c>
      <c r="C2640">
        <v>2</v>
      </c>
      <c r="D2640">
        <v>2640</v>
      </c>
      <c r="E2640">
        <f t="shared" si="42"/>
        <v>2643</v>
      </c>
    </row>
    <row r="2641" spans="1:5">
      <c r="A2641" t="e">
        <f ca="1">ol_declare_function("func2640","result",E2641,"input1",B2641,"input2",C2641)</f>
        <v>#NAME?</v>
      </c>
      <c r="B2641">
        <v>1</v>
      </c>
      <c r="C2641">
        <v>2</v>
      </c>
      <c r="D2641">
        <v>2641</v>
      </c>
      <c r="E2641">
        <f t="shared" si="42"/>
        <v>2644</v>
      </c>
    </row>
    <row r="2642" spans="1:5">
      <c r="A2642" t="e">
        <f ca="1">ol_declare_function("func2641","result",E2642,"input1",B2642,"input2",C2642)</f>
        <v>#NAME?</v>
      </c>
      <c r="B2642">
        <v>1</v>
      </c>
      <c r="C2642">
        <v>2</v>
      </c>
      <c r="D2642">
        <v>2642</v>
      </c>
      <c r="E2642">
        <f t="shared" si="42"/>
        <v>2645</v>
      </c>
    </row>
    <row r="2643" spans="1:5">
      <c r="A2643" t="e">
        <f ca="1">ol_declare_function("func2642","result",E2643,"input1",B2643,"input2",C2643)</f>
        <v>#NAME?</v>
      </c>
      <c r="B2643">
        <v>1</v>
      </c>
      <c r="C2643">
        <v>2</v>
      </c>
      <c r="D2643">
        <v>2643</v>
      </c>
      <c r="E2643">
        <f t="shared" si="42"/>
        <v>2646</v>
      </c>
    </row>
    <row r="2644" spans="1:5">
      <c r="A2644" t="e">
        <f ca="1">ol_declare_function("func2643","result",E2644,"input1",B2644,"input2",C2644)</f>
        <v>#NAME?</v>
      </c>
      <c r="B2644">
        <v>1</v>
      </c>
      <c r="C2644">
        <v>2</v>
      </c>
      <c r="D2644">
        <v>2644</v>
      </c>
      <c r="E2644">
        <f t="shared" si="42"/>
        <v>2647</v>
      </c>
    </row>
    <row r="2645" spans="1:5">
      <c r="A2645" t="e">
        <f ca="1">ol_declare_function("func2644","result",E2645,"input1",B2645,"input2",C2645)</f>
        <v>#NAME?</v>
      </c>
      <c r="B2645">
        <v>1</v>
      </c>
      <c r="C2645">
        <v>2</v>
      </c>
      <c r="D2645">
        <v>2645</v>
      </c>
      <c r="E2645">
        <f t="shared" si="42"/>
        <v>2648</v>
      </c>
    </row>
    <row r="2646" spans="1:5">
      <c r="A2646" t="e">
        <f ca="1">ol_declare_function("func2645","result",E2646,"input1",B2646,"input2",C2646)</f>
        <v>#NAME?</v>
      </c>
      <c r="B2646">
        <v>1</v>
      </c>
      <c r="C2646">
        <v>2</v>
      </c>
      <c r="D2646">
        <v>2646</v>
      </c>
      <c r="E2646">
        <f t="shared" si="42"/>
        <v>2649</v>
      </c>
    </row>
    <row r="2647" spans="1:5">
      <c r="A2647" t="e">
        <f ca="1">ol_declare_function("func2646","result",E2647,"input1",B2647,"input2",C2647)</f>
        <v>#NAME?</v>
      </c>
      <c r="B2647">
        <v>1</v>
      </c>
      <c r="C2647">
        <v>2</v>
      </c>
      <c r="D2647">
        <v>2647</v>
      </c>
      <c r="E2647">
        <f t="shared" si="42"/>
        <v>2650</v>
      </c>
    </row>
    <row r="2648" spans="1:5">
      <c r="A2648" t="e">
        <f ca="1">ol_declare_function("func2647","result",E2648,"input1",B2648,"input2",C2648)</f>
        <v>#NAME?</v>
      </c>
      <c r="B2648">
        <v>1</v>
      </c>
      <c r="C2648">
        <v>2</v>
      </c>
      <c r="D2648">
        <v>2648</v>
      </c>
      <c r="E2648">
        <f t="shared" si="42"/>
        <v>2651</v>
      </c>
    </row>
    <row r="2649" spans="1:5">
      <c r="A2649" t="e">
        <f ca="1">ol_declare_function("func2648","result",E2649,"input1",B2649,"input2",C2649)</f>
        <v>#NAME?</v>
      </c>
      <c r="B2649">
        <v>1</v>
      </c>
      <c r="C2649">
        <v>2</v>
      </c>
      <c r="D2649">
        <v>2649</v>
      </c>
      <c r="E2649">
        <f t="shared" si="42"/>
        <v>2652</v>
      </c>
    </row>
    <row r="2650" spans="1:5">
      <c r="A2650" t="e">
        <f ca="1">ol_declare_function("func2649","result",E2650,"input1",B2650,"input2",C2650)</f>
        <v>#NAME?</v>
      </c>
      <c r="B2650">
        <v>1</v>
      </c>
      <c r="C2650">
        <v>2</v>
      </c>
      <c r="D2650">
        <v>2650</v>
      </c>
      <c r="E2650">
        <f t="shared" si="42"/>
        <v>2653</v>
      </c>
    </row>
    <row r="2651" spans="1:5">
      <c r="A2651" t="e">
        <f ca="1">ol_declare_function("func2650","result",E2651,"input1",B2651,"input2",C2651)</f>
        <v>#NAME?</v>
      </c>
      <c r="B2651">
        <v>1</v>
      </c>
      <c r="C2651">
        <v>2</v>
      </c>
      <c r="D2651">
        <v>2651</v>
      </c>
      <c r="E2651">
        <f t="shared" si="42"/>
        <v>2654</v>
      </c>
    </row>
    <row r="2652" spans="1:5">
      <c r="A2652" t="e">
        <f ca="1">ol_declare_function("func2651","result",E2652,"input1",B2652,"input2",C2652)</f>
        <v>#NAME?</v>
      </c>
      <c r="B2652">
        <v>1</v>
      </c>
      <c r="C2652">
        <v>2</v>
      </c>
      <c r="D2652">
        <v>2652</v>
      </c>
      <c r="E2652">
        <f t="shared" si="42"/>
        <v>2655</v>
      </c>
    </row>
    <row r="2653" spans="1:5">
      <c r="A2653" t="e">
        <f ca="1">ol_declare_function("func2652","result",E2653,"input1",B2653,"input2",C2653)</f>
        <v>#NAME?</v>
      </c>
      <c r="B2653">
        <v>1</v>
      </c>
      <c r="C2653">
        <v>2</v>
      </c>
      <c r="D2653">
        <v>2653</v>
      </c>
      <c r="E2653">
        <f t="shared" si="42"/>
        <v>2656</v>
      </c>
    </row>
    <row r="2654" spans="1:5">
      <c r="A2654" t="e">
        <f ca="1">ol_declare_function("func2653","result",E2654,"input1",B2654,"input2",C2654)</f>
        <v>#NAME?</v>
      </c>
      <c r="B2654">
        <v>1</v>
      </c>
      <c r="C2654">
        <v>2</v>
      </c>
      <c r="D2654">
        <v>2654</v>
      </c>
      <c r="E2654">
        <f t="shared" si="42"/>
        <v>2657</v>
      </c>
    </row>
    <row r="2655" spans="1:5">
      <c r="A2655" t="e">
        <f ca="1">ol_declare_function("func2654","result",E2655,"input1",B2655,"input2",C2655)</f>
        <v>#NAME?</v>
      </c>
      <c r="B2655">
        <v>1</v>
      </c>
      <c r="C2655">
        <v>2</v>
      </c>
      <c r="D2655">
        <v>2655</v>
      </c>
      <c r="E2655">
        <f t="shared" si="42"/>
        <v>2658</v>
      </c>
    </row>
    <row r="2656" spans="1:5">
      <c r="A2656" t="e">
        <f ca="1">ol_declare_function("func2655","result",E2656,"input1",B2656,"input2",C2656)</f>
        <v>#NAME?</v>
      </c>
      <c r="B2656">
        <v>1</v>
      </c>
      <c r="C2656">
        <v>2</v>
      </c>
      <c r="D2656">
        <v>2656</v>
      </c>
      <c r="E2656">
        <f t="shared" si="42"/>
        <v>2659</v>
      </c>
    </row>
    <row r="2657" spans="1:5">
      <c r="A2657" t="e">
        <f ca="1">ol_declare_function("func2656","result",E2657,"input1",B2657,"input2",C2657)</f>
        <v>#NAME?</v>
      </c>
      <c r="B2657">
        <v>1</v>
      </c>
      <c r="C2657">
        <v>2</v>
      </c>
      <c r="D2657">
        <v>2657</v>
      </c>
      <c r="E2657">
        <f t="shared" si="42"/>
        <v>2660</v>
      </c>
    </row>
    <row r="2658" spans="1:5">
      <c r="A2658" t="e">
        <f ca="1">ol_declare_function("func2657","result",E2658,"input1",B2658,"input2",C2658)</f>
        <v>#NAME?</v>
      </c>
      <c r="B2658">
        <v>1</v>
      </c>
      <c r="C2658">
        <v>2</v>
      </c>
      <c r="D2658">
        <v>2658</v>
      </c>
      <c r="E2658">
        <f t="shared" si="42"/>
        <v>2661</v>
      </c>
    </row>
    <row r="2659" spans="1:5">
      <c r="A2659" t="e">
        <f ca="1">ol_declare_function("func2658","result",E2659,"input1",B2659,"input2",C2659)</f>
        <v>#NAME?</v>
      </c>
      <c r="B2659">
        <v>1</v>
      </c>
      <c r="C2659">
        <v>2</v>
      </c>
      <c r="D2659">
        <v>2659</v>
      </c>
      <c r="E2659">
        <f t="shared" si="42"/>
        <v>2662</v>
      </c>
    </row>
    <row r="2660" spans="1:5">
      <c r="A2660" t="e">
        <f ca="1">ol_declare_function("func2659","result",E2660,"input1",B2660,"input2",C2660)</f>
        <v>#NAME?</v>
      </c>
      <c r="B2660">
        <v>1</v>
      </c>
      <c r="C2660">
        <v>2</v>
      </c>
      <c r="D2660">
        <v>2660</v>
      </c>
      <c r="E2660">
        <f t="shared" si="42"/>
        <v>2663</v>
      </c>
    </row>
    <row r="2661" spans="1:5">
      <c r="A2661" t="e">
        <f ca="1">ol_declare_function("func2660","result",E2661,"input1",B2661,"input2",C2661)</f>
        <v>#NAME?</v>
      </c>
      <c r="B2661">
        <v>1</v>
      </c>
      <c r="C2661">
        <v>2</v>
      </c>
      <c r="D2661">
        <v>2661</v>
      </c>
      <c r="E2661">
        <f t="shared" si="42"/>
        <v>2664</v>
      </c>
    </row>
    <row r="2662" spans="1:5">
      <c r="A2662" t="e">
        <f ca="1">ol_declare_function("func2661","result",E2662,"input1",B2662,"input2",C2662)</f>
        <v>#NAME?</v>
      </c>
      <c r="B2662">
        <v>1</v>
      </c>
      <c r="C2662">
        <v>2</v>
      </c>
      <c r="D2662">
        <v>2662</v>
      </c>
      <c r="E2662">
        <f t="shared" si="42"/>
        <v>2665</v>
      </c>
    </row>
    <row r="2663" spans="1:5">
      <c r="A2663" t="e">
        <f ca="1">ol_declare_function("func2662","result",E2663,"input1",B2663,"input2",C2663)</f>
        <v>#NAME?</v>
      </c>
      <c r="B2663">
        <v>1</v>
      </c>
      <c r="C2663">
        <v>2</v>
      </c>
      <c r="D2663">
        <v>2663</v>
      </c>
      <c r="E2663">
        <f t="shared" si="42"/>
        <v>2666</v>
      </c>
    </row>
    <row r="2664" spans="1:5">
      <c r="A2664" t="e">
        <f ca="1">ol_declare_function("func2663","result",E2664,"input1",B2664,"input2",C2664)</f>
        <v>#NAME?</v>
      </c>
      <c r="B2664">
        <v>1</v>
      </c>
      <c r="C2664">
        <v>2</v>
      </c>
      <c r="D2664">
        <v>2664</v>
      </c>
      <c r="E2664">
        <f t="shared" si="42"/>
        <v>2667</v>
      </c>
    </row>
    <row r="2665" spans="1:5">
      <c r="A2665" t="e">
        <f ca="1">ol_declare_function("func2664","result",E2665,"input1",B2665,"input2",C2665)</f>
        <v>#NAME?</v>
      </c>
      <c r="B2665">
        <v>1</v>
      </c>
      <c r="C2665">
        <v>2</v>
      </c>
      <c r="D2665">
        <v>2665</v>
      </c>
      <c r="E2665">
        <f t="shared" si="42"/>
        <v>2668</v>
      </c>
    </row>
    <row r="2666" spans="1:5">
      <c r="A2666" t="e">
        <f ca="1">ol_declare_function("func2665","result",E2666,"input1",B2666,"input2",C2666)</f>
        <v>#NAME?</v>
      </c>
      <c r="B2666">
        <v>1</v>
      </c>
      <c r="C2666">
        <v>2</v>
      </c>
      <c r="D2666">
        <v>2666</v>
      </c>
      <c r="E2666">
        <f t="shared" si="42"/>
        <v>2669</v>
      </c>
    </row>
    <row r="2667" spans="1:5">
      <c r="A2667" t="e">
        <f ca="1">ol_declare_function("func2666","result",E2667,"input1",B2667,"input2",C2667)</f>
        <v>#NAME?</v>
      </c>
      <c r="B2667">
        <v>1</v>
      </c>
      <c r="C2667">
        <v>2</v>
      </c>
      <c r="D2667">
        <v>2667</v>
      </c>
      <c r="E2667">
        <f t="shared" si="42"/>
        <v>2670</v>
      </c>
    </row>
    <row r="2668" spans="1:5">
      <c r="A2668" t="e">
        <f ca="1">ol_declare_function("func2667","result",E2668,"input1",B2668,"input2",C2668)</f>
        <v>#NAME?</v>
      </c>
      <c r="B2668">
        <v>1</v>
      </c>
      <c r="C2668">
        <v>2</v>
      </c>
      <c r="D2668">
        <v>2668</v>
      </c>
      <c r="E2668">
        <f t="shared" si="42"/>
        <v>2671</v>
      </c>
    </row>
    <row r="2669" spans="1:5">
      <c r="A2669" t="e">
        <f ca="1">ol_declare_function("func2668","result",E2669,"input1",B2669,"input2",C2669)</f>
        <v>#NAME?</v>
      </c>
      <c r="B2669">
        <v>1</v>
      </c>
      <c r="C2669">
        <v>2</v>
      </c>
      <c r="D2669">
        <v>2669</v>
      </c>
      <c r="E2669">
        <f t="shared" si="42"/>
        <v>2672</v>
      </c>
    </row>
    <row r="2670" spans="1:5">
      <c r="A2670" t="e">
        <f ca="1">ol_declare_function("func2669","result",E2670,"input1",B2670,"input2",C2670)</f>
        <v>#NAME?</v>
      </c>
      <c r="B2670">
        <v>1</v>
      </c>
      <c r="C2670">
        <v>2</v>
      </c>
      <c r="D2670">
        <v>2670</v>
      </c>
      <c r="E2670">
        <f t="shared" si="42"/>
        <v>2673</v>
      </c>
    </row>
    <row r="2671" spans="1:5">
      <c r="A2671" t="e">
        <f ca="1">ol_declare_function("func2670","result",E2671,"input1",B2671,"input2",C2671)</f>
        <v>#NAME?</v>
      </c>
      <c r="B2671">
        <v>1</v>
      </c>
      <c r="C2671">
        <v>2</v>
      </c>
      <c r="D2671">
        <v>2671</v>
      </c>
      <c r="E2671">
        <f t="shared" si="42"/>
        <v>2674</v>
      </c>
    </row>
    <row r="2672" spans="1:5">
      <c r="A2672" t="e">
        <f ca="1">ol_declare_function("func2671","result",E2672,"input1",B2672,"input2",C2672)</f>
        <v>#NAME?</v>
      </c>
      <c r="B2672">
        <v>1</v>
      </c>
      <c r="C2672">
        <v>2</v>
      </c>
      <c r="D2672">
        <v>2672</v>
      </c>
      <c r="E2672">
        <f t="shared" si="42"/>
        <v>2675</v>
      </c>
    </row>
    <row r="2673" spans="1:5">
      <c r="A2673" t="e">
        <f ca="1">ol_declare_function("func2672","result",E2673,"input1",B2673,"input2",C2673)</f>
        <v>#NAME?</v>
      </c>
      <c r="B2673">
        <v>1</v>
      </c>
      <c r="C2673">
        <v>2</v>
      </c>
      <c r="D2673">
        <v>2673</v>
      </c>
      <c r="E2673">
        <f t="shared" si="42"/>
        <v>2676</v>
      </c>
    </row>
    <row r="2674" spans="1:5">
      <c r="A2674" t="e">
        <f ca="1">ol_declare_function("func2673","result",E2674,"input1",B2674,"input2",C2674)</f>
        <v>#NAME?</v>
      </c>
      <c r="B2674">
        <v>1</v>
      </c>
      <c r="C2674">
        <v>2</v>
      </c>
      <c r="D2674">
        <v>2674</v>
      </c>
      <c r="E2674">
        <f t="shared" si="42"/>
        <v>2677</v>
      </c>
    </row>
    <row r="2675" spans="1:5">
      <c r="A2675" t="e">
        <f ca="1">ol_declare_function("func2674","result",E2675,"input1",B2675,"input2",C2675)</f>
        <v>#NAME?</v>
      </c>
      <c r="B2675">
        <v>1</v>
      </c>
      <c r="C2675">
        <v>2</v>
      </c>
      <c r="D2675">
        <v>2675</v>
      </c>
      <c r="E2675">
        <f t="shared" si="42"/>
        <v>2678</v>
      </c>
    </row>
    <row r="2676" spans="1:5">
      <c r="A2676" t="e">
        <f ca="1">ol_declare_function("func2675","result",E2676,"input1",B2676,"input2",C2676)</f>
        <v>#NAME?</v>
      </c>
      <c r="B2676">
        <v>1</v>
      </c>
      <c r="C2676">
        <v>2</v>
      </c>
      <c r="D2676">
        <v>2676</v>
      </c>
      <c r="E2676">
        <f t="shared" si="42"/>
        <v>2679</v>
      </c>
    </row>
    <row r="2677" spans="1:5">
      <c r="A2677" t="e">
        <f ca="1">ol_declare_function("func2676","result",E2677,"input1",B2677,"input2",C2677)</f>
        <v>#NAME?</v>
      </c>
      <c r="B2677">
        <v>1</v>
      </c>
      <c r="C2677">
        <v>2</v>
      </c>
      <c r="D2677">
        <v>2677</v>
      </c>
      <c r="E2677">
        <f t="shared" si="42"/>
        <v>2680</v>
      </c>
    </row>
    <row r="2678" spans="1:5">
      <c r="A2678" t="e">
        <f ca="1">ol_declare_function("func2677","result",E2678,"input1",B2678,"input2",C2678)</f>
        <v>#NAME?</v>
      </c>
      <c r="B2678">
        <v>1</v>
      </c>
      <c r="C2678">
        <v>2</v>
      </c>
      <c r="D2678">
        <v>2678</v>
      </c>
      <c r="E2678">
        <f t="shared" si="42"/>
        <v>2681</v>
      </c>
    </row>
    <row r="2679" spans="1:5">
      <c r="A2679" t="e">
        <f ca="1">ol_declare_function("func2678","result",E2679,"input1",B2679,"input2",C2679)</f>
        <v>#NAME?</v>
      </c>
      <c r="B2679">
        <v>1</v>
      </c>
      <c r="C2679">
        <v>2</v>
      </c>
      <c r="D2679">
        <v>2679</v>
      </c>
      <c r="E2679">
        <f t="shared" si="42"/>
        <v>2682</v>
      </c>
    </row>
    <row r="2680" spans="1:5">
      <c r="A2680" t="e">
        <f ca="1">ol_declare_function("func2679","result",E2680,"input1",B2680,"input2",C2680)</f>
        <v>#NAME?</v>
      </c>
      <c r="B2680">
        <v>1</v>
      </c>
      <c r="C2680">
        <v>2</v>
      </c>
      <c r="D2680">
        <v>2680</v>
      </c>
      <c r="E2680">
        <f t="shared" si="42"/>
        <v>2683</v>
      </c>
    </row>
    <row r="2681" spans="1:5">
      <c r="A2681" t="e">
        <f ca="1">ol_declare_function("func2680","result",E2681,"input1",B2681,"input2",C2681)</f>
        <v>#NAME?</v>
      </c>
      <c r="B2681">
        <v>1</v>
      </c>
      <c r="C2681">
        <v>2</v>
      </c>
      <c r="D2681">
        <v>2681</v>
      </c>
      <c r="E2681">
        <f t="shared" si="42"/>
        <v>2684</v>
      </c>
    </row>
    <row r="2682" spans="1:5">
      <c r="A2682" t="e">
        <f ca="1">ol_declare_function("func2681","result",E2682,"input1",B2682,"input2",C2682)</f>
        <v>#NAME?</v>
      </c>
      <c r="B2682">
        <v>1</v>
      </c>
      <c r="C2682">
        <v>2</v>
      </c>
      <c r="D2682">
        <v>2682</v>
      </c>
      <c r="E2682">
        <f t="shared" si="42"/>
        <v>2685</v>
      </c>
    </row>
    <row r="2683" spans="1:5">
      <c r="A2683" t="e">
        <f ca="1">ol_declare_function("func2682","result",E2683,"input1",B2683,"input2",C2683)</f>
        <v>#NAME?</v>
      </c>
      <c r="B2683">
        <v>1</v>
      </c>
      <c r="C2683">
        <v>2</v>
      </c>
      <c r="D2683">
        <v>2683</v>
      </c>
      <c r="E2683">
        <f t="shared" si="42"/>
        <v>2686</v>
      </c>
    </row>
    <row r="2684" spans="1:5">
      <c r="A2684" t="e">
        <f ca="1">ol_declare_function("func2683","result",E2684,"input1",B2684,"input2",C2684)</f>
        <v>#NAME?</v>
      </c>
      <c r="B2684">
        <v>1</v>
      </c>
      <c r="C2684">
        <v>2</v>
      </c>
      <c r="D2684">
        <v>2684</v>
      </c>
      <c r="E2684">
        <f t="shared" si="42"/>
        <v>2687</v>
      </c>
    </row>
    <row r="2685" spans="1:5">
      <c r="A2685" t="e">
        <f ca="1">ol_declare_function("func2684","result",E2685,"input1",B2685,"input2",C2685)</f>
        <v>#NAME?</v>
      </c>
      <c r="B2685">
        <v>1</v>
      </c>
      <c r="C2685">
        <v>2</v>
      </c>
      <c r="D2685">
        <v>2685</v>
      </c>
      <c r="E2685">
        <f t="shared" ref="E2685:E2748" si="43">D2685+C2685+B2685</f>
        <v>2688</v>
      </c>
    </row>
    <row r="2686" spans="1:5">
      <c r="A2686" t="e">
        <f ca="1">ol_declare_function("func2685","result",E2686,"input1",B2686,"input2",C2686)</f>
        <v>#NAME?</v>
      </c>
      <c r="B2686">
        <v>1</v>
      </c>
      <c r="C2686">
        <v>2</v>
      </c>
      <c r="D2686">
        <v>2686</v>
      </c>
      <c r="E2686">
        <f t="shared" si="43"/>
        <v>2689</v>
      </c>
    </row>
    <row r="2687" spans="1:5">
      <c r="A2687" t="e">
        <f ca="1">ol_declare_function("func2686","result",E2687,"input1",B2687,"input2",C2687)</f>
        <v>#NAME?</v>
      </c>
      <c r="B2687">
        <v>1</v>
      </c>
      <c r="C2687">
        <v>2</v>
      </c>
      <c r="D2687">
        <v>2687</v>
      </c>
      <c r="E2687">
        <f t="shared" si="43"/>
        <v>2690</v>
      </c>
    </row>
    <row r="2688" spans="1:5">
      <c r="A2688" t="e">
        <f ca="1">ol_declare_function("func2687","result",E2688,"input1",B2688,"input2",C2688)</f>
        <v>#NAME?</v>
      </c>
      <c r="B2688">
        <v>1</v>
      </c>
      <c r="C2688">
        <v>2</v>
      </c>
      <c r="D2688">
        <v>2688</v>
      </c>
      <c r="E2688">
        <f t="shared" si="43"/>
        <v>2691</v>
      </c>
    </row>
    <row r="2689" spans="1:5">
      <c r="A2689" t="e">
        <f ca="1">ol_declare_function("func2688","result",E2689,"input1",B2689,"input2",C2689)</f>
        <v>#NAME?</v>
      </c>
      <c r="B2689">
        <v>1</v>
      </c>
      <c r="C2689">
        <v>2</v>
      </c>
      <c r="D2689">
        <v>2689</v>
      </c>
      <c r="E2689">
        <f t="shared" si="43"/>
        <v>2692</v>
      </c>
    </row>
    <row r="2690" spans="1:5">
      <c r="A2690" t="e">
        <f ca="1">ol_declare_function("func2689","result",E2690,"input1",B2690,"input2",C2690)</f>
        <v>#NAME?</v>
      </c>
      <c r="B2690">
        <v>1</v>
      </c>
      <c r="C2690">
        <v>2</v>
      </c>
      <c r="D2690">
        <v>2690</v>
      </c>
      <c r="E2690">
        <f t="shared" si="43"/>
        <v>2693</v>
      </c>
    </row>
    <row r="2691" spans="1:5">
      <c r="A2691" t="e">
        <f ca="1">ol_declare_function("func2690","result",E2691,"input1",B2691,"input2",C2691)</f>
        <v>#NAME?</v>
      </c>
      <c r="B2691">
        <v>1</v>
      </c>
      <c r="C2691">
        <v>2</v>
      </c>
      <c r="D2691">
        <v>2691</v>
      </c>
      <c r="E2691">
        <f t="shared" si="43"/>
        <v>2694</v>
      </c>
    </row>
    <row r="2692" spans="1:5">
      <c r="A2692" t="e">
        <f ca="1">ol_declare_function("func2691","result",E2692,"input1",B2692,"input2",C2692)</f>
        <v>#NAME?</v>
      </c>
      <c r="B2692">
        <v>1</v>
      </c>
      <c r="C2692">
        <v>2</v>
      </c>
      <c r="D2692">
        <v>2692</v>
      </c>
      <c r="E2692">
        <f t="shared" si="43"/>
        <v>2695</v>
      </c>
    </row>
    <row r="2693" spans="1:5">
      <c r="A2693" t="e">
        <f ca="1">ol_declare_function("func2692","result",E2693,"input1",B2693,"input2",C2693)</f>
        <v>#NAME?</v>
      </c>
      <c r="B2693">
        <v>1</v>
      </c>
      <c r="C2693">
        <v>2</v>
      </c>
      <c r="D2693">
        <v>2693</v>
      </c>
      <c r="E2693">
        <f t="shared" si="43"/>
        <v>2696</v>
      </c>
    </row>
    <row r="2694" spans="1:5">
      <c r="A2694" t="e">
        <f ca="1">ol_declare_function("func2693","result",E2694,"input1",B2694,"input2",C2694)</f>
        <v>#NAME?</v>
      </c>
      <c r="B2694">
        <v>1</v>
      </c>
      <c r="C2694">
        <v>2</v>
      </c>
      <c r="D2694">
        <v>2694</v>
      </c>
      <c r="E2694">
        <f t="shared" si="43"/>
        <v>2697</v>
      </c>
    </row>
    <row r="2695" spans="1:5">
      <c r="A2695" t="e">
        <f ca="1">ol_declare_function("func2694","result",E2695,"input1",B2695,"input2",C2695)</f>
        <v>#NAME?</v>
      </c>
      <c r="B2695">
        <v>1</v>
      </c>
      <c r="C2695">
        <v>2</v>
      </c>
      <c r="D2695">
        <v>2695</v>
      </c>
      <c r="E2695">
        <f t="shared" si="43"/>
        <v>2698</v>
      </c>
    </row>
    <row r="2696" spans="1:5">
      <c r="A2696" t="e">
        <f ca="1">ol_declare_function("func2695","result",E2696,"input1",B2696,"input2",C2696)</f>
        <v>#NAME?</v>
      </c>
      <c r="B2696">
        <v>1</v>
      </c>
      <c r="C2696">
        <v>2</v>
      </c>
      <c r="D2696">
        <v>2696</v>
      </c>
      <c r="E2696">
        <f t="shared" si="43"/>
        <v>2699</v>
      </c>
    </row>
    <row r="2697" spans="1:5">
      <c r="A2697" t="e">
        <f ca="1">ol_declare_function("func2696","result",E2697,"input1",B2697,"input2",C2697)</f>
        <v>#NAME?</v>
      </c>
      <c r="B2697">
        <v>1</v>
      </c>
      <c r="C2697">
        <v>2</v>
      </c>
      <c r="D2697">
        <v>2697</v>
      </c>
      <c r="E2697">
        <f t="shared" si="43"/>
        <v>2700</v>
      </c>
    </row>
    <row r="2698" spans="1:5">
      <c r="A2698" t="e">
        <f ca="1">ol_declare_function("func2697","result",E2698,"input1",B2698,"input2",C2698)</f>
        <v>#NAME?</v>
      </c>
      <c r="B2698">
        <v>1</v>
      </c>
      <c r="C2698">
        <v>2</v>
      </c>
      <c r="D2698">
        <v>2698</v>
      </c>
      <c r="E2698">
        <f t="shared" si="43"/>
        <v>2701</v>
      </c>
    </row>
    <row r="2699" spans="1:5">
      <c r="A2699" t="e">
        <f ca="1">ol_declare_function("func2698","result",E2699,"input1",B2699,"input2",C2699)</f>
        <v>#NAME?</v>
      </c>
      <c r="B2699">
        <v>1</v>
      </c>
      <c r="C2699">
        <v>2</v>
      </c>
      <c r="D2699">
        <v>2699</v>
      </c>
      <c r="E2699">
        <f t="shared" si="43"/>
        <v>2702</v>
      </c>
    </row>
    <row r="2700" spans="1:5">
      <c r="A2700" t="e">
        <f ca="1">ol_declare_function("func2699","result",E2700,"input1",B2700,"input2",C2700)</f>
        <v>#NAME?</v>
      </c>
      <c r="B2700">
        <v>1</v>
      </c>
      <c r="C2700">
        <v>2</v>
      </c>
      <c r="D2700">
        <v>2700</v>
      </c>
      <c r="E2700">
        <f t="shared" si="43"/>
        <v>2703</v>
      </c>
    </row>
    <row r="2701" spans="1:5">
      <c r="A2701" t="e">
        <f ca="1">ol_declare_function("func2700","result",E2701,"input1",B2701,"input2",C2701)</f>
        <v>#NAME?</v>
      </c>
      <c r="B2701">
        <v>1</v>
      </c>
      <c r="C2701">
        <v>2</v>
      </c>
      <c r="D2701">
        <v>2701</v>
      </c>
      <c r="E2701">
        <f t="shared" si="43"/>
        <v>2704</v>
      </c>
    </row>
    <row r="2702" spans="1:5">
      <c r="A2702" t="e">
        <f ca="1">ol_declare_function("func2701","result",E2702,"input1",B2702,"input2",C2702)</f>
        <v>#NAME?</v>
      </c>
      <c r="B2702">
        <v>1</v>
      </c>
      <c r="C2702">
        <v>2</v>
      </c>
      <c r="D2702">
        <v>2702</v>
      </c>
      <c r="E2702">
        <f t="shared" si="43"/>
        <v>2705</v>
      </c>
    </row>
    <row r="2703" spans="1:5">
      <c r="A2703" t="e">
        <f ca="1">ol_declare_function("func2702","result",E2703,"input1",B2703,"input2",C2703)</f>
        <v>#NAME?</v>
      </c>
      <c r="B2703">
        <v>1</v>
      </c>
      <c r="C2703">
        <v>2</v>
      </c>
      <c r="D2703">
        <v>2703</v>
      </c>
      <c r="E2703">
        <f t="shared" si="43"/>
        <v>2706</v>
      </c>
    </row>
    <row r="2704" spans="1:5">
      <c r="A2704" t="e">
        <f ca="1">ol_declare_function("func2703","result",E2704,"input1",B2704,"input2",C2704)</f>
        <v>#NAME?</v>
      </c>
      <c r="B2704">
        <v>1</v>
      </c>
      <c r="C2704">
        <v>2</v>
      </c>
      <c r="D2704">
        <v>2704</v>
      </c>
      <c r="E2704">
        <f t="shared" si="43"/>
        <v>2707</v>
      </c>
    </row>
    <row r="2705" spans="1:5">
      <c r="A2705" t="e">
        <f ca="1">ol_declare_function("func2704","result",E2705,"input1",B2705,"input2",C2705)</f>
        <v>#NAME?</v>
      </c>
      <c r="B2705">
        <v>1</v>
      </c>
      <c r="C2705">
        <v>2</v>
      </c>
      <c r="D2705">
        <v>2705</v>
      </c>
      <c r="E2705">
        <f t="shared" si="43"/>
        <v>2708</v>
      </c>
    </row>
    <row r="2706" spans="1:5">
      <c r="A2706" t="e">
        <f ca="1">ol_declare_function("func2705","result",E2706,"input1",B2706,"input2",C2706)</f>
        <v>#NAME?</v>
      </c>
      <c r="B2706">
        <v>1</v>
      </c>
      <c r="C2706">
        <v>2</v>
      </c>
      <c r="D2706">
        <v>2706</v>
      </c>
      <c r="E2706">
        <f t="shared" si="43"/>
        <v>2709</v>
      </c>
    </row>
    <row r="2707" spans="1:5">
      <c r="A2707" t="e">
        <f ca="1">ol_declare_function("func2706","result",E2707,"input1",B2707,"input2",C2707)</f>
        <v>#NAME?</v>
      </c>
      <c r="B2707">
        <v>1</v>
      </c>
      <c r="C2707">
        <v>2</v>
      </c>
      <c r="D2707">
        <v>2707</v>
      </c>
      <c r="E2707">
        <f t="shared" si="43"/>
        <v>2710</v>
      </c>
    </row>
    <row r="2708" spans="1:5">
      <c r="A2708" t="e">
        <f ca="1">ol_declare_function("func2707","result",E2708,"input1",B2708,"input2",C2708)</f>
        <v>#NAME?</v>
      </c>
      <c r="B2708">
        <v>1</v>
      </c>
      <c r="C2708">
        <v>2</v>
      </c>
      <c r="D2708">
        <v>2708</v>
      </c>
      <c r="E2708">
        <f t="shared" si="43"/>
        <v>2711</v>
      </c>
    </row>
    <row r="2709" spans="1:5">
      <c r="A2709" t="e">
        <f ca="1">ol_declare_function("func2708","result",E2709,"input1",B2709,"input2",C2709)</f>
        <v>#NAME?</v>
      </c>
      <c r="B2709">
        <v>1</v>
      </c>
      <c r="C2709">
        <v>2</v>
      </c>
      <c r="D2709">
        <v>2709</v>
      </c>
      <c r="E2709">
        <f t="shared" si="43"/>
        <v>2712</v>
      </c>
    </row>
    <row r="2710" spans="1:5">
      <c r="A2710" t="e">
        <f ca="1">ol_declare_function("func2709","result",E2710,"input1",B2710,"input2",C2710)</f>
        <v>#NAME?</v>
      </c>
      <c r="B2710">
        <v>1</v>
      </c>
      <c r="C2710">
        <v>2</v>
      </c>
      <c r="D2710">
        <v>2710</v>
      </c>
      <c r="E2710">
        <f t="shared" si="43"/>
        <v>2713</v>
      </c>
    </row>
    <row r="2711" spans="1:5">
      <c r="A2711" t="e">
        <f ca="1">ol_declare_function("func2710","result",E2711,"input1",B2711,"input2",C2711)</f>
        <v>#NAME?</v>
      </c>
      <c r="B2711">
        <v>1</v>
      </c>
      <c r="C2711">
        <v>2</v>
      </c>
      <c r="D2711">
        <v>2711</v>
      </c>
      <c r="E2711">
        <f t="shared" si="43"/>
        <v>2714</v>
      </c>
    </row>
    <row r="2712" spans="1:5">
      <c r="A2712" t="e">
        <f ca="1">ol_declare_function("func2711","result",E2712,"input1",B2712,"input2",C2712)</f>
        <v>#NAME?</v>
      </c>
      <c r="B2712">
        <v>1</v>
      </c>
      <c r="C2712">
        <v>2</v>
      </c>
      <c r="D2712">
        <v>2712</v>
      </c>
      <c r="E2712">
        <f t="shared" si="43"/>
        <v>2715</v>
      </c>
    </row>
    <row r="2713" spans="1:5">
      <c r="A2713" t="e">
        <f ca="1">ol_declare_function("func2712","result",E2713,"input1",B2713,"input2",C2713)</f>
        <v>#NAME?</v>
      </c>
      <c r="B2713">
        <v>1</v>
      </c>
      <c r="C2713">
        <v>2</v>
      </c>
      <c r="D2713">
        <v>2713</v>
      </c>
      <c r="E2713">
        <f t="shared" si="43"/>
        <v>2716</v>
      </c>
    </row>
    <row r="2714" spans="1:5">
      <c r="A2714" t="e">
        <f ca="1">ol_declare_function("func2713","result",E2714,"input1",B2714,"input2",C2714)</f>
        <v>#NAME?</v>
      </c>
      <c r="B2714">
        <v>1</v>
      </c>
      <c r="C2714">
        <v>2</v>
      </c>
      <c r="D2714">
        <v>2714</v>
      </c>
      <c r="E2714">
        <f t="shared" si="43"/>
        <v>2717</v>
      </c>
    </row>
    <row r="2715" spans="1:5">
      <c r="A2715" t="e">
        <f ca="1">ol_declare_function("func2714","result",E2715,"input1",B2715,"input2",C2715)</f>
        <v>#NAME?</v>
      </c>
      <c r="B2715">
        <v>1</v>
      </c>
      <c r="C2715">
        <v>2</v>
      </c>
      <c r="D2715">
        <v>2715</v>
      </c>
      <c r="E2715">
        <f t="shared" si="43"/>
        <v>2718</v>
      </c>
    </row>
    <row r="2716" spans="1:5">
      <c r="A2716" t="e">
        <f ca="1">ol_declare_function("func2715","result",E2716,"input1",B2716,"input2",C2716)</f>
        <v>#NAME?</v>
      </c>
      <c r="B2716">
        <v>1</v>
      </c>
      <c r="C2716">
        <v>2</v>
      </c>
      <c r="D2716">
        <v>2716</v>
      </c>
      <c r="E2716">
        <f t="shared" si="43"/>
        <v>2719</v>
      </c>
    </row>
    <row r="2717" spans="1:5">
      <c r="A2717" t="e">
        <f ca="1">ol_declare_function("func2716","result",E2717,"input1",B2717,"input2",C2717)</f>
        <v>#NAME?</v>
      </c>
      <c r="B2717">
        <v>1</v>
      </c>
      <c r="C2717">
        <v>2</v>
      </c>
      <c r="D2717">
        <v>2717</v>
      </c>
      <c r="E2717">
        <f t="shared" si="43"/>
        <v>2720</v>
      </c>
    </row>
    <row r="2718" spans="1:5">
      <c r="A2718" t="e">
        <f ca="1">ol_declare_function("func2717","result",E2718,"input1",B2718,"input2",C2718)</f>
        <v>#NAME?</v>
      </c>
      <c r="B2718">
        <v>1</v>
      </c>
      <c r="C2718">
        <v>2</v>
      </c>
      <c r="D2718">
        <v>2718</v>
      </c>
      <c r="E2718">
        <f t="shared" si="43"/>
        <v>2721</v>
      </c>
    </row>
    <row r="2719" spans="1:5">
      <c r="A2719" t="e">
        <f ca="1">ol_declare_function("func2718","result",E2719,"input1",B2719,"input2",C2719)</f>
        <v>#NAME?</v>
      </c>
      <c r="B2719">
        <v>1</v>
      </c>
      <c r="C2719">
        <v>2</v>
      </c>
      <c r="D2719">
        <v>2719</v>
      </c>
      <c r="E2719">
        <f t="shared" si="43"/>
        <v>2722</v>
      </c>
    </row>
    <row r="2720" spans="1:5">
      <c r="A2720" t="e">
        <f ca="1">ol_declare_function("func2719","result",E2720,"input1",B2720,"input2",C2720)</f>
        <v>#NAME?</v>
      </c>
      <c r="B2720">
        <v>1</v>
      </c>
      <c r="C2720">
        <v>2</v>
      </c>
      <c r="D2720">
        <v>2720</v>
      </c>
      <c r="E2720">
        <f t="shared" si="43"/>
        <v>2723</v>
      </c>
    </row>
    <row r="2721" spans="1:5">
      <c r="A2721" t="e">
        <f ca="1">ol_declare_function("func2720","result",E2721,"input1",B2721,"input2",C2721)</f>
        <v>#NAME?</v>
      </c>
      <c r="B2721">
        <v>1</v>
      </c>
      <c r="C2721">
        <v>2</v>
      </c>
      <c r="D2721">
        <v>2721</v>
      </c>
      <c r="E2721">
        <f t="shared" si="43"/>
        <v>2724</v>
      </c>
    </row>
    <row r="2722" spans="1:5">
      <c r="A2722" t="e">
        <f ca="1">ol_declare_function("func2721","result",E2722,"input1",B2722,"input2",C2722)</f>
        <v>#NAME?</v>
      </c>
      <c r="B2722">
        <v>1</v>
      </c>
      <c r="C2722">
        <v>2</v>
      </c>
      <c r="D2722">
        <v>2722</v>
      </c>
      <c r="E2722">
        <f t="shared" si="43"/>
        <v>2725</v>
      </c>
    </row>
    <row r="2723" spans="1:5">
      <c r="A2723" t="e">
        <f ca="1">ol_declare_function("func2722","result",E2723,"input1",B2723,"input2",C2723)</f>
        <v>#NAME?</v>
      </c>
      <c r="B2723">
        <v>1</v>
      </c>
      <c r="C2723">
        <v>2</v>
      </c>
      <c r="D2723">
        <v>2723</v>
      </c>
      <c r="E2723">
        <f t="shared" si="43"/>
        <v>2726</v>
      </c>
    </row>
    <row r="2724" spans="1:5">
      <c r="A2724" t="e">
        <f ca="1">ol_declare_function("func2723","result",E2724,"input1",B2724,"input2",C2724)</f>
        <v>#NAME?</v>
      </c>
      <c r="B2724">
        <v>1</v>
      </c>
      <c r="C2724">
        <v>2</v>
      </c>
      <c r="D2724">
        <v>2724</v>
      </c>
      <c r="E2724">
        <f t="shared" si="43"/>
        <v>2727</v>
      </c>
    </row>
    <row r="2725" spans="1:5">
      <c r="A2725" t="e">
        <f ca="1">ol_declare_function("func2724","result",E2725,"input1",B2725,"input2",C2725)</f>
        <v>#NAME?</v>
      </c>
      <c r="B2725">
        <v>1</v>
      </c>
      <c r="C2725">
        <v>2</v>
      </c>
      <c r="D2725">
        <v>2725</v>
      </c>
      <c r="E2725">
        <f t="shared" si="43"/>
        <v>2728</v>
      </c>
    </row>
    <row r="2726" spans="1:5">
      <c r="A2726" t="e">
        <f ca="1">ol_declare_function("func2725","result",E2726,"input1",B2726,"input2",C2726)</f>
        <v>#NAME?</v>
      </c>
      <c r="B2726">
        <v>1</v>
      </c>
      <c r="C2726">
        <v>2</v>
      </c>
      <c r="D2726">
        <v>2726</v>
      </c>
      <c r="E2726">
        <f t="shared" si="43"/>
        <v>2729</v>
      </c>
    </row>
    <row r="2727" spans="1:5">
      <c r="A2727" t="e">
        <f ca="1">ol_declare_function("func2726","result",E2727,"input1",B2727,"input2",C2727)</f>
        <v>#NAME?</v>
      </c>
      <c r="B2727">
        <v>1</v>
      </c>
      <c r="C2727">
        <v>2</v>
      </c>
      <c r="D2727">
        <v>2727</v>
      </c>
      <c r="E2727">
        <f t="shared" si="43"/>
        <v>2730</v>
      </c>
    </row>
    <row r="2728" spans="1:5">
      <c r="A2728" t="e">
        <f ca="1">ol_declare_function("func2727","result",E2728,"input1",B2728,"input2",C2728)</f>
        <v>#NAME?</v>
      </c>
      <c r="B2728">
        <v>1</v>
      </c>
      <c r="C2728">
        <v>2</v>
      </c>
      <c r="D2728">
        <v>2728</v>
      </c>
      <c r="E2728">
        <f t="shared" si="43"/>
        <v>2731</v>
      </c>
    </row>
    <row r="2729" spans="1:5">
      <c r="A2729" t="e">
        <f ca="1">ol_declare_function("func2728","result",E2729,"input1",B2729,"input2",C2729)</f>
        <v>#NAME?</v>
      </c>
      <c r="B2729">
        <v>1</v>
      </c>
      <c r="C2729">
        <v>2</v>
      </c>
      <c r="D2729">
        <v>2729</v>
      </c>
      <c r="E2729">
        <f t="shared" si="43"/>
        <v>2732</v>
      </c>
    </row>
    <row r="2730" spans="1:5">
      <c r="A2730" t="e">
        <f ca="1">ol_declare_function("func2729","result",E2730,"input1",B2730,"input2",C2730)</f>
        <v>#NAME?</v>
      </c>
      <c r="B2730">
        <v>1</v>
      </c>
      <c r="C2730">
        <v>2</v>
      </c>
      <c r="D2730">
        <v>2730</v>
      </c>
      <c r="E2730">
        <f t="shared" si="43"/>
        <v>2733</v>
      </c>
    </row>
    <row r="2731" spans="1:5">
      <c r="A2731" t="e">
        <f ca="1">ol_declare_function("func2730","result",E2731,"input1",B2731,"input2",C2731)</f>
        <v>#NAME?</v>
      </c>
      <c r="B2731">
        <v>1</v>
      </c>
      <c r="C2731">
        <v>2</v>
      </c>
      <c r="D2731">
        <v>2731</v>
      </c>
      <c r="E2731">
        <f t="shared" si="43"/>
        <v>2734</v>
      </c>
    </row>
    <row r="2732" spans="1:5">
      <c r="A2732" t="e">
        <f ca="1">ol_declare_function("func2731","result",E2732,"input1",B2732,"input2",C2732)</f>
        <v>#NAME?</v>
      </c>
      <c r="B2732">
        <v>1</v>
      </c>
      <c r="C2732">
        <v>2</v>
      </c>
      <c r="D2732">
        <v>2732</v>
      </c>
      <c r="E2732">
        <f t="shared" si="43"/>
        <v>2735</v>
      </c>
    </row>
    <row r="2733" spans="1:5">
      <c r="A2733" t="e">
        <f ca="1">ol_declare_function("func2732","result",E2733,"input1",B2733,"input2",C2733)</f>
        <v>#NAME?</v>
      </c>
      <c r="B2733">
        <v>1</v>
      </c>
      <c r="C2733">
        <v>2</v>
      </c>
      <c r="D2733">
        <v>2733</v>
      </c>
      <c r="E2733">
        <f t="shared" si="43"/>
        <v>2736</v>
      </c>
    </row>
    <row r="2734" spans="1:5">
      <c r="A2734" t="e">
        <f ca="1">ol_declare_function("func2733","result",E2734,"input1",B2734,"input2",C2734)</f>
        <v>#NAME?</v>
      </c>
      <c r="B2734">
        <v>1</v>
      </c>
      <c r="C2734">
        <v>2</v>
      </c>
      <c r="D2734">
        <v>2734</v>
      </c>
      <c r="E2734">
        <f t="shared" si="43"/>
        <v>2737</v>
      </c>
    </row>
    <row r="2735" spans="1:5">
      <c r="A2735" t="e">
        <f ca="1">ol_declare_function("func2734","result",E2735,"input1",B2735,"input2",C2735)</f>
        <v>#NAME?</v>
      </c>
      <c r="B2735">
        <v>1</v>
      </c>
      <c r="C2735">
        <v>2</v>
      </c>
      <c r="D2735">
        <v>2735</v>
      </c>
      <c r="E2735">
        <f t="shared" si="43"/>
        <v>2738</v>
      </c>
    </row>
    <row r="2736" spans="1:5">
      <c r="A2736" t="e">
        <f ca="1">ol_declare_function("func2735","result",E2736,"input1",B2736,"input2",C2736)</f>
        <v>#NAME?</v>
      </c>
      <c r="B2736">
        <v>1</v>
      </c>
      <c r="C2736">
        <v>2</v>
      </c>
      <c r="D2736">
        <v>2736</v>
      </c>
      <c r="E2736">
        <f t="shared" si="43"/>
        <v>2739</v>
      </c>
    </row>
    <row r="2737" spans="1:5">
      <c r="A2737" t="e">
        <f ca="1">ol_declare_function("func2736","result",E2737,"input1",B2737,"input2",C2737)</f>
        <v>#NAME?</v>
      </c>
      <c r="B2737">
        <v>1</v>
      </c>
      <c r="C2737">
        <v>2</v>
      </c>
      <c r="D2737">
        <v>2737</v>
      </c>
      <c r="E2737">
        <f t="shared" si="43"/>
        <v>2740</v>
      </c>
    </row>
    <row r="2738" spans="1:5">
      <c r="A2738" t="e">
        <f ca="1">ol_declare_function("func2737","result",E2738,"input1",B2738,"input2",C2738)</f>
        <v>#NAME?</v>
      </c>
      <c r="B2738">
        <v>1</v>
      </c>
      <c r="C2738">
        <v>2</v>
      </c>
      <c r="D2738">
        <v>2738</v>
      </c>
      <c r="E2738">
        <f t="shared" si="43"/>
        <v>2741</v>
      </c>
    </row>
    <row r="2739" spans="1:5">
      <c r="A2739" t="e">
        <f ca="1">ol_declare_function("func2738","result",E2739,"input1",B2739,"input2",C2739)</f>
        <v>#NAME?</v>
      </c>
      <c r="B2739">
        <v>1</v>
      </c>
      <c r="C2739">
        <v>2</v>
      </c>
      <c r="D2739">
        <v>2739</v>
      </c>
      <c r="E2739">
        <f t="shared" si="43"/>
        <v>2742</v>
      </c>
    </row>
    <row r="2740" spans="1:5">
      <c r="A2740" t="e">
        <f ca="1">ol_declare_function("func2739","result",E2740,"input1",B2740,"input2",C2740)</f>
        <v>#NAME?</v>
      </c>
      <c r="B2740">
        <v>1</v>
      </c>
      <c r="C2740">
        <v>2</v>
      </c>
      <c r="D2740">
        <v>2740</v>
      </c>
      <c r="E2740">
        <f t="shared" si="43"/>
        <v>2743</v>
      </c>
    </row>
    <row r="2741" spans="1:5">
      <c r="A2741" t="e">
        <f ca="1">ol_declare_function("func2740","result",E2741,"input1",B2741,"input2",C2741)</f>
        <v>#NAME?</v>
      </c>
      <c r="B2741">
        <v>1</v>
      </c>
      <c r="C2741">
        <v>2</v>
      </c>
      <c r="D2741">
        <v>2741</v>
      </c>
      <c r="E2741">
        <f t="shared" si="43"/>
        <v>2744</v>
      </c>
    </row>
    <row r="2742" spans="1:5">
      <c r="A2742" t="e">
        <f ca="1">ol_declare_function("func2741","result",E2742,"input1",B2742,"input2",C2742)</f>
        <v>#NAME?</v>
      </c>
      <c r="B2742">
        <v>1</v>
      </c>
      <c r="C2742">
        <v>2</v>
      </c>
      <c r="D2742">
        <v>2742</v>
      </c>
      <c r="E2742">
        <f t="shared" si="43"/>
        <v>2745</v>
      </c>
    </row>
    <row r="2743" spans="1:5">
      <c r="A2743" t="e">
        <f ca="1">ol_declare_function("func2742","result",E2743,"input1",B2743,"input2",C2743)</f>
        <v>#NAME?</v>
      </c>
      <c r="B2743">
        <v>1</v>
      </c>
      <c r="C2743">
        <v>2</v>
      </c>
      <c r="D2743">
        <v>2743</v>
      </c>
      <c r="E2743">
        <f t="shared" si="43"/>
        <v>2746</v>
      </c>
    </row>
    <row r="2744" spans="1:5">
      <c r="A2744" t="e">
        <f ca="1">ol_declare_function("func2743","result",E2744,"input1",B2744,"input2",C2744)</f>
        <v>#NAME?</v>
      </c>
      <c r="B2744">
        <v>1</v>
      </c>
      <c r="C2744">
        <v>2</v>
      </c>
      <c r="D2744">
        <v>2744</v>
      </c>
      <c r="E2744">
        <f t="shared" si="43"/>
        <v>2747</v>
      </c>
    </row>
    <row r="2745" spans="1:5">
      <c r="A2745" t="e">
        <f ca="1">ol_declare_function("func2744","result",E2745,"input1",B2745,"input2",C2745)</f>
        <v>#NAME?</v>
      </c>
      <c r="B2745">
        <v>1</v>
      </c>
      <c r="C2745">
        <v>2</v>
      </c>
      <c r="D2745">
        <v>2745</v>
      </c>
      <c r="E2745">
        <f t="shared" si="43"/>
        <v>2748</v>
      </c>
    </row>
    <row r="2746" spans="1:5">
      <c r="A2746" t="e">
        <f ca="1">ol_declare_function("func2745","result",E2746,"input1",B2746,"input2",C2746)</f>
        <v>#NAME?</v>
      </c>
      <c r="B2746">
        <v>1</v>
      </c>
      <c r="C2746">
        <v>2</v>
      </c>
      <c r="D2746">
        <v>2746</v>
      </c>
      <c r="E2746">
        <f t="shared" si="43"/>
        <v>2749</v>
      </c>
    </row>
    <row r="2747" spans="1:5">
      <c r="A2747" t="e">
        <f ca="1">ol_declare_function("func2746","result",E2747,"input1",B2747,"input2",C2747)</f>
        <v>#NAME?</v>
      </c>
      <c r="B2747">
        <v>1</v>
      </c>
      <c r="C2747">
        <v>2</v>
      </c>
      <c r="D2747">
        <v>2747</v>
      </c>
      <c r="E2747">
        <f t="shared" si="43"/>
        <v>2750</v>
      </c>
    </row>
    <row r="2748" spans="1:5">
      <c r="A2748" t="e">
        <f ca="1">ol_declare_function("func2747","result",E2748,"input1",B2748,"input2",C2748)</f>
        <v>#NAME?</v>
      </c>
      <c r="B2748">
        <v>1</v>
      </c>
      <c r="C2748">
        <v>2</v>
      </c>
      <c r="D2748">
        <v>2748</v>
      </c>
      <c r="E2748">
        <f t="shared" si="43"/>
        <v>2751</v>
      </c>
    </row>
    <row r="2749" spans="1:5">
      <c r="A2749" t="e">
        <f ca="1">ol_declare_function("func2748","result",E2749,"input1",B2749,"input2",C2749)</f>
        <v>#NAME?</v>
      </c>
      <c r="B2749">
        <v>1</v>
      </c>
      <c r="C2749">
        <v>2</v>
      </c>
      <c r="D2749">
        <v>2749</v>
      </c>
      <c r="E2749">
        <f t="shared" ref="E2749:E2812" si="44">D2749+C2749+B2749</f>
        <v>2752</v>
      </c>
    </row>
    <row r="2750" spans="1:5">
      <c r="A2750" t="e">
        <f ca="1">ol_declare_function("func2749","result",E2750,"input1",B2750,"input2",C2750)</f>
        <v>#NAME?</v>
      </c>
      <c r="B2750">
        <v>1</v>
      </c>
      <c r="C2750">
        <v>2</v>
      </c>
      <c r="D2750">
        <v>2750</v>
      </c>
      <c r="E2750">
        <f t="shared" si="44"/>
        <v>2753</v>
      </c>
    </row>
    <row r="2751" spans="1:5">
      <c r="A2751" t="e">
        <f ca="1">ol_declare_function("func2750","result",E2751,"input1",B2751,"input2",C2751)</f>
        <v>#NAME?</v>
      </c>
      <c r="B2751">
        <v>1</v>
      </c>
      <c r="C2751">
        <v>2</v>
      </c>
      <c r="D2751">
        <v>2751</v>
      </c>
      <c r="E2751">
        <f t="shared" si="44"/>
        <v>2754</v>
      </c>
    </row>
    <row r="2752" spans="1:5">
      <c r="A2752" t="e">
        <f ca="1">ol_declare_function("func2751","result",E2752,"input1",B2752,"input2",C2752)</f>
        <v>#NAME?</v>
      </c>
      <c r="B2752">
        <v>1</v>
      </c>
      <c r="C2752">
        <v>2</v>
      </c>
      <c r="D2752">
        <v>2752</v>
      </c>
      <c r="E2752">
        <f t="shared" si="44"/>
        <v>2755</v>
      </c>
    </row>
    <row r="2753" spans="1:5">
      <c r="A2753" t="e">
        <f ca="1">ol_declare_function("func2752","result",E2753,"input1",B2753,"input2",C2753)</f>
        <v>#NAME?</v>
      </c>
      <c r="B2753">
        <v>1</v>
      </c>
      <c r="C2753">
        <v>2</v>
      </c>
      <c r="D2753">
        <v>2753</v>
      </c>
      <c r="E2753">
        <f t="shared" si="44"/>
        <v>2756</v>
      </c>
    </row>
    <row r="2754" spans="1:5">
      <c r="A2754" t="e">
        <f ca="1">ol_declare_function("func2753","result",E2754,"input1",B2754,"input2",C2754)</f>
        <v>#NAME?</v>
      </c>
      <c r="B2754">
        <v>1</v>
      </c>
      <c r="C2754">
        <v>2</v>
      </c>
      <c r="D2754">
        <v>2754</v>
      </c>
      <c r="E2754">
        <f t="shared" si="44"/>
        <v>2757</v>
      </c>
    </row>
    <row r="2755" spans="1:5">
      <c r="A2755" t="e">
        <f ca="1">ol_declare_function("func2754","result",E2755,"input1",B2755,"input2",C2755)</f>
        <v>#NAME?</v>
      </c>
      <c r="B2755">
        <v>1</v>
      </c>
      <c r="C2755">
        <v>2</v>
      </c>
      <c r="D2755">
        <v>2755</v>
      </c>
      <c r="E2755">
        <f t="shared" si="44"/>
        <v>2758</v>
      </c>
    </row>
    <row r="2756" spans="1:5">
      <c r="A2756" t="e">
        <f ca="1">ol_declare_function("func2755","result",E2756,"input1",B2756,"input2",C2756)</f>
        <v>#NAME?</v>
      </c>
      <c r="B2756">
        <v>1</v>
      </c>
      <c r="C2756">
        <v>2</v>
      </c>
      <c r="D2756">
        <v>2756</v>
      </c>
      <c r="E2756">
        <f t="shared" si="44"/>
        <v>2759</v>
      </c>
    </row>
    <row r="2757" spans="1:5">
      <c r="A2757" t="e">
        <f ca="1">ol_declare_function("func2756","result",E2757,"input1",B2757,"input2",C2757)</f>
        <v>#NAME?</v>
      </c>
      <c r="B2757">
        <v>1</v>
      </c>
      <c r="C2757">
        <v>2</v>
      </c>
      <c r="D2757">
        <v>2757</v>
      </c>
      <c r="E2757">
        <f t="shared" si="44"/>
        <v>2760</v>
      </c>
    </row>
    <row r="2758" spans="1:5">
      <c r="A2758" t="e">
        <f ca="1">ol_declare_function("func2757","result",E2758,"input1",B2758,"input2",C2758)</f>
        <v>#NAME?</v>
      </c>
      <c r="B2758">
        <v>1</v>
      </c>
      <c r="C2758">
        <v>2</v>
      </c>
      <c r="D2758">
        <v>2758</v>
      </c>
      <c r="E2758">
        <f t="shared" si="44"/>
        <v>2761</v>
      </c>
    </row>
    <row r="2759" spans="1:5">
      <c r="A2759" t="e">
        <f ca="1">ol_declare_function("func2758","result",E2759,"input1",B2759,"input2",C2759)</f>
        <v>#NAME?</v>
      </c>
      <c r="B2759">
        <v>1</v>
      </c>
      <c r="C2759">
        <v>2</v>
      </c>
      <c r="D2759">
        <v>2759</v>
      </c>
      <c r="E2759">
        <f t="shared" si="44"/>
        <v>2762</v>
      </c>
    </row>
    <row r="2760" spans="1:5">
      <c r="A2760" t="e">
        <f ca="1">ol_declare_function("func2759","result",E2760,"input1",B2760,"input2",C2760)</f>
        <v>#NAME?</v>
      </c>
      <c r="B2760">
        <v>1</v>
      </c>
      <c r="C2760">
        <v>2</v>
      </c>
      <c r="D2760">
        <v>2760</v>
      </c>
      <c r="E2760">
        <f t="shared" si="44"/>
        <v>2763</v>
      </c>
    </row>
    <row r="2761" spans="1:5">
      <c r="A2761" t="e">
        <f ca="1">ol_declare_function("func2760","result",E2761,"input1",B2761,"input2",C2761)</f>
        <v>#NAME?</v>
      </c>
      <c r="B2761">
        <v>1</v>
      </c>
      <c r="C2761">
        <v>2</v>
      </c>
      <c r="D2761">
        <v>2761</v>
      </c>
      <c r="E2761">
        <f t="shared" si="44"/>
        <v>2764</v>
      </c>
    </row>
    <row r="2762" spans="1:5">
      <c r="A2762" t="e">
        <f ca="1">ol_declare_function("func2761","result",E2762,"input1",B2762,"input2",C2762)</f>
        <v>#NAME?</v>
      </c>
      <c r="B2762">
        <v>1</v>
      </c>
      <c r="C2762">
        <v>2</v>
      </c>
      <c r="D2762">
        <v>2762</v>
      </c>
      <c r="E2762">
        <f t="shared" si="44"/>
        <v>2765</v>
      </c>
    </row>
    <row r="2763" spans="1:5">
      <c r="A2763" t="e">
        <f ca="1">ol_declare_function("func2762","result",E2763,"input1",B2763,"input2",C2763)</f>
        <v>#NAME?</v>
      </c>
      <c r="B2763">
        <v>1</v>
      </c>
      <c r="C2763">
        <v>2</v>
      </c>
      <c r="D2763">
        <v>2763</v>
      </c>
      <c r="E2763">
        <f t="shared" si="44"/>
        <v>2766</v>
      </c>
    </row>
    <row r="2764" spans="1:5">
      <c r="A2764" t="e">
        <f ca="1">ol_declare_function("func2763","result",E2764,"input1",B2764,"input2",C2764)</f>
        <v>#NAME?</v>
      </c>
      <c r="B2764">
        <v>1</v>
      </c>
      <c r="C2764">
        <v>2</v>
      </c>
      <c r="D2764">
        <v>2764</v>
      </c>
      <c r="E2764">
        <f t="shared" si="44"/>
        <v>2767</v>
      </c>
    </row>
    <row r="2765" spans="1:5">
      <c r="A2765" t="e">
        <f ca="1">ol_declare_function("func2764","result",E2765,"input1",B2765,"input2",C2765)</f>
        <v>#NAME?</v>
      </c>
      <c r="B2765">
        <v>1</v>
      </c>
      <c r="C2765">
        <v>2</v>
      </c>
      <c r="D2765">
        <v>2765</v>
      </c>
      <c r="E2765">
        <f t="shared" si="44"/>
        <v>2768</v>
      </c>
    </row>
    <row r="2766" spans="1:5">
      <c r="A2766" t="e">
        <f ca="1">ol_declare_function("func2765","result",E2766,"input1",B2766,"input2",C2766)</f>
        <v>#NAME?</v>
      </c>
      <c r="B2766">
        <v>1</v>
      </c>
      <c r="C2766">
        <v>2</v>
      </c>
      <c r="D2766">
        <v>2766</v>
      </c>
      <c r="E2766">
        <f t="shared" si="44"/>
        <v>2769</v>
      </c>
    </row>
    <row r="2767" spans="1:5">
      <c r="A2767" t="e">
        <f ca="1">ol_declare_function("func2766","result",E2767,"input1",B2767,"input2",C2767)</f>
        <v>#NAME?</v>
      </c>
      <c r="B2767">
        <v>1</v>
      </c>
      <c r="C2767">
        <v>2</v>
      </c>
      <c r="D2767">
        <v>2767</v>
      </c>
      <c r="E2767">
        <f t="shared" si="44"/>
        <v>2770</v>
      </c>
    </row>
    <row r="2768" spans="1:5">
      <c r="A2768" t="e">
        <f ca="1">ol_declare_function("func2767","result",E2768,"input1",B2768,"input2",C2768)</f>
        <v>#NAME?</v>
      </c>
      <c r="B2768">
        <v>1</v>
      </c>
      <c r="C2768">
        <v>2</v>
      </c>
      <c r="D2768">
        <v>2768</v>
      </c>
      <c r="E2768">
        <f t="shared" si="44"/>
        <v>2771</v>
      </c>
    </row>
    <row r="2769" spans="1:5">
      <c r="A2769" t="e">
        <f ca="1">ol_declare_function("func2768","result",E2769,"input1",B2769,"input2",C2769)</f>
        <v>#NAME?</v>
      </c>
      <c r="B2769">
        <v>1</v>
      </c>
      <c r="C2769">
        <v>2</v>
      </c>
      <c r="D2769">
        <v>2769</v>
      </c>
      <c r="E2769">
        <f t="shared" si="44"/>
        <v>2772</v>
      </c>
    </row>
    <row r="2770" spans="1:5">
      <c r="A2770" t="e">
        <f ca="1">ol_declare_function("func2769","result",E2770,"input1",B2770,"input2",C2770)</f>
        <v>#NAME?</v>
      </c>
      <c r="B2770">
        <v>1</v>
      </c>
      <c r="C2770">
        <v>2</v>
      </c>
      <c r="D2770">
        <v>2770</v>
      </c>
      <c r="E2770">
        <f t="shared" si="44"/>
        <v>2773</v>
      </c>
    </row>
    <row r="2771" spans="1:5">
      <c r="A2771" t="e">
        <f ca="1">ol_declare_function("func2770","result",E2771,"input1",B2771,"input2",C2771)</f>
        <v>#NAME?</v>
      </c>
      <c r="B2771">
        <v>1</v>
      </c>
      <c r="C2771">
        <v>2</v>
      </c>
      <c r="D2771">
        <v>2771</v>
      </c>
      <c r="E2771">
        <f t="shared" si="44"/>
        <v>2774</v>
      </c>
    </row>
    <row r="2772" spans="1:5">
      <c r="A2772" t="e">
        <f ca="1">ol_declare_function("func2771","result",E2772,"input1",B2772,"input2",C2772)</f>
        <v>#NAME?</v>
      </c>
      <c r="B2772">
        <v>1</v>
      </c>
      <c r="C2772">
        <v>2</v>
      </c>
      <c r="D2772">
        <v>2772</v>
      </c>
      <c r="E2772">
        <f t="shared" si="44"/>
        <v>2775</v>
      </c>
    </row>
    <row r="2773" spans="1:5">
      <c r="A2773" t="e">
        <f ca="1">ol_declare_function("func2772","result",E2773,"input1",B2773,"input2",C2773)</f>
        <v>#NAME?</v>
      </c>
      <c r="B2773">
        <v>1</v>
      </c>
      <c r="C2773">
        <v>2</v>
      </c>
      <c r="D2773">
        <v>2773</v>
      </c>
      <c r="E2773">
        <f t="shared" si="44"/>
        <v>2776</v>
      </c>
    </row>
    <row r="2774" spans="1:5">
      <c r="A2774" t="e">
        <f ca="1">ol_declare_function("func2773","result",E2774,"input1",B2774,"input2",C2774)</f>
        <v>#NAME?</v>
      </c>
      <c r="B2774">
        <v>1</v>
      </c>
      <c r="C2774">
        <v>2</v>
      </c>
      <c r="D2774">
        <v>2774</v>
      </c>
      <c r="E2774">
        <f t="shared" si="44"/>
        <v>2777</v>
      </c>
    </row>
    <row r="2775" spans="1:5">
      <c r="A2775" t="e">
        <f ca="1">ol_declare_function("func2774","result",E2775,"input1",B2775,"input2",C2775)</f>
        <v>#NAME?</v>
      </c>
      <c r="B2775">
        <v>1</v>
      </c>
      <c r="C2775">
        <v>2</v>
      </c>
      <c r="D2775">
        <v>2775</v>
      </c>
      <c r="E2775">
        <f t="shared" si="44"/>
        <v>2778</v>
      </c>
    </row>
    <row r="2776" spans="1:5">
      <c r="A2776" t="e">
        <f ca="1">ol_declare_function("func2775","result",E2776,"input1",B2776,"input2",C2776)</f>
        <v>#NAME?</v>
      </c>
      <c r="B2776">
        <v>1</v>
      </c>
      <c r="C2776">
        <v>2</v>
      </c>
      <c r="D2776">
        <v>2776</v>
      </c>
      <c r="E2776">
        <f t="shared" si="44"/>
        <v>2779</v>
      </c>
    </row>
    <row r="2777" spans="1:5">
      <c r="A2777" t="e">
        <f ca="1">ol_declare_function("func2776","result",E2777,"input1",B2777,"input2",C2777)</f>
        <v>#NAME?</v>
      </c>
      <c r="B2777">
        <v>1</v>
      </c>
      <c r="C2777">
        <v>2</v>
      </c>
      <c r="D2777">
        <v>2777</v>
      </c>
      <c r="E2777">
        <f t="shared" si="44"/>
        <v>2780</v>
      </c>
    </row>
    <row r="2778" spans="1:5">
      <c r="A2778" t="e">
        <f ca="1">ol_declare_function("func2777","result",E2778,"input1",B2778,"input2",C2778)</f>
        <v>#NAME?</v>
      </c>
      <c r="B2778">
        <v>1</v>
      </c>
      <c r="C2778">
        <v>2</v>
      </c>
      <c r="D2778">
        <v>2778</v>
      </c>
      <c r="E2778">
        <f t="shared" si="44"/>
        <v>2781</v>
      </c>
    </row>
    <row r="2779" spans="1:5">
      <c r="A2779" t="e">
        <f ca="1">ol_declare_function("func2778","result",E2779,"input1",B2779,"input2",C2779)</f>
        <v>#NAME?</v>
      </c>
      <c r="B2779">
        <v>1</v>
      </c>
      <c r="C2779">
        <v>2</v>
      </c>
      <c r="D2779">
        <v>2779</v>
      </c>
      <c r="E2779">
        <f t="shared" si="44"/>
        <v>2782</v>
      </c>
    </row>
    <row r="2780" spans="1:5">
      <c r="A2780" t="e">
        <f ca="1">ol_declare_function("func2779","result",E2780,"input1",B2780,"input2",C2780)</f>
        <v>#NAME?</v>
      </c>
      <c r="B2780">
        <v>1</v>
      </c>
      <c r="C2780">
        <v>2</v>
      </c>
      <c r="D2780">
        <v>2780</v>
      </c>
      <c r="E2780">
        <f t="shared" si="44"/>
        <v>2783</v>
      </c>
    </row>
    <row r="2781" spans="1:5">
      <c r="A2781" t="e">
        <f ca="1">ol_declare_function("func2780","result",E2781,"input1",B2781,"input2",C2781)</f>
        <v>#NAME?</v>
      </c>
      <c r="B2781">
        <v>1</v>
      </c>
      <c r="C2781">
        <v>2</v>
      </c>
      <c r="D2781">
        <v>2781</v>
      </c>
      <c r="E2781">
        <f t="shared" si="44"/>
        <v>2784</v>
      </c>
    </row>
    <row r="2782" spans="1:5">
      <c r="A2782" t="e">
        <f ca="1">ol_declare_function("func2781","result",E2782,"input1",B2782,"input2",C2782)</f>
        <v>#NAME?</v>
      </c>
      <c r="B2782">
        <v>1</v>
      </c>
      <c r="C2782">
        <v>2</v>
      </c>
      <c r="D2782">
        <v>2782</v>
      </c>
      <c r="E2782">
        <f t="shared" si="44"/>
        <v>2785</v>
      </c>
    </row>
    <row r="2783" spans="1:5">
      <c r="A2783" t="e">
        <f ca="1">ol_declare_function("func2782","result",E2783,"input1",B2783,"input2",C2783)</f>
        <v>#NAME?</v>
      </c>
      <c r="B2783">
        <v>1</v>
      </c>
      <c r="C2783">
        <v>2</v>
      </c>
      <c r="D2783">
        <v>2783</v>
      </c>
      <c r="E2783">
        <f t="shared" si="44"/>
        <v>2786</v>
      </c>
    </row>
    <row r="2784" spans="1:5">
      <c r="A2784" t="e">
        <f ca="1">ol_declare_function("func2783","result",E2784,"input1",B2784,"input2",C2784)</f>
        <v>#NAME?</v>
      </c>
      <c r="B2784">
        <v>1</v>
      </c>
      <c r="C2784">
        <v>2</v>
      </c>
      <c r="D2784">
        <v>2784</v>
      </c>
      <c r="E2784">
        <f t="shared" si="44"/>
        <v>2787</v>
      </c>
    </row>
    <row r="2785" spans="1:5">
      <c r="A2785" t="e">
        <f ca="1">ol_declare_function("func2784","result",E2785,"input1",B2785,"input2",C2785)</f>
        <v>#NAME?</v>
      </c>
      <c r="B2785">
        <v>1</v>
      </c>
      <c r="C2785">
        <v>2</v>
      </c>
      <c r="D2785">
        <v>2785</v>
      </c>
      <c r="E2785">
        <f t="shared" si="44"/>
        <v>2788</v>
      </c>
    </row>
    <row r="2786" spans="1:5">
      <c r="A2786" t="e">
        <f ca="1">ol_declare_function("func2785","result",E2786,"input1",B2786,"input2",C2786)</f>
        <v>#NAME?</v>
      </c>
      <c r="B2786">
        <v>1</v>
      </c>
      <c r="C2786">
        <v>2</v>
      </c>
      <c r="D2786">
        <v>2786</v>
      </c>
      <c r="E2786">
        <f t="shared" si="44"/>
        <v>2789</v>
      </c>
    </row>
    <row r="2787" spans="1:5">
      <c r="A2787" t="e">
        <f ca="1">ol_declare_function("func2786","result",E2787,"input1",B2787,"input2",C2787)</f>
        <v>#NAME?</v>
      </c>
      <c r="B2787">
        <v>1</v>
      </c>
      <c r="C2787">
        <v>2</v>
      </c>
      <c r="D2787">
        <v>2787</v>
      </c>
      <c r="E2787">
        <f t="shared" si="44"/>
        <v>2790</v>
      </c>
    </row>
    <row r="2788" spans="1:5">
      <c r="A2788" t="e">
        <f ca="1">ol_declare_function("func2787","result",E2788,"input1",B2788,"input2",C2788)</f>
        <v>#NAME?</v>
      </c>
      <c r="B2788">
        <v>1</v>
      </c>
      <c r="C2788">
        <v>2</v>
      </c>
      <c r="D2788">
        <v>2788</v>
      </c>
      <c r="E2788">
        <f t="shared" si="44"/>
        <v>2791</v>
      </c>
    </row>
    <row r="2789" spans="1:5">
      <c r="A2789" t="e">
        <f ca="1">ol_declare_function("func2788","result",E2789,"input1",B2789,"input2",C2789)</f>
        <v>#NAME?</v>
      </c>
      <c r="B2789">
        <v>1</v>
      </c>
      <c r="C2789">
        <v>2</v>
      </c>
      <c r="D2789">
        <v>2789</v>
      </c>
      <c r="E2789">
        <f t="shared" si="44"/>
        <v>2792</v>
      </c>
    </row>
    <row r="2790" spans="1:5">
      <c r="A2790" t="e">
        <f ca="1">ol_declare_function("func2789","result",E2790,"input1",B2790,"input2",C2790)</f>
        <v>#NAME?</v>
      </c>
      <c r="B2790">
        <v>1</v>
      </c>
      <c r="C2790">
        <v>2</v>
      </c>
      <c r="D2790">
        <v>2790</v>
      </c>
      <c r="E2790">
        <f t="shared" si="44"/>
        <v>2793</v>
      </c>
    </row>
    <row r="2791" spans="1:5">
      <c r="A2791" t="e">
        <f ca="1">ol_declare_function("func2790","result",E2791,"input1",B2791,"input2",C2791)</f>
        <v>#NAME?</v>
      </c>
      <c r="B2791">
        <v>1</v>
      </c>
      <c r="C2791">
        <v>2</v>
      </c>
      <c r="D2791">
        <v>2791</v>
      </c>
      <c r="E2791">
        <f t="shared" si="44"/>
        <v>2794</v>
      </c>
    </row>
    <row r="2792" spans="1:5">
      <c r="A2792" t="e">
        <f ca="1">ol_declare_function("func2791","result",E2792,"input1",B2792,"input2",C2792)</f>
        <v>#NAME?</v>
      </c>
      <c r="B2792">
        <v>1</v>
      </c>
      <c r="C2792">
        <v>2</v>
      </c>
      <c r="D2792">
        <v>2792</v>
      </c>
      <c r="E2792">
        <f t="shared" si="44"/>
        <v>2795</v>
      </c>
    </row>
    <row r="2793" spans="1:5">
      <c r="A2793" t="e">
        <f ca="1">ol_declare_function("func2792","result",E2793,"input1",B2793,"input2",C2793)</f>
        <v>#NAME?</v>
      </c>
      <c r="B2793">
        <v>1</v>
      </c>
      <c r="C2793">
        <v>2</v>
      </c>
      <c r="D2793">
        <v>2793</v>
      </c>
      <c r="E2793">
        <f t="shared" si="44"/>
        <v>2796</v>
      </c>
    </row>
    <row r="2794" spans="1:5">
      <c r="A2794" t="e">
        <f ca="1">ol_declare_function("func2793","result",E2794,"input1",B2794,"input2",C2794)</f>
        <v>#NAME?</v>
      </c>
      <c r="B2794">
        <v>1</v>
      </c>
      <c r="C2794">
        <v>2</v>
      </c>
      <c r="D2794">
        <v>2794</v>
      </c>
      <c r="E2794">
        <f t="shared" si="44"/>
        <v>2797</v>
      </c>
    </row>
    <row r="2795" spans="1:5">
      <c r="A2795" t="e">
        <f ca="1">ol_declare_function("func2794","result",E2795,"input1",B2795,"input2",C2795)</f>
        <v>#NAME?</v>
      </c>
      <c r="B2795">
        <v>1</v>
      </c>
      <c r="C2795">
        <v>2</v>
      </c>
      <c r="D2795">
        <v>2795</v>
      </c>
      <c r="E2795">
        <f t="shared" si="44"/>
        <v>2798</v>
      </c>
    </row>
    <row r="2796" spans="1:5">
      <c r="A2796" t="e">
        <f ca="1">ol_declare_function("func2795","result",E2796,"input1",B2796,"input2",C2796)</f>
        <v>#NAME?</v>
      </c>
      <c r="B2796">
        <v>1</v>
      </c>
      <c r="C2796">
        <v>2</v>
      </c>
      <c r="D2796">
        <v>2796</v>
      </c>
      <c r="E2796">
        <f t="shared" si="44"/>
        <v>2799</v>
      </c>
    </row>
    <row r="2797" spans="1:5">
      <c r="A2797" t="e">
        <f ca="1">ol_declare_function("func2796","result",E2797,"input1",B2797,"input2",C2797)</f>
        <v>#NAME?</v>
      </c>
      <c r="B2797">
        <v>1</v>
      </c>
      <c r="C2797">
        <v>2</v>
      </c>
      <c r="D2797">
        <v>2797</v>
      </c>
      <c r="E2797">
        <f t="shared" si="44"/>
        <v>2800</v>
      </c>
    </row>
    <row r="2798" spans="1:5">
      <c r="A2798" t="e">
        <f ca="1">ol_declare_function("func2797","result",E2798,"input1",B2798,"input2",C2798)</f>
        <v>#NAME?</v>
      </c>
      <c r="B2798">
        <v>1</v>
      </c>
      <c r="C2798">
        <v>2</v>
      </c>
      <c r="D2798">
        <v>2798</v>
      </c>
      <c r="E2798">
        <f t="shared" si="44"/>
        <v>2801</v>
      </c>
    </row>
    <row r="2799" spans="1:5">
      <c r="A2799" t="e">
        <f ca="1">ol_declare_function("func2798","result",E2799,"input1",B2799,"input2",C2799)</f>
        <v>#NAME?</v>
      </c>
      <c r="B2799">
        <v>1</v>
      </c>
      <c r="C2799">
        <v>2</v>
      </c>
      <c r="D2799">
        <v>2799</v>
      </c>
      <c r="E2799">
        <f t="shared" si="44"/>
        <v>2802</v>
      </c>
    </row>
    <row r="2800" spans="1:5">
      <c r="A2800" t="e">
        <f ca="1">ol_declare_function("func2799","result",E2800,"input1",B2800,"input2",C2800)</f>
        <v>#NAME?</v>
      </c>
      <c r="B2800">
        <v>1</v>
      </c>
      <c r="C2800">
        <v>2</v>
      </c>
      <c r="D2800">
        <v>2800</v>
      </c>
      <c r="E2800">
        <f t="shared" si="44"/>
        <v>2803</v>
      </c>
    </row>
    <row r="2801" spans="1:5">
      <c r="A2801" t="e">
        <f ca="1">ol_declare_function("func2800","result",E2801,"input1",B2801,"input2",C2801)</f>
        <v>#NAME?</v>
      </c>
      <c r="B2801">
        <v>1</v>
      </c>
      <c r="C2801">
        <v>2</v>
      </c>
      <c r="D2801">
        <v>2801</v>
      </c>
      <c r="E2801">
        <f t="shared" si="44"/>
        <v>2804</v>
      </c>
    </row>
    <row r="2802" spans="1:5">
      <c r="A2802" t="e">
        <f ca="1">ol_declare_function("func2801","result",E2802,"input1",B2802,"input2",C2802)</f>
        <v>#NAME?</v>
      </c>
      <c r="B2802">
        <v>1</v>
      </c>
      <c r="C2802">
        <v>2</v>
      </c>
      <c r="D2802">
        <v>2802</v>
      </c>
      <c r="E2802">
        <f t="shared" si="44"/>
        <v>2805</v>
      </c>
    </row>
    <row r="2803" spans="1:5">
      <c r="A2803" t="e">
        <f ca="1">ol_declare_function("func2802","result",E2803,"input1",B2803,"input2",C2803)</f>
        <v>#NAME?</v>
      </c>
      <c r="B2803">
        <v>1</v>
      </c>
      <c r="C2803">
        <v>2</v>
      </c>
      <c r="D2803">
        <v>2803</v>
      </c>
      <c r="E2803">
        <f t="shared" si="44"/>
        <v>2806</v>
      </c>
    </row>
    <row r="2804" spans="1:5">
      <c r="A2804" t="e">
        <f ca="1">ol_declare_function("func2803","result",E2804,"input1",B2804,"input2",C2804)</f>
        <v>#NAME?</v>
      </c>
      <c r="B2804">
        <v>1</v>
      </c>
      <c r="C2804">
        <v>2</v>
      </c>
      <c r="D2804">
        <v>2804</v>
      </c>
      <c r="E2804">
        <f t="shared" si="44"/>
        <v>2807</v>
      </c>
    </row>
    <row r="2805" spans="1:5">
      <c r="A2805" t="e">
        <f ca="1">ol_declare_function("func2804","result",E2805,"input1",B2805,"input2",C2805)</f>
        <v>#NAME?</v>
      </c>
      <c r="B2805">
        <v>1</v>
      </c>
      <c r="C2805">
        <v>2</v>
      </c>
      <c r="D2805">
        <v>2805</v>
      </c>
      <c r="E2805">
        <f t="shared" si="44"/>
        <v>2808</v>
      </c>
    </row>
    <row r="2806" spans="1:5">
      <c r="A2806" t="e">
        <f ca="1">ol_declare_function("func2805","result",E2806,"input1",B2806,"input2",C2806)</f>
        <v>#NAME?</v>
      </c>
      <c r="B2806">
        <v>1</v>
      </c>
      <c r="C2806">
        <v>2</v>
      </c>
      <c r="D2806">
        <v>2806</v>
      </c>
      <c r="E2806">
        <f t="shared" si="44"/>
        <v>2809</v>
      </c>
    </row>
    <row r="2807" spans="1:5">
      <c r="A2807" t="e">
        <f ca="1">ol_declare_function("func2806","result",E2807,"input1",B2807,"input2",C2807)</f>
        <v>#NAME?</v>
      </c>
      <c r="B2807">
        <v>1</v>
      </c>
      <c r="C2807">
        <v>2</v>
      </c>
      <c r="D2807">
        <v>2807</v>
      </c>
      <c r="E2807">
        <f t="shared" si="44"/>
        <v>2810</v>
      </c>
    </row>
    <row r="2808" spans="1:5">
      <c r="A2808" t="e">
        <f ca="1">ol_declare_function("func2807","result",E2808,"input1",B2808,"input2",C2808)</f>
        <v>#NAME?</v>
      </c>
      <c r="B2808">
        <v>1</v>
      </c>
      <c r="C2808">
        <v>2</v>
      </c>
      <c r="D2808">
        <v>2808</v>
      </c>
      <c r="E2808">
        <f t="shared" si="44"/>
        <v>2811</v>
      </c>
    </row>
    <row r="2809" spans="1:5">
      <c r="A2809" t="e">
        <f ca="1">ol_declare_function("func2808","result",E2809,"input1",B2809,"input2",C2809)</f>
        <v>#NAME?</v>
      </c>
      <c r="B2809">
        <v>1</v>
      </c>
      <c r="C2809">
        <v>2</v>
      </c>
      <c r="D2809">
        <v>2809</v>
      </c>
      <c r="E2809">
        <f t="shared" si="44"/>
        <v>2812</v>
      </c>
    </row>
    <row r="2810" spans="1:5">
      <c r="A2810" t="e">
        <f ca="1">ol_declare_function("func2809","result",E2810,"input1",B2810,"input2",C2810)</f>
        <v>#NAME?</v>
      </c>
      <c r="B2810">
        <v>1</v>
      </c>
      <c r="C2810">
        <v>2</v>
      </c>
      <c r="D2810">
        <v>2810</v>
      </c>
      <c r="E2810">
        <f t="shared" si="44"/>
        <v>2813</v>
      </c>
    </row>
    <row r="2811" spans="1:5">
      <c r="A2811" t="e">
        <f ca="1">ol_declare_function("func2810","result",E2811,"input1",B2811,"input2",C2811)</f>
        <v>#NAME?</v>
      </c>
      <c r="B2811">
        <v>1</v>
      </c>
      <c r="C2811">
        <v>2</v>
      </c>
      <c r="D2811">
        <v>2811</v>
      </c>
      <c r="E2811">
        <f t="shared" si="44"/>
        <v>2814</v>
      </c>
    </row>
    <row r="2812" spans="1:5">
      <c r="A2812" t="e">
        <f ca="1">ol_declare_function("func2811","result",E2812,"input1",B2812,"input2",C2812)</f>
        <v>#NAME?</v>
      </c>
      <c r="B2812">
        <v>1</v>
      </c>
      <c r="C2812">
        <v>2</v>
      </c>
      <c r="D2812">
        <v>2812</v>
      </c>
      <c r="E2812">
        <f t="shared" si="44"/>
        <v>2815</v>
      </c>
    </row>
    <row r="2813" spans="1:5">
      <c r="A2813" t="e">
        <f ca="1">ol_declare_function("func2812","result",E2813,"input1",B2813,"input2",C2813)</f>
        <v>#NAME?</v>
      </c>
      <c r="B2813">
        <v>1</v>
      </c>
      <c r="C2813">
        <v>2</v>
      </c>
      <c r="D2813">
        <v>2813</v>
      </c>
      <c r="E2813">
        <f t="shared" ref="E2813:E2876" si="45">D2813+C2813+B2813</f>
        <v>2816</v>
      </c>
    </row>
    <row r="2814" spans="1:5">
      <c r="A2814" t="e">
        <f ca="1">ol_declare_function("func2813","result",E2814,"input1",B2814,"input2",C2814)</f>
        <v>#NAME?</v>
      </c>
      <c r="B2814">
        <v>1</v>
      </c>
      <c r="C2814">
        <v>2</v>
      </c>
      <c r="D2814">
        <v>2814</v>
      </c>
      <c r="E2814">
        <f t="shared" si="45"/>
        <v>2817</v>
      </c>
    </row>
    <row r="2815" spans="1:5">
      <c r="A2815" t="e">
        <f ca="1">ol_declare_function("func2814","result",E2815,"input1",B2815,"input2",C2815)</f>
        <v>#NAME?</v>
      </c>
      <c r="B2815">
        <v>1</v>
      </c>
      <c r="C2815">
        <v>2</v>
      </c>
      <c r="D2815">
        <v>2815</v>
      </c>
      <c r="E2815">
        <f t="shared" si="45"/>
        <v>2818</v>
      </c>
    </row>
    <row r="2816" spans="1:5">
      <c r="A2816" t="e">
        <f ca="1">ol_declare_function("func2815","result",E2816,"input1",B2816,"input2",C2816)</f>
        <v>#NAME?</v>
      </c>
      <c r="B2816">
        <v>1</v>
      </c>
      <c r="C2816">
        <v>2</v>
      </c>
      <c r="D2816">
        <v>2816</v>
      </c>
      <c r="E2816">
        <f t="shared" si="45"/>
        <v>2819</v>
      </c>
    </row>
    <row r="2817" spans="1:5">
      <c r="A2817" t="e">
        <f ca="1">ol_declare_function("func2816","result",E2817,"input1",B2817,"input2",C2817)</f>
        <v>#NAME?</v>
      </c>
      <c r="B2817">
        <v>1</v>
      </c>
      <c r="C2817">
        <v>2</v>
      </c>
      <c r="D2817">
        <v>2817</v>
      </c>
      <c r="E2817">
        <f t="shared" si="45"/>
        <v>2820</v>
      </c>
    </row>
    <row r="2818" spans="1:5">
      <c r="A2818" t="e">
        <f ca="1">ol_declare_function("func2817","result",E2818,"input1",B2818,"input2",C2818)</f>
        <v>#NAME?</v>
      </c>
      <c r="B2818">
        <v>1</v>
      </c>
      <c r="C2818">
        <v>2</v>
      </c>
      <c r="D2818">
        <v>2818</v>
      </c>
      <c r="E2818">
        <f t="shared" si="45"/>
        <v>2821</v>
      </c>
    </row>
    <row r="2819" spans="1:5">
      <c r="A2819" t="e">
        <f ca="1">ol_declare_function("func2818","result",E2819,"input1",B2819,"input2",C2819)</f>
        <v>#NAME?</v>
      </c>
      <c r="B2819">
        <v>1</v>
      </c>
      <c r="C2819">
        <v>2</v>
      </c>
      <c r="D2819">
        <v>2819</v>
      </c>
      <c r="E2819">
        <f t="shared" si="45"/>
        <v>2822</v>
      </c>
    </row>
    <row r="2820" spans="1:5">
      <c r="A2820" t="e">
        <f ca="1">ol_declare_function("func2819","result",E2820,"input1",B2820,"input2",C2820)</f>
        <v>#NAME?</v>
      </c>
      <c r="B2820">
        <v>1</v>
      </c>
      <c r="C2820">
        <v>2</v>
      </c>
      <c r="D2820">
        <v>2820</v>
      </c>
      <c r="E2820">
        <f t="shared" si="45"/>
        <v>2823</v>
      </c>
    </row>
    <row r="2821" spans="1:5">
      <c r="A2821" t="e">
        <f ca="1">ol_declare_function("func2820","result",E2821,"input1",B2821,"input2",C2821)</f>
        <v>#NAME?</v>
      </c>
      <c r="B2821">
        <v>1</v>
      </c>
      <c r="C2821">
        <v>2</v>
      </c>
      <c r="D2821">
        <v>2821</v>
      </c>
      <c r="E2821">
        <f t="shared" si="45"/>
        <v>2824</v>
      </c>
    </row>
    <row r="2822" spans="1:5">
      <c r="A2822" t="e">
        <f ca="1">ol_declare_function("func2821","result",E2822,"input1",B2822,"input2",C2822)</f>
        <v>#NAME?</v>
      </c>
      <c r="B2822">
        <v>1</v>
      </c>
      <c r="C2822">
        <v>2</v>
      </c>
      <c r="D2822">
        <v>2822</v>
      </c>
      <c r="E2822">
        <f t="shared" si="45"/>
        <v>2825</v>
      </c>
    </row>
    <row r="2823" spans="1:5">
      <c r="A2823" t="e">
        <f ca="1">ol_declare_function("func2822","result",E2823,"input1",B2823,"input2",C2823)</f>
        <v>#NAME?</v>
      </c>
      <c r="B2823">
        <v>1</v>
      </c>
      <c r="C2823">
        <v>2</v>
      </c>
      <c r="D2823">
        <v>2823</v>
      </c>
      <c r="E2823">
        <f t="shared" si="45"/>
        <v>2826</v>
      </c>
    </row>
    <row r="2824" spans="1:5">
      <c r="A2824" t="e">
        <f ca="1">ol_declare_function("func2823","result",E2824,"input1",B2824,"input2",C2824)</f>
        <v>#NAME?</v>
      </c>
      <c r="B2824">
        <v>1</v>
      </c>
      <c r="C2824">
        <v>2</v>
      </c>
      <c r="D2824">
        <v>2824</v>
      </c>
      <c r="E2824">
        <f t="shared" si="45"/>
        <v>2827</v>
      </c>
    </row>
    <row r="2825" spans="1:5">
      <c r="A2825" t="e">
        <f ca="1">ol_declare_function("func2824","result",E2825,"input1",B2825,"input2",C2825)</f>
        <v>#NAME?</v>
      </c>
      <c r="B2825">
        <v>1</v>
      </c>
      <c r="C2825">
        <v>2</v>
      </c>
      <c r="D2825">
        <v>2825</v>
      </c>
      <c r="E2825">
        <f t="shared" si="45"/>
        <v>2828</v>
      </c>
    </row>
    <row r="2826" spans="1:5">
      <c r="A2826" t="e">
        <f ca="1">ol_declare_function("func2825","result",E2826,"input1",B2826,"input2",C2826)</f>
        <v>#NAME?</v>
      </c>
      <c r="B2826">
        <v>1</v>
      </c>
      <c r="C2826">
        <v>2</v>
      </c>
      <c r="D2826">
        <v>2826</v>
      </c>
      <c r="E2826">
        <f t="shared" si="45"/>
        <v>2829</v>
      </c>
    </row>
    <row r="2827" spans="1:5">
      <c r="A2827" t="e">
        <f ca="1">ol_declare_function("func2826","result",E2827,"input1",B2827,"input2",C2827)</f>
        <v>#NAME?</v>
      </c>
      <c r="B2827">
        <v>1</v>
      </c>
      <c r="C2827">
        <v>2</v>
      </c>
      <c r="D2827">
        <v>2827</v>
      </c>
      <c r="E2827">
        <f t="shared" si="45"/>
        <v>2830</v>
      </c>
    </row>
    <row r="2828" spans="1:5">
      <c r="A2828" t="e">
        <f ca="1">ol_declare_function("func2827","result",E2828,"input1",B2828,"input2",C2828)</f>
        <v>#NAME?</v>
      </c>
      <c r="B2828">
        <v>1</v>
      </c>
      <c r="C2828">
        <v>2</v>
      </c>
      <c r="D2828">
        <v>2828</v>
      </c>
      <c r="E2828">
        <f t="shared" si="45"/>
        <v>2831</v>
      </c>
    </row>
    <row r="2829" spans="1:5">
      <c r="A2829" t="e">
        <f ca="1">ol_declare_function("func2828","result",E2829,"input1",B2829,"input2",C2829)</f>
        <v>#NAME?</v>
      </c>
      <c r="B2829">
        <v>1</v>
      </c>
      <c r="C2829">
        <v>2</v>
      </c>
      <c r="D2829">
        <v>2829</v>
      </c>
      <c r="E2829">
        <f t="shared" si="45"/>
        <v>2832</v>
      </c>
    </row>
    <row r="2830" spans="1:5">
      <c r="A2830" t="e">
        <f ca="1">ol_declare_function("func2829","result",E2830,"input1",B2830,"input2",C2830)</f>
        <v>#NAME?</v>
      </c>
      <c r="B2830">
        <v>1</v>
      </c>
      <c r="C2830">
        <v>2</v>
      </c>
      <c r="D2830">
        <v>2830</v>
      </c>
      <c r="E2830">
        <f t="shared" si="45"/>
        <v>2833</v>
      </c>
    </row>
    <row r="2831" spans="1:5">
      <c r="A2831" t="e">
        <f ca="1">ol_declare_function("func2830","result",E2831,"input1",B2831,"input2",C2831)</f>
        <v>#NAME?</v>
      </c>
      <c r="B2831">
        <v>1</v>
      </c>
      <c r="C2831">
        <v>2</v>
      </c>
      <c r="D2831">
        <v>2831</v>
      </c>
      <c r="E2831">
        <f t="shared" si="45"/>
        <v>2834</v>
      </c>
    </row>
    <row r="2832" spans="1:5">
      <c r="A2832" t="e">
        <f ca="1">ol_declare_function("func2831","result",E2832,"input1",B2832,"input2",C2832)</f>
        <v>#NAME?</v>
      </c>
      <c r="B2832">
        <v>1</v>
      </c>
      <c r="C2832">
        <v>2</v>
      </c>
      <c r="D2832">
        <v>2832</v>
      </c>
      <c r="E2832">
        <f t="shared" si="45"/>
        <v>2835</v>
      </c>
    </row>
    <row r="2833" spans="1:5">
      <c r="A2833" t="e">
        <f ca="1">ol_declare_function("func2832","result",E2833,"input1",B2833,"input2",C2833)</f>
        <v>#NAME?</v>
      </c>
      <c r="B2833">
        <v>1</v>
      </c>
      <c r="C2833">
        <v>2</v>
      </c>
      <c r="D2833">
        <v>2833</v>
      </c>
      <c r="E2833">
        <f t="shared" si="45"/>
        <v>2836</v>
      </c>
    </row>
    <row r="2834" spans="1:5">
      <c r="A2834" t="e">
        <f ca="1">ol_declare_function("func2833","result",E2834,"input1",B2834,"input2",C2834)</f>
        <v>#NAME?</v>
      </c>
      <c r="B2834">
        <v>1</v>
      </c>
      <c r="C2834">
        <v>2</v>
      </c>
      <c r="D2834">
        <v>2834</v>
      </c>
      <c r="E2834">
        <f t="shared" si="45"/>
        <v>2837</v>
      </c>
    </row>
    <row r="2835" spans="1:5">
      <c r="A2835" t="e">
        <f ca="1">ol_declare_function("func2834","result",E2835,"input1",B2835,"input2",C2835)</f>
        <v>#NAME?</v>
      </c>
      <c r="B2835">
        <v>1</v>
      </c>
      <c r="C2835">
        <v>2</v>
      </c>
      <c r="D2835">
        <v>2835</v>
      </c>
      <c r="E2835">
        <f t="shared" si="45"/>
        <v>2838</v>
      </c>
    </row>
    <row r="2836" spans="1:5">
      <c r="A2836" t="e">
        <f ca="1">ol_declare_function("func2835","result",E2836,"input1",B2836,"input2",C2836)</f>
        <v>#NAME?</v>
      </c>
      <c r="B2836">
        <v>1</v>
      </c>
      <c r="C2836">
        <v>2</v>
      </c>
      <c r="D2836">
        <v>2836</v>
      </c>
      <c r="E2836">
        <f t="shared" si="45"/>
        <v>2839</v>
      </c>
    </row>
    <row r="2837" spans="1:5">
      <c r="A2837" t="e">
        <f ca="1">ol_declare_function("func2836","result",E2837,"input1",B2837,"input2",C2837)</f>
        <v>#NAME?</v>
      </c>
      <c r="B2837">
        <v>1</v>
      </c>
      <c r="C2837">
        <v>2</v>
      </c>
      <c r="D2837">
        <v>2837</v>
      </c>
      <c r="E2837">
        <f t="shared" si="45"/>
        <v>2840</v>
      </c>
    </row>
    <row r="2838" spans="1:5">
      <c r="A2838" t="e">
        <f ca="1">ol_declare_function("func2837","result",E2838,"input1",B2838,"input2",C2838)</f>
        <v>#NAME?</v>
      </c>
      <c r="B2838">
        <v>1</v>
      </c>
      <c r="C2838">
        <v>2</v>
      </c>
      <c r="D2838">
        <v>2838</v>
      </c>
      <c r="E2838">
        <f t="shared" si="45"/>
        <v>2841</v>
      </c>
    </row>
    <row r="2839" spans="1:5">
      <c r="A2839" t="e">
        <f ca="1">ol_declare_function("func2838","result",E2839,"input1",B2839,"input2",C2839)</f>
        <v>#NAME?</v>
      </c>
      <c r="B2839">
        <v>1</v>
      </c>
      <c r="C2839">
        <v>2</v>
      </c>
      <c r="D2839">
        <v>2839</v>
      </c>
      <c r="E2839">
        <f t="shared" si="45"/>
        <v>2842</v>
      </c>
    </row>
    <row r="2840" spans="1:5">
      <c r="A2840" t="e">
        <f ca="1">ol_declare_function("func2839","result",E2840,"input1",B2840,"input2",C2840)</f>
        <v>#NAME?</v>
      </c>
      <c r="B2840">
        <v>1</v>
      </c>
      <c r="C2840">
        <v>2</v>
      </c>
      <c r="D2840">
        <v>2840</v>
      </c>
      <c r="E2840">
        <f t="shared" si="45"/>
        <v>2843</v>
      </c>
    </row>
    <row r="2841" spans="1:5">
      <c r="A2841" t="e">
        <f ca="1">ol_declare_function("func2840","result",E2841,"input1",B2841,"input2",C2841)</f>
        <v>#NAME?</v>
      </c>
      <c r="B2841">
        <v>1</v>
      </c>
      <c r="C2841">
        <v>2</v>
      </c>
      <c r="D2841">
        <v>2841</v>
      </c>
      <c r="E2841">
        <f t="shared" si="45"/>
        <v>2844</v>
      </c>
    </row>
    <row r="2842" spans="1:5">
      <c r="A2842" t="e">
        <f ca="1">ol_declare_function("func2841","result",E2842,"input1",B2842,"input2",C2842)</f>
        <v>#NAME?</v>
      </c>
      <c r="B2842">
        <v>1</v>
      </c>
      <c r="C2842">
        <v>2</v>
      </c>
      <c r="D2842">
        <v>2842</v>
      </c>
      <c r="E2842">
        <f t="shared" si="45"/>
        <v>2845</v>
      </c>
    </row>
    <row r="2843" spans="1:5">
      <c r="A2843" t="e">
        <f ca="1">ol_declare_function("func2842","result",E2843,"input1",B2843,"input2",C2843)</f>
        <v>#NAME?</v>
      </c>
      <c r="B2843">
        <v>1</v>
      </c>
      <c r="C2843">
        <v>2</v>
      </c>
      <c r="D2843">
        <v>2843</v>
      </c>
      <c r="E2843">
        <f t="shared" si="45"/>
        <v>2846</v>
      </c>
    </row>
    <row r="2844" spans="1:5">
      <c r="A2844" t="e">
        <f ca="1">ol_declare_function("func2843","result",E2844,"input1",B2844,"input2",C2844)</f>
        <v>#NAME?</v>
      </c>
      <c r="B2844">
        <v>1</v>
      </c>
      <c r="C2844">
        <v>2</v>
      </c>
      <c r="D2844">
        <v>2844</v>
      </c>
      <c r="E2844">
        <f t="shared" si="45"/>
        <v>2847</v>
      </c>
    </row>
    <row r="2845" spans="1:5">
      <c r="A2845" t="e">
        <f ca="1">ol_declare_function("func2844","result",E2845,"input1",B2845,"input2",C2845)</f>
        <v>#NAME?</v>
      </c>
      <c r="B2845">
        <v>1</v>
      </c>
      <c r="C2845">
        <v>2</v>
      </c>
      <c r="D2845">
        <v>2845</v>
      </c>
      <c r="E2845">
        <f t="shared" si="45"/>
        <v>2848</v>
      </c>
    </row>
    <row r="2846" spans="1:5">
      <c r="A2846" t="e">
        <f ca="1">ol_declare_function("func2845","result",E2846,"input1",B2846,"input2",C2846)</f>
        <v>#NAME?</v>
      </c>
      <c r="B2846">
        <v>1</v>
      </c>
      <c r="C2846">
        <v>2</v>
      </c>
      <c r="D2846">
        <v>2846</v>
      </c>
      <c r="E2846">
        <f t="shared" si="45"/>
        <v>2849</v>
      </c>
    </row>
    <row r="2847" spans="1:5">
      <c r="A2847" t="e">
        <f ca="1">ol_declare_function("func2846","result",E2847,"input1",B2847,"input2",C2847)</f>
        <v>#NAME?</v>
      </c>
      <c r="B2847">
        <v>1</v>
      </c>
      <c r="C2847">
        <v>2</v>
      </c>
      <c r="D2847">
        <v>2847</v>
      </c>
      <c r="E2847">
        <f t="shared" si="45"/>
        <v>2850</v>
      </c>
    </row>
    <row r="2848" spans="1:5">
      <c r="A2848" t="e">
        <f ca="1">ol_declare_function("func2847","result",E2848,"input1",B2848,"input2",C2848)</f>
        <v>#NAME?</v>
      </c>
      <c r="B2848">
        <v>1</v>
      </c>
      <c r="C2848">
        <v>2</v>
      </c>
      <c r="D2848">
        <v>2848</v>
      </c>
      <c r="E2848">
        <f t="shared" si="45"/>
        <v>2851</v>
      </c>
    </row>
    <row r="2849" spans="1:5">
      <c r="A2849" t="e">
        <f ca="1">ol_declare_function("func2848","result",E2849,"input1",B2849,"input2",C2849)</f>
        <v>#NAME?</v>
      </c>
      <c r="B2849">
        <v>1</v>
      </c>
      <c r="C2849">
        <v>2</v>
      </c>
      <c r="D2849">
        <v>2849</v>
      </c>
      <c r="E2849">
        <f t="shared" si="45"/>
        <v>2852</v>
      </c>
    </row>
    <row r="2850" spans="1:5">
      <c r="A2850" t="e">
        <f ca="1">ol_declare_function("func2849","result",E2850,"input1",B2850,"input2",C2850)</f>
        <v>#NAME?</v>
      </c>
      <c r="B2850">
        <v>1</v>
      </c>
      <c r="C2850">
        <v>2</v>
      </c>
      <c r="D2850">
        <v>2850</v>
      </c>
      <c r="E2850">
        <f t="shared" si="45"/>
        <v>2853</v>
      </c>
    </row>
    <row r="2851" spans="1:5">
      <c r="A2851" t="e">
        <f ca="1">ol_declare_function("func2850","result",E2851,"input1",B2851,"input2",C2851)</f>
        <v>#NAME?</v>
      </c>
      <c r="B2851">
        <v>1</v>
      </c>
      <c r="C2851">
        <v>2</v>
      </c>
      <c r="D2851">
        <v>2851</v>
      </c>
      <c r="E2851">
        <f t="shared" si="45"/>
        <v>2854</v>
      </c>
    </row>
    <row r="2852" spans="1:5">
      <c r="A2852" t="e">
        <f ca="1">ol_declare_function("func2851","result",E2852,"input1",B2852,"input2",C2852)</f>
        <v>#NAME?</v>
      </c>
      <c r="B2852">
        <v>1</v>
      </c>
      <c r="C2852">
        <v>2</v>
      </c>
      <c r="D2852">
        <v>2852</v>
      </c>
      <c r="E2852">
        <f t="shared" si="45"/>
        <v>2855</v>
      </c>
    </row>
    <row r="2853" spans="1:5">
      <c r="A2853" t="e">
        <f ca="1">ol_declare_function("func2852","result",E2853,"input1",B2853,"input2",C2853)</f>
        <v>#NAME?</v>
      </c>
      <c r="B2853">
        <v>1</v>
      </c>
      <c r="C2853">
        <v>2</v>
      </c>
      <c r="D2853">
        <v>2853</v>
      </c>
      <c r="E2853">
        <f t="shared" si="45"/>
        <v>2856</v>
      </c>
    </row>
    <row r="2854" spans="1:5">
      <c r="A2854" t="e">
        <f ca="1">ol_declare_function("func2853","result",E2854,"input1",B2854,"input2",C2854)</f>
        <v>#NAME?</v>
      </c>
      <c r="B2854">
        <v>1</v>
      </c>
      <c r="C2854">
        <v>2</v>
      </c>
      <c r="D2854">
        <v>2854</v>
      </c>
      <c r="E2854">
        <f t="shared" si="45"/>
        <v>2857</v>
      </c>
    </row>
    <row r="2855" spans="1:5">
      <c r="A2855" t="e">
        <f ca="1">ol_declare_function("func2854","result",E2855,"input1",B2855,"input2",C2855)</f>
        <v>#NAME?</v>
      </c>
      <c r="B2855">
        <v>1</v>
      </c>
      <c r="C2855">
        <v>2</v>
      </c>
      <c r="D2855">
        <v>2855</v>
      </c>
      <c r="E2855">
        <f t="shared" si="45"/>
        <v>2858</v>
      </c>
    </row>
    <row r="2856" spans="1:5">
      <c r="A2856" t="e">
        <f ca="1">ol_declare_function("func2855","result",E2856,"input1",B2856,"input2",C2856)</f>
        <v>#NAME?</v>
      </c>
      <c r="B2856">
        <v>1</v>
      </c>
      <c r="C2856">
        <v>2</v>
      </c>
      <c r="D2856">
        <v>2856</v>
      </c>
      <c r="E2856">
        <f t="shared" si="45"/>
        <v>2859</v>
      </c>
    </row>
    <row r="2857" spans="1:5">
      <c r="A2857" t="e">
        <f ca="1">ol_declare_function("func2856","result",E2857,"input1",B2857,"input2",C2857)</f>
        <v>#NAME?</v>
      </c>
      <c r="B2857">
        <v>1</v>
      </c>
      <c r="C2857">
        <v>2</v>
      </c>
      <c r="D2857">
        <v>2857</v>
      </c>
      <c r="E2857">
        <f t="shared" si="45"/>
        <v>2860</v>
      </c>
    </row>
    <row r="2858" spans="1:5">
      <c r="A2858" t="e">
        <f ca="1">ol_declare_function("func2857","result",E2858,"input1",B2858,"input2",C2858)</f>
        <v>#NAME?</v>
      </c>
      <c r="B2858">
        <v>1</v>
      </c>
      <c r="C2858">
        <v>2</v>
      </c>
      <c r="D2858">
        <v>2858</v>
      </c>
      <c r="E2858">
        <f t="shared" si="45"/>
        <v>2861</v>
      </c>
    </row>
    <row r="2859" spans="1:5">
      <c r="A2859" t="e">
        <f ca="1">ol_declare_function("func2858","result",E2859,"input1",B2859,"input2",C2859)</f>
        <v>#NAME?</v>
      </c>
      <c r="B2859">
        <v>1</v>
      </c>
      <c r="C2859">
        <v>2</v>
      </c>
      <c r="D2859">
        <v>2859</v>
      </c>
      <c r="E2859">
        <f t="shared" si="45"/>
        <v>2862</v>
      </c>
    </row>
    <row r="2860" spans="1:5">
      <c r="A2860" t="e">
        <f ca="1">ol_declare_function("func2859","result",E2860,"input1",B2860,"input2",C2860)</f>
        <v>#NAME?</v>
      </c>
      <c r="B2860">
        <v>1</v>
      </c>
      <c r="C2860">
        <v>2</v>
      </c>
      <c r="D2860">
        <v>2860</v>
      </c>
      <c r="E2860">
        <f t="shared" si="45"/>
        <v>2863</v>
      </c>
    </row>
    <row r="2861" spans="1:5">
      <c r="A2861" t="e">
        <f ca="1">ol_declare_function("func2860","result",E2861,"input1",B2861,"input2",C2861)</f>
        <v>#NAME?</v>
      </c>
      <c r="B2861">
        <v>1</v>
      </c>
      <c r="C2861">
        <v>2</v>
      </c>
      <c r="D2861">
        <v>2861</v>
      </c>
      <c r="E2861">
        <f t="shared" si="45"/>
        <v>2864</v>
      </c>
    </row>
    <row r="2862" spans="1:5">
      <c r="A2862" t="e">
        <f ca="1">ol_declare_function("func2861","result",E2862,"input1",B2862,"input2",C2862)</f>
        <v>#NAME?</v>
      </c>
      <c r="B2862">
        <v>1</v>
      </c>
      <c r="C2862">
        <v>2</v>
      </c>
      <c r="D2862">
        <v>2862</v>
      </c>
      <c r="E2862">
        <f t="shared" si="45"/>
        <v>2865</v>
      </c>
    </row>
    <row r="2863" spans="1:5">
      <c r="A2863" t="e">
        <f ca="1">ol_declare_function("func2862","result",E2863,"input1",B2863,"input2",C2863)</f>
        <v>#NAME?</v>
      </c>
      <c r="B2863">
        <v>1</v>
      </c>
      <c r="C2863">
        <v>2</v>
      </c>
      <c r="D2863">
        <v>2863</v>
      </c>
      <c r="E2863">
        <f t="shared" si="45"/>
        <v>2866</v>
      </c>
    </row>
    <row r="2864" spans="1:5">
      <c r="A2864" t="e">
        <f ca="1">ol_declare_function("func2863","result",E2864,"input1",B2864,"input2",C2864)</f>
        <v>#NAME?</v>
      </c>
      <c r="B2864">
        <v>1</v>
      </c>
      <c r="C2864">
        <v>2</v>
      </c>
      <c r="D2864">
        <v>2864</v>
      </c>
      <c r="E2864">
        <f t="shared" si="45"/>
        <v>2867</v>
      </c>
    </row>
    <row r="2865" spans="1:5">
      <c r="A2865" t="e">
        <f ca="1">ol_declare_function("func2864","result",E2865,"input1",B2865,"input2",C2865)</f>
        <v>#NAME?</v>
      </c>
      <c r="B2865">
        <v>1</v>
      </c>
      <c r="C2865">
        <v>2</v>
      </c>
      <c r="D2865">
        <v>2865</v>
      </c>
      <c r="E2865">
        <f t="shared" si="45"/>
        <v>2868</v>
      </c>
    </row>
    <row r="2866" spans="1:5">
      <c r="A2866" t="e">
        <f ca="1">ol_declare_function("func2865","result",E2866,"input1",B2866,"input2",C2866)</f>
        <v>#NAME?</v>
      </c>
      <c r="B2866">
        <v>1</v>
      </c>
      <c r="C2866">
        <v>2</v>
      </c>
      <c r="D2866">
        <v>2866</v>
      </c>
      <c r="E2866">
        <f t="shared" si="45"/>
        <v>2869</v>
      </c>
    </row>
    <row r="2867" spans="1:5">
      <c r="A2867" t="e">
        <f ca="1">ol_declare_function("func2866","result",E2867,"input1",B2867,"input2",C2867)</f>
        <v>#NAME?</v>
      </c>
      <c r="B2867">
        <v>1</v>
      </c>
      <c r="C2867">
        <v>2</v>
      </c>
      <c r="D2867">
        <v>2867</v>
      </c>
      <c r="E2867">
        <f t="shared" si="45"/>
        <v>2870</v>
      </c>
    </row>
    <row r="2868" spans="1:5">
      <c r="A2868" t="e">
        <f ca="1">ol_declare_function("func2867","result",E2868,"input1",B2868,"input2",C2868)</f>
        <v>#NAME?</v>
      </c>
      <c r="B2868">
        <v>1</v>
      </c>
      <c r="C2868">
        <v>2</v>
      </c>
      <c r="D2868">
        <v>2868</v>
      </c>
      <c r="E2868">
        <f t="shared" si="45"/>
        <v>2871</v>
      </c>
    </row>
    <row r="2869" spans="1:5">
      <c r="A2869" t="e">
        <f ca="1">ol_declare_function("func2868","result",E2869,"input1",B2869,"input2",C2869)</f>
        <v>#NAME?</v>
      </c>
      <c r="B2869">
        <v>1</v>
      </c>
      <c r="C2869">
        <v>2</v>
      </c>
      <c r="D2869">
        <v>2869</v>
      </c>
      <c r="E2869">
        <f t="shared" si="45"/>
        <v>2872</v>
      </c>
    </row>
    <row r="2870" spans="1:5">
      <c r="A2870" t="e">
        <f ca="1">ol_declare_function("func2869","result",E2870,"input1",B2870,"input2",C2870)</f>
        <v>#NAME?</v>
      </c>
      <c r="B2870">
        <v>1</v>
      </c>
      <c r="C2870">
        <v>2</v>
      </c>
      <c r="D2870">
        <v>2870</v>
      </c>
      <c r="E2870">
        <f t="shared" si="45"/>
        <v>2873</v>
      </c>
    </row>
    <row r="2871" spans="1:5">
      <c r="A2871" t="e">
        <f ca="1">ol_declare_function("func2870","result",E2871,"input1",B2871,"input2",C2871)</f>
        <v>#NAME?</v>
      </c>
      <c r="B2871">
        <v>1</v>
      </c>
      <c r="C2871">
        <v>2</v>
      </c>
      <c r="D2871">
        <v>2871</v>
      </c>
      <c r="E2871">
        <f t="shared" si="45"/>
        <v>2874</v>
      </c>
    </row>
    <row r="2872" spans="1:5">
      <c r="A2872" t="e">
        <f ca="1">ol_declare_function("func2871","result",E2872,"input1",B2872,"input2",C2872)</f>
        <v>#NAME?</v>
      </c>
      <c r="B2872">
        <v>1</v>
      </c>
      <c r="C2872">
        <v>2</v>
      </c>
      <c r="D2872">
        <v>2872</v>
      </c>
      <c r="E2872">
        <f t="shared" si="45"/>
        <v>2875</v>
      </c>
    </row>
    <row r="2873" spans="1:5">
      <c r="A2873" t="e">
        <f ca="1">ol_declare_function("func2872","result",E2873,"input1",B2873,"input2",C2873)</f>
        <v>#NAME?</v>
      </c>
      <c r="B2873">
        <v>1</v>
      </c>
      <c r="C2873">
        <v>2</v>
      </c>
      <c r="D2873">
        <v>2873</v>
      </c>
      <c r="E2873">
        <f t="shared" si="45"/>
        <v>2876</v>
      </c>
    </row>
    <row r="2874" spans="1:5">
      <c r="A2874" t="e">
        <f ca="1">ol_declare_function("func2873","result",E2874,"input1",B2874,"input2",C2874)</f>
        <v>#NAME?</v>
      </c>
      <c r="B2874">
        <v>1</v>
      </c>
      <c r="C2874">
        <v>2</v>
      </c>
      <c r="D2874">
        <v>2874</v>
      </c>
      <c r="E2874">
        <f t="shared" si="45"/>
        <v>2877</v>
      </c>
    </row>
    <row r="2875" spans="1:5">
      <c r="A2875" t="e">
        <f ca="1">ol_declare_function("func2874","result",E2875,"input1",B2875,"input2",C2875)</f>
        <v>#NAME?</v>
      </c>
      <c r="B2875">
        <v>1</v>
      </c>
      <c r="C2875">
        <v>2</v>
      </c>
      <c r="D2875">
        <v>2875</v>
      </c>
      <c r="E2875">
        <f t="shared" si="45"/>
        <v>2878</v>
      </c>
    </row>
    <row r="2876" spans="1:5">
      <c r="A2876" t="e">
        <f ca="1">ol_declare_function("func2875","result",E2876,"input1",B2876,"input2",C2876)</f>
        <v>#NAME?</v>
      </c>
      <c r="B2876">
        <v>1</v>
      </c>
      <c r="C2876">
        <v>2</v>
      </c>
      <c r="D2876">
        <v>2876</v>
      </c>
      <c r="E2876">
        <f t="shared" si="45"/>
        <v>2879</v>
      </c>
    </row>
    <row r="2877" spans="1:5">
      <c r="A2877" t="e">
        <f ca="1">ol_declare_function("func2876","result",E2877,"input1",B2877,"input2",C2877)</f>
        <v>#NAME?</v>
      </c>
      <c r="B2877">
        <v>1</v>
      </c>
      <c r="C2877">
        <v>2</v>
      </c>
      <c r="D2877">
        <v>2877</v>
      </c>
      <c r="E2877">
        <f t="shared" ref="E2877:E2940" si="46">D2877+C2877+B2877</f>
        <v>2880</v>
      </c>
    </row>
    <row r="2878" spans="1:5">
      <c r="A2878" t="e">
        <f ca="1">ol_declare_function("func2877","result",E2878,"input1",B2878,"input2",C2878)</f>
        <v>#NAME?</v>
      </c>
      <c r="B2878">
        <v>1</v>
      </c>
      <c r="C2878">
        <v>2</v>
      </c>
      <c r="D2878">
        <v>2878</v>
      </c>
      <c r="E2878">
        <f t="shared" si="46"/>
        <v>2881</v>
      </c>
    </row>
    <row r="2879" spans="1:5">
      <c r="A2879" t="e">
        <f ca="1">ol_declare_function("func2878","result",E2879,"input1",B2879,"input2",C2879)</f>
        <v>#NAME?</v>
      </c>
      <c r="B2879">
        <v>1</v>
      </c>
      <c r="C2879">
        <v>2</v>
      </c>
      <c r="D2879">
        <v>2879</v>
      </c>
      <c r="E2879">
        <f t="shared" si="46"/>
        <v>2882</v>
      </c>
    </row>
    <row r="2880" spans="1:5">
      <c r="A2880" t="e">
        <f ca="1">ol_declare_function("func2879","result",E2880,"input1",B2880,"input2",C2880)</f>
        <v>#NAME?</v>
      </c>
      <c r="B2880">
        <v>1</v>
      </c>
      <c r="C2880">
        <v>2</v>
      </c>
      <c r="D2880">
        <v>2880</v>
      </c>
      <c r="E2880">
        <f t="shared" si="46"/>
        <v>2883</v>
      </c>
    </row>
    <row r="2881" spans="1:5">
      <c r="A2881" t="e">
        <f ca="1">ol_declare_function("func2880","result",E2881,"input1",B2881,"input2",C2881)</f>
        <v>#NAME?</v>
      </c>
      <c r="B2881">
        <v>1</v>
      </c>
      <c r="C2881">
        <v>2</v>
      </c>
      <c r="D2881">
        <v>2881</v>
      </c>
      <c r="E2881">
        <f t="shared" si="46"/>
        <v>2884</v>
      </c>
    </row>
    <row r="2882" spans="1:5">
      <c r="A2882" t="e">
        <f ca="1">ol_declare_function("func2881","result",E2882,"input1",B2882,"input2",C2882)</f>
        <v>#NAME?</v>
      </c>
      <c r="B2882">
        <v>1</v>
      </c>
      <c r="C2882">
        <v>2</v>
      </c>
      <c r="D2882">
        <v>2882</v>
      </c>
      <c r="E2882">
        <f t="shared" si="46"/>
        <v>2885</v>
      </c>
    </row>
    <row r="2883" spans="1:5">
      <c r="A2883" t="e">
        <f ca="1">ol_declare_function("func2882","result",E2883,"input1",B2883,"input2",C2883)</f>
        <v>#NAME?</v>
      </c>
      <c r="B2883">
        <v>1</v>
      </c>
      <c r="C2883">
        <v>2</v>
      </c>
      <c r="D2883">
        <v>2883</v>
      </c>
      <c r="E2883">
        <f t="shared" si="46"/>
        <v>2886</v>
      </c>
    </row>
    <row r="2884" spans="1:5">
      <c r="A2884" t="e">
        <f ca="1">ol_declare_function("func2883","result",E2884,"input1",B2884,"input2",C2884)</f>
        <v>#NAME?</v>
      </c>
      <c r="B2884">
        <v>1</v>
      </c>
      <c r="C2884">
        <v>2</v>
      </c>
      <c r="D2884">
        <v>2884</v>
      </c>
      <c r="E2884">
        <f t="shared" si="46"/>
        <v>2887</v>
      </c>
    </row>
    <row r="2885" spans="1:5">
      <c r="A2885" t="e">
        <f ca="1">ol_declare_function("func2884","result",E2885,"input1",B2885,"input2",C2885)</f>
        <v>#NAME?</v>
      </c>
      <c r="B2885">
        <v>1</v>
      </c>
      <c r="C2885">
        <v>2</v>
      </c>
      <c r="D2885">
        <v>2885</v>
      </c>
      <c r="E2885">
        <f t="shared" si="46"/>
        <v>2888</v>
      </c>
    </row>
    <row r="2886" spans="1:5">
      <c r="A2886" t="e">
        <f ca="1">ol_declare_function("func2885","result",E2886,"input1",B2886,"input2",C2886)</f>
        <v>#NAME?</v>
      </c>
      <c r="B2886">
        <v>1</v>
      </c>
      <c r="C2886">
        <v>2</v>
      </c>
      <c r="D2886">
        <v>2886</v>
      </c>
      <c r="E2886">
        <f t="shared" si="46"/>
        <v>2889</v>
      </c>
    </row>
    <row r="2887" spans="1:5">
      <c r="A2887" t="e">
        <f ca="1">ol_declare_function("func2886","result",E2887,"input1",B2887,"input2",C2887)</f>
        <v>#NAME?</v>
      </c>
      <c r="B2887">
        <v>1</v>
      </c>
      <c r="C2887">
        <v>2</v>
      </c>
      <c r="D2887">
        <v>2887</v>
      </c>
      <c r="E2887">
        <f t="shared" si="46"/>
        <v>2890</v>
      </c>
    </row>
    <row r="2888" spans="1:5">
      <c r="A2888" t="e">
        <f ca="1">ol_declare_function("func2887","result",E2888,"input1",B2888,"input2",C2888)</f>
        <v>#NAME?</v>
      </c>
      <c r="B2888">
        <v>1</v>
      </c>
      <c r="C2888">
        <v>2</v>
      </c>
      <c r="D2888">
        <v>2888</v>
      </c>
      <c r="E2888">
        <f t="shared" si="46"/>
        <v>2891</v>
      </c>
    </row>
    <row r="2889" spans="1:5">
      <c r="A2889" t="e">
        <f ca="1">ol_declare_function("func2888","result",E2889,"input1",B2889,"input2",C2889)</f>
        <v>#NAME?</v>
      </c>
      <c r="B2889">
        <v>1</v>
      </c>
      <c r="C2889">
        <v>2</v>
      </c>
      <c r="D2889">
        <v>2889</v>
      </c>
      <c r="E2889">
        <f t="shared" si="46"/>
        <v>2892</v>
      </c>
    </row>
    <row r="2890" spans="1:5">
      <c r="A2890" t="e">
        <f ca="1">ol_declare_function("func2889","result",E2890,"input1",B2890,"input2",C2890)</f>
        <v>#NAME?</v>
      </c>
      <c r="B2890">
        <v>1</v>
      </c>
      <c r="C2890">
        <v>2</v>
      </c>
      <c r="D2890">
        <v>2890</v>
      </c>
      <c r="E2890">
        <f t="shared" si="46"/>
        <v>2893</v>
      </c>
    </row>
    <row r="2891" spans="1:5">
      <c r="A2891" t="e">
        <f ca="1">ol_declare_function("func2890","result",E2891,"input1",B2891,"input2",C2891)</f>
        <v>#NAME?</v>
      </c>
      <c r="B2891">
        <v>1</v>
      </c>
      <c r="C2891">
        <v>2</v>
      </c>
      <c r="D2891">
        <v>2891</v>
      </c>
      <c r="E2891">
        <f t="shared" si="46"/>
        <v>2894</v>
      </c>
    </row>
    <row r="2892" spans="1:5">
      <c r="A2892" t="e">
        <f ca="1">ol_declare_function("func2891","result",E2892,"input1",B2892,"input2",C2892)</f>
        <v>#NAME?</v>
      </c>
      <c r="B2892">
        <v>1</v>
      </c>
      <c r="C2892">
        <v>2</v>
      </c>
      <c r="D2892">
        <v>2892</v>
      </c>
      <c r="E2892">
        <f t="shared" si="46"/>
        <v>2895</v>
      </c>
    </row>
    <row r="2893" spans="1:5">
      <c r="A2893" t="e">
        <f ca="1">ol_declare_function("func2892","result",E2893,"input1",B2893,"input2",C2893)</f>
        <v>#NAME?</v>
      </c>
      <c r="B2893">
        <v>1</v>
      </c>
      <c r="C2893">
        <v>2</v>
      </c>
      <c r="D2893">
        <v>2893</v>
      </c>
      <c r="E2893">
        <f t="shared" si="46"/>
        <v>2896</v>
      </c>
    </row>
    <row r="2894" spans="1:5">
      <c r="A2894" t="e">
        <f ca="1">ol_declare_function("func2893","result",E2894,"input1",B2894,"input2",C2894)</f>
        <v>#NAME?</v>
      </c>
      <c r="B2894">
        <v>1</v>
      </c>
      <c r="C2894">
        <v>2</v>
      </c>
      <c r="D2894">
        <v>2894</v>
      </c>
      <c r="E2894">
        <f t="shared" si="46"/>
        <v>2897</v>
      </c>
    </row>
    <row r="2895" spans="1:5">
      <c r="A2895" t="e">
        <f ca="1">ol_declare_function("func2894","result",E2895,"input1",B2895,"input2",C2895)</f>
        <v>#NAME?</v>
      </c>
      <c r="B2895">
        <v>1</v>
      </c>
      <c r="C2895">
        <v>2</v>
      </c>
      <c r="D2895">
        <v>2895</v>
      </c>
      <c r="E2895">
        <f t="shared" si="46"/>
        <v>2898</v>
      </c>
    </row>
    <row r="2896" spans="1:5">
      <c r="A2896" t="e">
        <f ca="1">ol_declare_function("func2895","result",E2896,"input1",B2896,"input2",C2896)</f>
        <v>#NAME?</v>
      </c>
      <c r="B2896">
        <v>1</v>
      </c>
      <c r="C2896">
        <v>2</v>
      </c>
      <c r="D2896">
        <v>2896</v>
      </c>
      <c r="E2896">
        <f t="shared" si="46"/>
        <v>2899</v>
      </c>
    </row>
    <row r="2897" spans="1:5">
      <c r="A2897" t="e">
        <f ca="1">ol_declare_function("func2896","result",E2897,"input1",B2897,"input2",C2897)</f>
        <v>#NAME?</v>
      </c>
      <c r="B2897">
        <v>1</v>
      </c>
      <c r="C2897">
        <v>2</v>
      </c>
      <c r="D2897">
        <v>2897</v>
      </c>
      <c r="E2897">
        <f t="shared" si="46"/>
        <v>2900</v>
      </c>
    </row>
    <row r="2898" spans="1:5">
      <c r="A2898" t="e">
        <f ca="1">ol_declare_function("func2897","result",E2898,"input1",B2898,"input2",C2898)</f>
        <v>#NAME?</v>
      </c>
      <c r="B2898">
        <v>1</v>
      </c>
      <c r="C2898">
        <v>2</v>
      </c>
      <c r="D2898">
        <v>2898</v>
      </c>
      <c r="E2898">
        <f t="shared" si="46"/>
        <v>2901</v>
      </c>
    </row>
    <row r="2899" spans="1:5">
      <c r="A2899" t="e">
        <f ca="1">ol_declare_function("func2898","result",E2899,"input1",B2899,"input2",C2899)</f>
        <v>#NAME?</v>
      </c>
      <c r="B2899">
        <v>1</v>
      </c>
      <c r="C2899">
        <v>2</v>
      </c>
      <c r="D2899">
        <v>2899</v>
      </c>
      <c r="E2899">
        <f t="shared" si="46"/>
        <v>2902</v>
      </c>
    </row>
    <row r="2900" spans="1:5">
      <c r="A2900" t="e">
        <f ca="1">ol_declare_function("func2899","result",E2900,"input1",B2900,"input2",C2900)</f>
        <v>#NAME?</v>
      </c>
      <c r="B2900">
        <v>1</v>
      </c>
      <c r="C2900">
        <v>2</v>
      </c>
      <c r="D2900">
        <v>2900</v>
      </c>
      <c r="E2900">
        <f t="shared" si="46"/>
        <v>2903</v>
      </c>
    </row>
    <row r="2901" spans="1:5">
      <c r="A2901" t="e">
        <f ca="1">ol_declare_function("func2900","result",E2901,"input1",B2901,"input2",C2901)</f>
        <v>#NAME?</v>
      </c>
      <c r="B2901">
        <v>1</v>
      </c>
      <c r="C2901">
        <v>2</v>
      </c>
      <c r="D2901">
        <v>2901</v>
      </c>
      <c r="E2901">
        <f t="shared" si="46"/>
        <v>2904</v>
      </c>
    </row>
    <row r="2902" spans="1:5">
      <c r="A2902" t="e">
        <f ca="1">ol_declare_function("func2901","result",E2902,"input1",B2902,"input2",C2902)</f>
        <v>#NAME?</v>
      </c>
      <c r="B2902">
        <v>1</v>
      </c>
      <c r="C2902">
        <v>2</v>
      </c>
      <c r="D2902">
        <v>2902</v>
      </c>
      <c r="E2902">
        <f t="shared" si="46"/>
        <v>2905</v>
      </c>
    </row>
    <row r="2903" spans="1:5">
      <c r="A2903" t="e">
        <f ca="1">ol_declare_function("func2902","result",E2903,"input1",B2903,"input2",C2903)</f>
        <v>#NAME?</v>
      </c>
      <c r="B2903">
        <v>1</v>
      </c>
      <c r="C2903">
        <v>2</v>
      </c>
      <c r="D2903">
        <v>2903</v>
      </c>
      <c r="E2903">
        <f t="shared" si="46"/>
        <v>2906</v>
      </c>
    </row>
    <row r="2904" spans="1:5">
      <c r="A2904" t="e">
        <f ca="1">ol_declare_function("func2903","result",E2904,"input1",B2904,"input2",C2904)</f>
        <v>#NAME?</v>
      </c>
      <c r="B2904">
        <v>1</v>
      </c>
      <c r="C2904">
        <v>2</v>
      </c>
      <c r="D2904">
        <v>2904</v>
      </c>
      <c r="E2904">
        <f t="shared" si="46"/>
        <v>2907</v>
      </c>
    </row>
    <row r="2905" spans="1:5">
      <c r="A2905" t="e">
        <f ca="1">ol_declare_function("func2904","result",E2905,"input1",B2905,"input2",C2905)</f>
        <v>#NAME?</v>
      </c>
      <c r="B2905">
        <v>1</v>
      </c>
      <c r="C2905">
        <v>2</v>
      </c>
      <c r="D2905">
        <v>2905</v>
      </c>
      <c r="E2905">
        <f t="shared" si="46"/>
        <v>2908</v>
      </c>
    </row>
    <row r="2906" spans="1:5">
      <c r="A2906" t="e">
        <f ca="1">ol_declare_function("func2905","result",E2906,"input1",B2906,"input2",C2906)</f>
        <v>#NAME?</v>
      </c>
      <c r="B2906">
        <v>1</v>
      </c>
      <c r="C2906">
        <v>2</v>
      </c>
      <c r="D2906">
        <v>2906</v>
      </c>
      <c r="E2906">
        <f t="shared" si="46"/>
        <v>2909</v>
      </c>
    </row>
    <row r="2907" spans="1:5">
      <c r="A2907" t="e">
        <f ca="1">ol_declare_function("func2906","result",E2907,"input1",B2907,"input2",C2907)</f>
        <v>#NAME?</v>
      </c>
      <c r="B2907">
        <v>1</v>
      </c>
      <c r="C2907">
        <v>2</v>
      </c>
      <c r="D2907">
        <v>2907</v>
      </c>
      <c r="E2907">
        <f t="shared" si="46"/>
        <v>2910</v>
      </c>
    </row>
    <row r="2908" spans="1:5">
      <c r="A2908" t="e">
        <f ca="1">ol_declare_function("func2907","result",E2908,"input1",B2908,"input2",C2908)</f>
        <v>#NAME?</v>
      </c>
      <c r="B2908">
        <v>1</v>
      </c>
      <c r="C2908">
        <v>2</v>
      </c>
      <c r="D2908">
        <v>2908</v>
      </c>
      <c r="E2908">
        <f t="shared" si="46"/>
        <v>2911</v>
      </c>
    </row>
    <row r="2909" spans="1:5">
      <c r="A2909" t="e">
        <f ca="1">ol_declare_function("func2908","result",E2909,"input1",B2909,"input2",C2909)</f>
        <v>#NAME?</v>
      </c>
      <c r="B2909">
        <v>1</v>
      </c>
      <c r="C2909">
        <v>2</v>
      </c>
      <c r="D2909">
        <v>2909</v>
      </c>
      <c r="E2909">
        <f t="shared" si="46"/>
        <v>2912</v>
      </c>
    </row>
    <row r="2910" spans="1:5">
      <c r="A2910" t="e">
        <f ca="1">ol_declare_function("func2909","result",E2910,"input1",B2910,"input2",C2910)</f>
        <v>#NAME?</v>
      </c>
      <c r="B2910">
        <v>1</v>
      </c>
      <c r="C2910">
        <v>2</v>
      </c>
      <c r="D2910">
        <v>2910</v>
      </c>
      <c r="E2910">
        <f t="shared" si="46"/>
        <v>2913</v>
      </c>
    </row>
    <row r="2911" spans="1:5">
      <c r="A2911" t="e">
        <f ca="1">ol_declare_function("func2910","result",E2911,"input1",B2911,"input2",C2911)</f>
        <v>#NAME?</v>
      </c>
      <c r="B2911">
        <v>1</v>
      </c>
      <c r="C2911">
        <v>2</v>
      </c>
      <c r="D2911">
        <v>2911</v>
      </c>
      <c r="E2911">
        <f t="shared" si="46"/>
        <v>2914</v>
      </c>
    </row>
    <row r="2912" spans="1:5">
      <c r="A2912" t="e">
        <f ca="1">ol_declare_function("func2911","result",E2912,"input1",B2912,"input2",C2912)</f>
        <v>#NAME?</v>
      </c>
      <c r="B2912">
        <v>1</v>
      </c>
      <c r="C2912">
        <v>2</v>
      </c>
      <c r="D2912">
        <v>2912</v>
      </c>
      <c r="E2912">
        <f t="shared" si="46"/>
        <v>2915</v>
      </c>
    </row>
    <row r="2913" spans="1:5">
      <c r="A2913" t="e">
        <f ca="1">ol_declare_function("func2912","result",E2913,"input1",B2913,"input2",C2913)</f>
        <v>#NAME?</v>
      </c>
      <c r="B2913">
        <v>1</v>
      </c>
      <c r="C2913">
        <v>2</v>
      </c>
      <c r="D2913">
        <v>2913</v>
      </c>
      <c r="E2913">
        <f t="shared" si="46"/>
        <v>2916</v>
      </c>
    </row>
    <row r="2914" spans="1:5">
      <c r="A2914" t="e">
        <f ca="1">ol_declare_function("func2913","result",E2914,"input1",B2914,"input2",C2914)</f>
        <v>#NAME?</v>
      </c>
      <c r="B2914">
        <v>1</v>
      </c>
      <c r="C2914">
        <v>2</v>
      </c>
      <c r="D2914">
        <v>2914</v>
      </c>
      <c r="E2914">
        <f t="shared" si="46"/>
        <v>2917</v>
      </c>
    </row>
    <row r="2915" spans="1:5">
      <c r="A2915" t="e">
        <f ca="1">ol_declare_function("func2914","result",E2915,"input1",B2915,"input2",C2915)</f>
        <v>#NAME?</v>
      </c>
      <c r="B2915">
        <v>1</v>
      </c>
      <c r="C2915">
        <v>2</v>
      </c>
      <c r="D2915">
        <v>2915</v>
      </c>
      <c r="E2915">
        <f t="shared" si="46"/>
        <v>2918</v>
      </c>
    </row>
    <row r="2916" spans="1:5">
      <c r="A2916" t="e">
        <f ca="1">ol_declare_function("func2915","result",E2916,"input1",B2916,"input2",C2916)</f>
        <v>#NAME?</v>
      </c>
      <c r="B2916">
        <v>1</v>
      </c>
      <c r="C2916">
        <v>2</v>
      </c>
      <c r="D2916">
        <v>2916</v>
      </c>
      <c r="E2916">
        <f t="shared" si="46"/>
        <v>2919</v>
      </c>
    </row>
    <row r="2917" spans="1:5">
      <c r="A2917" t="e">
        <f ca="1">ol_declare_function("func2916","result",E2917,"input1",B2917,"input2",C2917)</f>
        <v>#NAME?</v>
      </c>
      <c r="B2917">
        <v>1</v>
      </c>
      <c r="C2917">
        <v>2</v>
      </c>
      <c r="D2917">
        <v>2917</v>
      </c>
      <c r="E2917">
        <f t="shared" si="46"/>
        <v>2920</v>
      </c>
    </row>
    <row r="2918" spans="1:5">
      <c r="A2918" t="e">
        <f ca="1">ol_declare_function("func2917","result",E2918,"input1",B2918,"input2",C2918)</f>
        <v>#NAME?</v>
      </c>
      <c r="B2918">
        <v>1</v>
      </c>
      <c r="C2918">
        <v>2</v>
      </c>
      <c r="D2918">
        <v>2918</v>
      </c>
      <c r="E2918">
        <f t="shared" si="46"/>
        <v>2921</v>
      </c>
    </row>
    <row r="2919" spans="1:5">
      <c r="A2919" t="e">
        <f ca="1">ol_declare_function("func2918","result",E2919,"input1",B2919,"input2",C2919)</f>
        <v>#NAME?</v>
      </c>
      <c r="B2919">
        <v>1</v>
      </c>
      <c r="C2919">
        <v>2</v>
      </c>
      <c r="D2919">
        <v>2919</v>
      </c>
      <c r="E2919">
        <f t="shared" si="46"/>
        <v>2922</v>
      </c>
    </row>
    <row r="2920" spans="1:5">
      <c r="A2920" t="e">
        <f ca="1">ol_declare_function("func2919","result",E2920,"input1",B2920,"input2",C2920)</f>
        <v>#NAME?</v>
      </c>
      <c r="B2920">
        <v>1</v>
      </c>
      <c r="C2920">
        <v>2</v>
      </c>
      <c r="D2920">
        <v>2920</v>
      </c>
      <c r="E2920">
        <f t="shared" si="46"/>
        <v>2923</v>
      </c>
    </row>
    <row r="2921" spans="1:5">
      <c r="A2921" t="e">
        <f ca="1">ol_declare_function("func2920","result",E2921,"input1",B2921,"input2",C2921)</f>
        <v>#NAME?</v>
      </c>
      <c r="B2921">
        <v>1</v>
      </c>
      <c r="C2921">
        <v>2</v>
      </c>
      <c r="D2921">
        <v>2921</v>
      </c>
      <c r="E2921">
        <f t="shared" si="46"/>
        <v>2924</v>
      </c>
    </row>
    <row r="2922" spans="1:5">
      <c r="A2922" t="e">
        <f ca="1">ol_declare_function("func2921","result",E2922,"input1",B2922,"input2",C2922)</f>
        <v>#NAME?</v>
      </c>
      <c r="B2922">
        <v>1</v>
      </c>
      <c r="C2922">
        <v>2</v>
      </c>
      <c r="D2922">
        <v>2922</v>
      </c>
      <c r="E2922">
        <f t="shared" si="46"/>
        <v>2925</v>
      </c>
    </row>
    <row r="2923" spans="1:5">
      <c r="A2923" t="e">
        <f ca="1">ol_declare_function("func2922","result",E2923,"input1",B2923,"input2",C2923)</f>
        <v>#NAME?</v>
      </c>
      <c r="B2923">
        <v>1</v>
      </c>
      <c r="C2923">
        <v>2</v>
      </c>
      <c r="D2923">
        <v>2923</v>
      </c>
      <c r="E2923">
        <f t="shared" si="46"/>
        <v>2926</v>
      </c>
    </row>
    <row r="2924" spans="1:5">
      <c r="A2924" t="e">
        <f ca="1">ol_declare_function("func2923","result",E2924,"input1",B2924,"input2",C2924)</f>
        <v>#NAME?</v>
      </c>
      <c r="B2924">
        <v>1</v>
      </c>
      <c r="C2924">
        <v>2</v>
      </c>
      <c r="D2924">
        <v>2924</v>
      </c>
      <c r="E2924">
        <f t="shared" si="46"/>
        <v>2927</v>
      </c>
    </row>
    <row r="2925" spans="1:5">
      <c r="A2925" t="e">
        <f ca="1">ol_declare_function("func2924","result",E2925,"input1",B2925,"input2",C2925)</f>
        <v>#NAME?</v>
      </c>
      <c r="B2925">
        <v>1</v>
      </c>
      <c r="C2925">
        <v>2</v>
      </c>
      <c r="D2925">
        <v>2925</v>
      </c>
      <c r="E2925">
        <f t="shared" si="46"/>
        <v>2928</v>
      </c>
    </row>
    <row r="2926" spans="1:5">
      <c r="A2926" t="e">
        <f ca="1">ol_declare_function("func2925","result",E2926,"input1",B2926,"input2",C2926)</f>
        <v>#NAME?</v>
      </c>
      <c r="B2926">
        <v>1</v>
      </c>
      <c r="C2926">
        <v>2</v>
      </c>
      <c r="D2926">
        <v>2926</v>
      </c>
      <c r="E2926">
        <f t="shared" si="46"/>
        <v>2929</v>
      </c>
    </row>
    <row r="2927" spans="1:5">
      <c r="A2927" t="e">
        <f ca="1">ol_declare_function("func2926","result",E2927,"input1",B2927,"input2",C2927)</f>
        <v>#NAME?</v>
      </c>
      <c r="B2927">
        <v>1</v>
      </c>
      <c r="C2927">
        <v>2</v>
      </c>
      <c r="D2927">
        <v>2927</v>
      </c>
      <c r="E2927">
        <f t="shared" si="46"/>
        <v>2930</v>
      </c>
    </row>
    <row r="2928" spans="1:5">
      <c r="A2928" t="e">
        <f ca="1">ol_declare_function("func2927","result",E2928,"input1",B2928,"input2",C2928)</f>
        <v>#NAME?</v>
      </c>
      <c r="B2928">
        <v>1</v>
      </c>
      <c r="C2928">
        <v>2</v>
      </c>
      <c r="D2928">
        <v>2928</v>
      </c>
      <c r="E2928">
        <f t="shared" si="46"/>
        <v>2931</v>
      </c>
    </row>
    <row r="2929" spans="1:5">
      <c r="A2929" t="e">
        <f ca="1">ol_declare_function("func2928","result",E2929,"input1",B2929,"input2",C2929)</f>
        <v>#NAME?</v>
      </c>
      <c r="B2929">
        <v>1</v>
      </c>
      <c r="C2929">
        <v>2</v>
      </c>
      <c r="D2929">
        <v>2929</v>
      </c>
      <c r="E2929">
        <f t="shared" si="46"/>
        <v>2932</v>
      </c>
    </row>
    <row r="2930" spans="1:5">
      <c r="A2930" t="e">
        <f ca="1">ol_declare_function("func2929","result",E2930,"input1",B2930,"input2",C2930)</f>
        <v>#NAME?</v>
      </c>
      <c r="B2930">
        <v>1</v>
      </c>
      <c r="C2930">
        <v>2</v>
      </c>
      <c r="D2930">
        <v>2930</v>
      </c>
      <c r="E2930">
        <f t="shared" si="46"/>
        <v>2933</v>
      </c>
    </row>
    <row r="2931" spans="1:5">
      <c r="A2931" t="e">
        <f ca="1">ol_declare_function("func2930","result",E2931,"input1",B2931,"input2",C2931)</f>
        <v>#NAME?</v>
      </c>
      <c r="B2931">
        <v>1</v>
      </c>
      <c r="C2931">
        <v>2</v>
      </c>
      <c r="D2931">
        <v>2931</v>
      </c>
      <c r="E2931">
        <f t="shared" si="46"/>
        <v>2934</v>
      </c>
    </row>
    <row r="2932" spans="1:5">
      <c r="A2932" t="e">
        <f ca="1">ol_declare_function("func2931","result",E2932,"input1",B2932,"input2",C2932)</f>
        <v>#NAME?</v>
      </c>
      <c r="B2932">
        <v>1</v>
      </c>
      <c r="C2932">
        <v>2</v>
      </c>
      <c r="D2932">
        <v>2932</v>
      </c>
      <c r="E2932">
        <f t="shared" si="46"/>
        <v>2935</v>
      </c>
    </row>
    <row r="2933" spans="1:5">
      <c r="A2933" t="e">
        <f ca="1">ol_declare_function("func2932","result",E2933,"input1",B2933,"input2",C2933)</f>
        <v>#NAME?</v>
      </c>
      <c r="B2933">
        <v>1</v>
      </c>
      <c r="C2933">
        <v>2</v>
      </c>
      <c r="D2933">
        <v>2933</v>
      </c>
      <c r="E2933">
        <f t="shared" si="46"/>
        <v>2936</v>
      </c>
    </row>
    <row r="2934" spans="1:5">
      <c r="A2934" t="e">
        <f ca="1">ol_declare_function("func2933","result",E2934,"input1",B2934,"input2",C2934)</f>
        <v>#NAME?</v>
      </c>
      <c r="B2934">
        <v>1</v>
      </c>
      <c r="C2934">
        <v>2</v>
      </c>
      <c r="D2934">
        <v>2934</v>
      </c>
      <c r="E2934">
        <f t="shared" si="46"/>
        <v>2937</v>
      </c>
    </row>
    <row r="2935" spans="1:5">
      <c r="A2935" t="e">
        <f ca="1">ol_declare_function("func2934","result",E2935,"input1",B2935,"input2",C2935)</f>
        <v>#NAME?</v>
      </c>
      <c r="B2935">
        <v>1</v>
      </c>
      <c r="C2935">
        <v>2</v>
      </c>
      <c r="D2935">
        <v>2935</v>
      </c>
      <c r="E2935">
        <f t="shared" si="46"/>
        <v>2938</v>
      </c>
    </row>
    <row r="2936" spans="1:5">
      <c r="A2936" t="e">
        <f ca="1">ol_declare_function("func2935","result",E2936,"input1",B2936,"input2",C2936)</f>
        <v>#NAME?</v>
      </c>
      <c r="B2936">
        <v>1</v>
      </c>
      <c r="C2936">
        <v>2</v>
      </c>
      <c r="D2936">
        <v>2936</v>
      </c>
      <c r="E2936">
        <f t="shared" si="46"/>
        <v>2939</v>
      </c>
    </row>
    <row r="2937" spans="1:5">
      <c r="A2937" t="e">
        <f ca="1">ol_declare_function("func2936","result",E2937,"input1",B2937,"input2",C2937)</f>
        <v>#NAME?</v>
      </c>
      <c r="B2937">
        <v>1</v>
      </c>
      <c r="C2937">
        <v>2</v>
      </c>
      <c r="D2937">
        <v>2937</v>
      </c>
      <c r="E2937">
        <f t="shared" si="46"/>
        <v>2940</v>
      </c>
    </row>
    <row r="2938" spans="1:5">
      <c r="A2938" t="e">
        <f ca="1">ol_declare_function("func2937","result",E2938,"input1",B2938,"input2",C2938)</f>
        <v>#NAME?</v>
      </c>
      <c r="B2938">
        <v>1</v>
      </c>
      <c r="C2938">
        <v>2</v>
      </c>
      <c r="D2938">
        <v>2938</v>
      </c>
      <c r="E2938">
        <f t="shared" si="46"/>
        <v>2941</v>
      </c>
    </row>
    <row r="2939" spans="1:5">
      <c r="A2939" t="e">
        <f ca="1">ol_declare_function("func2938","result",E2939,"input1",B2939,"input2",C2939)</f>
        <v>#NAME?</v>
      </c>
      <c r="B2939">
        <v>1</v>
      </c>
      <c r="C2939">
        <v>2</v>
      </c>
      <c r="D2939">
        <v>2939</v>
      </c>
      <c r="E2939">
        <f t="shared" si="46"/>
        <v>2942</v>
      </c>
    </row>
    <row r="2940" spans="1:5">
      <c r="A2940" t="e">
        <f ca="1">ol_declare_function("func2939","result",E2940,"input1",B2940,"input2",C2940)</f>
        <v>#NAME?</v>
      </c>
      <c r="B2940">
        <v>1</v>
      </c>
      <c r="C2940">
        <v>2</v>
      </c>
      <c r="D2940">
        <v>2940</v>
      </c>
      <c r="E2940">
        <f t="shared" si="46"/>
        <v>2943</v>
      </c>
    </row>
    <row r="2941" spans="1:5">
      <c r="A2941" t="e">
        <f ca="1">ol_declare_function("func2940","result",E2941,"input1",B2941,"input2",C2941)</f>
        <v>#NAME?</v>
      </c>
      <c r="B2941">
        <v>1</v>
      </c>
      <c r="C2941">
        <v>2</v>
      </c>
      <c r="D2941">
        <v>2941</v>
      </c>
      <c r="E2941">
        <f t="shared" ref="E2941:E3004" si="47">D2941+C2941+B2941</f>
        <v>2944</v>
      </c>
    </row>
    <row r="2942" spans="1:5">
      <c r="A2942" t="e">
        <f ca="1">ol_declare_function("func2941","result",E2942,"input1",B2942,"input2",C2942)</f>
        <v>#NAME?</v>
      </c>
      <c r="B2942">
        <v>1</v>
      </c>
      <c r="C2942">
        <v>2</v>
      </c>
      <c r="D2942">
        <v>2942</v>
      </c>
      <c r="E2942">
        <f t="shared" si="47"/>
        <v>2945</v>
      </c>
    </row>
    <row r="2943" spans="1:5">
      <c r="A2943" t="e">
        <f ca="1">ol_declare_function("func2942","result",E2943,"input1",B2943,"input2",C2943)</f>
        <v>#NAME?</v>
      </c>
      <c r="B2943">
        <v>1</v>
      </c>
      <c r="C2943">
        <v>2</v>
      </c>
      <c r="D2943">
        <v>2943</v>
      </c>
      <c r="E2943">
        <f t="shared" si="47"/>
        <v>2946</v>
      </c>
    </row>
    <row r="2944" spans="1:5">
      <c r="A2944" t="e">
        <f ca="1">ol_declare_function("func2943","result",E2944,"input1",B2944,"input2",C2944)</f>
        <v>#NAME?</v>
      </c>
      <c r="B2944">
        <v>1</v>
      </c>
      <c r="C2944">
        <v>2</v>
      </c>
      <c r="D2944">
        <v>2944</v>
      </c>
      <c r="E2944">
        <f t="shared" si="47"/>
        <v>2947</v>
      </c>
    </row>
    <row r="2945" spans="1:5">
      <c r="A2945" t="e">
        <f ca="1">ol_declare_function("func2944","result",E2945,"input1",B2945,"input2",C2945)</f>
        <v>#NAME?</v>
      </c>
      <c r="B2945">
        <v>1</v>
      </c>
      <c r="C2945">
        <v>2</v>
      </c>
      <c r="D2945">
        <v>2945</v>
      </c>
      <c r="E2945">
        <f t="shared" si="47"/>
        <v>2948</v>
      </c>
    </row>
    <row r="2946" spans="1:5">
      <c r="A2946" t="e">
        <f ca="1">ol_declare_function("func2945","result",E2946,"input1",B2946,"input2",C2946)</f>
        <v>#NAME?</v>
      </c>
      <c r="B2946">
        <v>1</v>
      </c>
      <c r="C2946">
        <v>2</v>
      </c>
      <c r="D2946">
        <v>2946</v>
      </c>
      <c r="E2946">
        <f t="shared" si="47"/>
        <v>2949</v>
      </c>
    </row>
    <row r="2947" spans="1:5">
      <c r="A2947" t="e">
        <f ca="1">ol_declare_function("func2946","result",E2947,"input1",B2947,"input2",C2947)</f>
        <v>#NAME?</v>
      </c>
      <c r="B2947">
        <v>1</v>
      </c>
      <c r="C2947">
        <v>2</v>
      </c>
      <c r="D2947">
        <v>2947</v>
      </c>
      <c r="E2947">
        <f t="shared" si="47"/>
        <v>2950</v>
      </c>
    </row>
    <row r="2948" spans="1:5">
      <c r="A2948" t="e">
        <f ca="1">ol_declare_function("func2947","result",E2948,"input1",B2948,"input2",C2948)</f>
        <v>#NAME?</v>
      </c>
      <c r="B2948">
        <v>1</v>
      </c>
      <c r="C2948">
        <v>2</v>
      </c>
      <c r="D2948">
        <v>2948</v>
      </c>
      <c r="E2948">
        <f t="shared" si="47"/>
        <v>2951</v>
      </c>
    </row>
    <row r="2949" spans="1:5">
      <c r="A2949" t="e">
        <f ca="1">ol_declare_function("func2948","result",E2949,"input1",B2949,"input2",C2949)</f>
        <v>#NAME?</v>
      </c>
      <c r="B2949">
        <v>1</v>
      </c>
      <c r="C2949">
        <v>2</v>
      </c>
      <c r="D2949">
        <v>2949</v>
      </c>
      <c r="E2949">
        <f t="shared" si="47"/>
        <v>2952</v>
      </c>
    </row>
    <row r="2950" spans="1:5">
      <c r="A2950" t="e">
        <f ca="1">ol_declare_function("func2949","result",E2950,"input1",B2950,"input2",C2950)</f>
        <v>#NAME?</v>
      </c>
      <c r="B2950">
        <v>1</v>
      </c>
      <c r="C2950">
        <v>2</v>
      </c>
      <c r="D2950">
        <v>2950</v>
      </c>
      <c r="E2950">
        <f t="shared" si="47"/>
        <v>2953</v>
      </c>
    </row>
    <row r="2951" spans="1:5">
      <c r="A2951" t="e">
        <f ca="1">ol_declare_function("func2950","result",E2951,"input1",B2951,"input2",C2951)</f>
        <v>#NAME?</v>
      </c>
      <c r="B2951">
        <v>1</v>
      </c>
      <c r="C2951">
        <v>2</v>
      </c>
      <c r="D2951">
        <v>2951</v>
      </c>
      <c r="E2951">
        <f t="shared" si="47"/>
        <v>2954</v>
      </c>
    </row>
    <row r="2952" spans="1:5">
      <c r="A2952" t="e">
        <f ca="1">ol_declare_function("func2951","result",E2952,"input1",B2952,"input2",C2952)</f>
        <v>#NAME?</v>
      </c>
      <c r="B2952">
        <v>1</v>
      </c>
      <c r="C2952">
        <v>2</v>
      </c>
      <c r="D2952">
        <v>2952</v>
      </c>
      <c r="E2952">
        <f t="shared" si="47"/>
        <v>2955</v>
      </c>
    </row>
    <row r="2953" spans="1:5">
      <c r="A2953" t="e">
        <f ca="1">ol_declare_function("func2952","result",E2953,"input1",B2953,"input2",C2953)</f>
        <v>#NAME?</v>
      </c>
      <c r="B2953">
        <v>1</v>
      </c>
      <c r="C2953">
        <v>2</v>
      </c>
      <c r="D2953">
        <v>2953</v>
      </c>
      <c r="E2953">
        <f t="shared" si="47"/>
        <v>2956</v>
      </c>
    </row>
    <row r="2954" spans="1:5">
      <c r="A2954" t="e">
        <f ca="1">ol_declare_function("func2953","result",E2954,"input1",B2954,"input2",C2954)</f>
        <v>#NAME?</v>
      </c>
      <c r="B2954">
        <v>1</v>
      </c>
      <c r="C2954">
        <v>2</v>
      </c>
      <c r="D2954">
        <v>2954</v>
      </c>
      <c r="E2954">
        <f t="shared" si="47"/>
        <v>2957</v>
      </c>
    </row>
    <row r="2955" spans="1:5">
      <c r="A2955" t="e">
        <f ca="1">ol_declare_function("func2954","result",E2955,"input1",B2955,"input2",C2955)</f>
        <v>#NAME?</v>
      </c>
      <c r="B2955">
        <v>1</v>
      </c>
      <c r="C2955">
        <v>2</v>
      </c>
      <c r="D2955">
        <v>2955</v>
      </c>
      <c r="E2955">
        <f t="shared" si="47"/>
        <v>2958</v>
      </c>
    </row>
    <row r="2956" spans="1:5">
      <c r="A2956" t="e">
        <f ca="1">ol_declare_function("func2955","result",E2956,"input1",B2956,"input2",C2956)</f>
        <v>#NAME?</v>
      </c>
      <c r="B2956">
        <v>1</v>
      </c>
      <c r="C2956">
        <v>2</v>
      </c>
      <c r="D2956">
        <v>2956</v>
      </c>
      <c r="E2956">
        <f t="shared" si="47"/>
        <v>2959</v>
      </c>
    </row>
    <row r="2957" spans="1:5">
      <c r="A2957" t="e">
        <f ca="1">ol_declare_function("func2956","result",E2957,"input1",B2957,"input2",C2957)</f>
        <v>#NAME?</v>
      </c>
      <c r="B2957">
        <v>1</v>
      </c>
      <c r="C2957">
        <v>2</v>
      </c>
      <c r="D2957">
        <v>2957</v>
      </c>
      <c r="E2957">
        <f t="shared" si="47"/>
        <v>2960</v>
      </c>
    </row>
    <row r="2958" spans="1:5">
      <c r="A2958" t="e">
        <f ca="1">ol_declare_function("func2957","result",E2958,"input1",B2958,"input2",C2958)</f>
        <v>#NAME?</v>
      </c>
      <c r="B2958">
        <v>1</v>
      </c>
      <c r="C2958">
        <v>2</v>
      </c>
      <c r="D2958">
        <v>2958</v>
      </c>
      <c r="E2958">
        <f t="shared" si="47"/>
        <v>2961</v>
      </c>
    </row>
    <row r="2959" spans="1:5">
      <c r="A2959" t="e">
        <f ca="1">ol_declare_function("func2958","result",E2959,"input1",B2959,"input2",C2959)</f>
        <v>#NAME?</v>
      </c>
      <c r="B2959">
        <v>1</v>
      </c>
      <c r="C2959">
        <v>2</v>
      </c>
      <c r="D2959">
        <v>2959</v>
      </c>
      <c r="E2959">
        <f t="shared" si="47"/>
        <v>2962</v>
      </c>
    </row>
    <row r="2960" spans="1:5">
      <c r="A2960" t="e">
        <f ca="1">ol_declare_function("func2959","result",E2960,"input1",B2960,"input2",C2960)</f>
        <v>#NAME?</v>
      </c>
      <c r="B2960">
        <v>1</v>
      </c>
      <c r="C2960">
        <v>2</v>
      </c>
      <c r="D2960">
        <v>2960</v>
      </c>
      <c r="E2960">
        <f t="shared" si="47"/>
        <v>2963</v>
      </c>
    </row>
    <row r="2961" spans="1:5">
      <c r="A2961" t="e">
        <f ca="1">ol_declare_function("func2960","result",E2961,"input1",B2961,"input2",C2961)</f>
        <v>#NAME?</v>
      </c>
      <c r="B2961">
        <v>1</v>
      </c>
      <c r="C2961">
        <v>2</v>
      </c>
      <c r="D2961">
        <v>2961</v>
      </c>
      <c r="E2961">
        <f t="shared" si="47"/>
        <v>2964</v>
      </c>
    </row>
    <row r="2962" spans="1:5">
      <c r="A2962" t="e">
        <f ca="1">ol_declare_function("func2961","result",E2962,"input1",B2962,"input2",C2962)</f>
        <v>#NAME?</v>
      </c>
      <c r="B2962">
        <v>1</v>
      </c>
      <c r="C2962">
        <v>2</v>
      </c>
      <c r="D2962">
        <v>2962</v>
      </c>
      <c r="E2962">
        <f t="shared" si="47"/>
        <v>2965</v>
      </c>
    </row>
    <row r="2963" spans="1:5">
      <c r="A2963" t="e">
        <f ca="1">ol_declare_function("func2962","result",E2963,"input1",B2963,"input2",C2963)</f>
        <v>#NAME?</v>
      </c>
      <c r="B2963">
        <v>1</v>
      </c>
      <c r="C2963">
        <v>2</v>
      </c>
      <c r="D2963">
        <v>2963</v>
      </c>
      <c r="E2963">
        <f t="shared" si="47"/>
        <v>2966</v>
      </c>
    </row>
    <row r="2964" spans="1:5">
      <c r="A2964" t="e">
        <f ca="1">ol_declare_function("func2963","result",E2964,"input1",B2964,"input2",C2964)</f>
        <v>#NAME?</v>
      </c>
      <c r="B2964">
        <v>1</v>
      </c>
      <c r="C2964">
        <v>2</v>
      </c>
      <c r="D2964">
        <v>2964</v>
      </c>
      <c r="E2964">
        <f t="shared" si="47"/>
        <v>2967</v>
      </c>
    </row>
    <row r="2965" spans="1:5">
      <c r="A2965" t="e">
        <f ca="1">ol_declare_function("func2964","result",E2965,"input1",B2965,"input2",C2965)</f>
        <v>#NAME?</v>
      </c>
      <c r="B2965">
        <v>1</v>
      </c>
      <c r="C2965">
        <v>2</v>
      </c>
      <c r="D2965">
        <v>2965</v>
      </c>
      <c r="E2965">
        <f t="shared" si="47"/>
        <v>2968</v>
      </c>
    </row>
    <row r="2966" spans="1:5">
      <c r="A2966" t="e">
        <f ca="1">ol_declare_function("func2965","result",E2966,"input1",B2966,"input2",C2966)</f>
        <v>#NAME?</v>
      </c>
      <c r="B2966">
        <v>1</v>
      </c>
      <c r="C2966">
        <v>2</v>
      </c>
      <c r="D2966">
        <v>2966</v>
      </c>
      <c r="E2966">
        <f t="shared" si="47"/>
        <v>2969</v>
      </c>
    </row>
    <row r="2967" spans="1:5">
      <c r="A2967" t="e">
        <f ca="1">ol_declare_function("func2966","result",E2967,"input1",B2967,"input2",C2967)</f>
        <v>#NAME?</v>
      </c>
      <c r="B2967">
        <v>1</v>
      </c>
      <c r="C2967">
        <v>2</v>
      </c>
      <c r="D2967">
        <v>2967</v>
      </c>
      <c r="E2967">
        <f t="shared" si="47"/>
        <v>2970</v>
      </c>
    </row>
    <row r="2968" spans="1:5">
      <c r="A2968" t="e">
        <f ca="1">ol_declare_function("func2967","result",E2968,"input1",B2968,"input2",C2968)</f>
        <v>#NAME?</v>
      </c>
      <c r="B2968">
        <v>1</v>
      </c>
      <c r="C2968">
        <v>2</v>
      </c>
      <c r="D2968">
        <v>2968</v>
      </c>
      <c r="E2968">
        <f t="shared" si="47"/>
        <v>2971</v>
      </c>
    </row>
    <row r="2969" spans="1:5">
      <c r="A2969" t="e">
        <f ca="1">ol_declare_function("func2968","result",E2969,"input1",B2969,"input2",C2969)</f>
        <v>#NAME?</v>
      </c>
      <c r="B2969">
        <v>1</v>
      </c>
      <c r="C2969">
        <v>2</v>
      </c>
      <c r="D2969">
        <v>2969</v>
      </c>
      <c r="E2969">
        <f t="shared" si="47"/>
        <v>2972</v>
      </c>
    </row>
    <row r="2970" spans="1:5">
      <c r="A2970" t="e">
        <f ca="1">ol_declare_function("func2969","result",E2970,"input1",B2970,"input2",C2970)</f>
        <v>#NAME?</v>
      </c>
      <c r="B2970">
        <v>1</v>
      </c>
      <c r="C2970">
        <v>2</v>
      </c>
      <c r="D2970">
        <v>2970</v>
      </c>
      <c r="E2970">
        <f t="shared" si="47"/>
        <v>2973</v>
      </c>
    </row>
    <row r="2971" spans="1:5">
      <c r="A2971" t="e">
        <f ca="1">ol_declare_function("func2970","result",E2971,"input1",B2971,"input2",C2971)</f>
        <v>#NAME?</v>
      </c>
      <c r="B2971">
        <v>1</v>
      </c>
      <c r="C2971">
        <v>2</v>
      </c>
      <c r="D2971">
        <v>2971</v>
      </c>
      <c r="E2971">
        <f t="shared" si="47"/>
        <v>2974</v>
      </c>
    </row>
    <row r="2972" spans="1:5">
      <c r="A2972" t="e">
        <f ca="1">ol_declare_function("func2971","result",E2972,"input1",B2972,"input2",C2972)</f>
        <v>#NAME?</v>
      </c>
      <c r="B2972">
        <v>1</v>
      </c>
      <c r="C2972">
        <v>2</v>
      </c>
      <c r="D2972">
        <v>2972</v>
      </c>
      <c r="E2972">
        <f t="shared" si="47"/>
        <v>2975</v>
      </c>
    </row>
    <row r="2973" spans="1:5">
      <c r="A2973" t="e">
        <f ca="1">ol_declare_function("func2972","result",E2973,"input1",B2973,"input2",C2973)</f>
        <v>#NAME?</v>
      </c>
      <c r="B2973">
        <v>1</v>
      </c>
      <c r="C2973">
        <v>2</v>
      </c>
      <c r="D2973">
        <v>2973</v>
      </c>
      <c r="E2973">
        <f t="shared" si="47"/>
        <v>2976</v>
      </c>
    </row>
    <row r="2974" spans="1:5">
      <c r="A2974" t="e">
        <f ca="1">ol_declare_function("func2973","result",E2974,"input1",B2974,"input2",C2974)</f>
        <v>#NAME?</v>
      </c>
      <c r="B2974">
        <v>1</v>
      </c>
      <c r="C2974">
        <v>2</v>
      </c>
      <c r="D2974">
        <v>2974</v>
      </c>
      <c r="E2974">
        <f t="shared" si="47"/>
        <v>2977</v>
      </c>
    </row>
    <row r="2975" spans="1:5">
      <c r="A2975" t="e">
        <f ca="1">ol_declare_function("func2974","result",E2975,"input1",B2975,"input2",C2975)</f>
        <v>#NAME?</v>
      </c>
      <c r="B2975">
        <v>1</v>
      </c>
      <c r="C2975">
        <v>2</v>
      </c>
      <c r="D2975">
        <v>2975</v>
      </c>
      <c r="E2975">
        <f t="shared" si="47"/>
        <v>2978</v>
      </c>
    </row>
    <row r="2976" spans="1:5">
      <c r="A2976" t="e">
        <f ca="1">ol_declare_function("func2975","result",E2976,"input1",B2976,"input2",C2976)</f>
        <v>#NAME?</v>
      </c>
      <c r="B2976">
        <v>1</v>
      </c>
      <c r="C2976">
        <v>2</v>
      </c>
      <c r="D2976">
        <v>2976</v>
      </c>
      <c r="E2976">
        <f t="shared" si="47"/>
        <v>2979</v>
      </c>
    </row>
    <row r="2977" spans="1:5">
      <c r="A2977" t="e">
        <f ca="1">ol_declare_function("func2976","result",E2977,"input1",B2977,"input2",C2977)</f>
        <v>#NAME?</v>
      </c>
      <c r="B2977">
        <v>1</v>
      </c>
      <c r="C2977">
        <v>2</v>
      </c>
      <c r="D2977">
        <v>2977</v>
      </c>
      <c r="E2977">
        <f t="shared" si="47"/>
        <v>2980</v>
      </c>
    </row>
    <row r="2978" spans="1:5">
      <c r="A2978" t="e">
        <f ca="1">ol_declare_function("func2977","result",E2978,"input1",B2978,"input2",C2978)</f>
        <v>#NAME?</v>
      </c>
      <c r="B2978">
        <v>1</v>
      </c>
      <c r="C2978">
        <v>2</v>
      </c>
      <c r="D2978">
        <v>2978</v>
      </c>
      <c r="E2978">
        <f t="shared" si="47"/>
        <v>2981</v>
      </c>
    </row>
    <row r="2979" spans="1:5">
      <c r="A2979" t="e">
        <f ca="1">ol_declare_function("func2978","result",E2979,"input1",B2979,"input2",C2979)</f>
        <v>#NAME?</v>
      </c>
      <c r="B2979">
        <v>1</v>
      </c>
      <c r="C2979">
        <v>2</v>
      </c>
      <c r="D2979">
        <v>2979</v>
      </c>
      <c r="E2979">
        <f t="shared" si="47"/>
        <v>2982</v>
      </c>
    </row>
    <row r="2980" spans="1:5">
      <c r="A2980" t="e">
        <f ca="1">ol_declare_function("func2979","result",E2980,"input1",B2980,"input2",C2980)</f>
        <v>#NAME?</v>
      </c>
      <c r="B2980">
        <v>1</v>
      </c>
      <c r="C2980">
        <v>2</v>
      </c>
      <c r="D2980">
        <v>2980</v>
      </c>
      <c r="E2980">
        <f t="shared" si="47"/>
        <v>2983</v>
      </c>
    </row>
    <row r="2981" spans="1:5">
      <c r="A2981" t="e">
        <f ca="1">ol_declare_function("func2980","result",E2981,"input1",B2981,"input2",C2981)</f>
        <v>#NAME?</v>
      </c>
      <c r="B2981">
        <v>1</v>
      </c>
      <c r="C2981">
        <v>2</v>
      </c>
      <c r="D2981">
        <v>2981</v>
      </c>
      <c r="E2981">
        <f t="shared" si="47"/>
        <v>2984</v>
      </c>
    </row>
    <row r="2982" spans="1:5">
      <c r="A2982" t="e">
        <f ca="1">ol_declare_function("func2981","result",E2982,"input1",B2982,"input2",C2982)</f>
        <v>#NAME?</v>
      </c>
      <c r="B2982">
        <v>1</v>
      </c>
      <c r="C2982">
        <v>2</v>
      </c>
      <c r="D2982">
        <v>2982</v>
      </c>
      <c r="E2982">
        <f t="shared" si="47"/>
        <v>2985</v>
      </c>
    </row>
    <row r="2983" spans="1:5">
      <c r="A2983" t="e">
        <f ca="1">ol_declare_function("func2982","result",E2983,"input1",B2983,"input2",C2983)</f>
        <v>#NAME?</v>
      </c>
      <c r="B2983">
        <v>1</v>
      </c>
      <c r="C2983">
        <v>2</v>
      </c>
      <c r="D2983">
        <v>2983</v>
      </c>
      <c r="E2983">
        <f t="shared" si="47"/>
        <v>2986</v>
      </c>
    </row>
    <row r="2984" spans="1:5">
      <c r="A2984" t="e">
        <f ca="1">ol_declare_function("func2983","result",E2984,"input1",B2984,"input2",C2984)</f>
        <v>#NAME?</v>
      </c>
      <c r="B2984">
        <v>1</v>
      </c>
      <c r="C2984">
        <v>2</v>
      </c>
      <c r="D2984">
        <v>2984</v>
      </c>
      <c r="E2984">
        <f t="shared" si="47"/>
        <v>2987</v>
      </c>
    </row>
    <row r="2985" spans="1:5">
      <c r="A2985" t="e">
        <f ca="1">ol_declare_function("func2984","result",E2985,"input1",B2985,"input2",C2985)</f>
        <v>#NAME?</v>
      </c>
      <c r="B2985">
        <v>1</v>
      </c>
      <c r="C2985">
        <v>2</v>
      </c>
      <c r="D2985">
        <v>2985</v>
      </c>
      <c r="E2985">
        <f t="shared" si="47"/>
        <v>2988</v>
      </c>
    </row>
    <row r="2986" spans="1:5">
      <c r="A2986" t="e">
        <f ca="1">ol_declare_function("func2985","result",E2986,"input1",B2986,"input2",C2986)</f>
        <v>#NAME?</v>
      </c>
      <c r="B2986">
        <v>1</v>
      </c>
      <c r="C2986">
        <v>2</v>
      </c>
      <c r="D2986">
        <v>2986</v>
      </c>
      <c r="E2986">
        <f t="shared" si="47"/>
        <v>2989</v>
      </c>
    </row>
    <row r="2987" spans="1:5">
      <c r="A2987" t="e">
        <f ca="1">ol_declare_function("func2986","result",E2987,"input1",B2987,"input2",C2987)</f>
        <v>#NAME?</v>
      </c>
      <c r="B2987">
        <v>1</v>
      </c>
      <c r="C2987">
        <v>2</v>
      </c>
      <c r="D2987">
        <v>2987</v>
      </c>
      <c r="E2987">
        <f t="shared" si="47"/>
        <v>2990</v>
      </c>
    </row>
    <row r="2988" spans="1:5">
      <c r="A2988" t="e">
        <f ca="1">ol_declare_function("func2987","result",E2988,"input1",B2988,"input2",C2988)</f>
        <v>#NAME?</v>
      </c>
      <c r="B2988">
        <v>1</v>
      </c>
      <c r="C2988">
        <v>2</v>
      </c>
      <c r="D2988">
        <v>2988</v>
      </c>
      <c r="E2988">
        <f t="shared" si="47"/>
        <v>2991</v>
      </c>
    </row>
    <row r="2989" spans="1:5">
      <c r="A2989" t="e">
        <f ca="1">ol_declare_function("func2988","result",E2989,"input1",B2989,"input2",C2989)</f>
        <v>#NAME?</v>
      </c>
      <c r="B2989">
        <v>1</v>
      </c>
      <c r="C2989">
        <v>2</v>
      </c>
      <c r="D2989">
        <v>2989</v>
      </c>
      <c r="E2989">
        <f t="shared" si="47"/>
        <v>2992</v>
      </c>
    </row>
    <row r="2990" spans="1:5">
      <c r="A2990" t="e">
        <f ca="1">ol_declare_function("func2989","result",E2990,"input1",B2990,"input2",C2990)</f>
        <v>#NAME?</v>
      </c>
      <c r="B2990">
        <v>1</v>
      </c>
      <c r="C2990">
        <v>2</v>
      </c>
      <c r="D2990">
        <v>2990</v>
      </c>
      <c r="E2990">
        <f t="shared" si="47"/>
        <v>2993</v>
      </c>
    </row>
    <row r="2991" spans="1:5">
      <c r="A2991" t="e">
        <f ca="1">ol_declare_function("func2990","result",E2991,"input1",B2991,"input2",C2991)</f>
        <v>#NAME?</v>
      </c>
      <c r="B2991">
        <v>1</v>
      </c>
      <c r="C2991">
        <v>2</v>
      </c>
      <c r="D2991">
        <v>2991</v>
      </c>
      <c r="E2991">
        <f t="shared" si="47"/>
        <v>2994</v>
      </c>
    </row>
    <row r="2992" spans="1:5">
      <c r="A2992" t="e">
        <f ca="1">ol_declare_function("func2991","result",E2992,"input1",B2992,"input2",C2992)</f>
        <v>#NAME?</v>
      </c>
      <c r="B2992">
        <v>1</v>
      </c>
      <c r="C2992">
        <v>2</v>
      </c>
      <c r="D2992">
        <v>2992</v>
      </c>
      <c r="E2992">
        <f t="shared" si="47"/>
        <v>2995</v>
      </c>
    </row>
    <row r="2993" spans="1:5">
      <c r="A2993" t="e">
        <f ca="1">ol_declare_function("func2992","result",E2993,"input1",B2993,"input2",C2993)</f>
        <v>#NAME?</v>
      </c>
      <c r="B2993">
        <v>1</v>
      </c>
      <c r="C2993">
        <v>2</v>
      </c>
      <c r="D2993">
        <v>2993</v>
      </c>
      <c r="E2993">
        <f t="shared" si="47"/>
        <v>2996</v>
      </c>
    </row>
    <row r="2994" spans="1:5">
      <c r="A2994" t="e">
        <f ca="1">ol_declare_function("func2993","result",E2994,"input1",B2994,"input2",C2994)</f>
        <v>#NAME?</v>
      </c>
      <c r="B2994">
        <v>1</v>
      </c>
      <c r="C2994">
        <v>2</v>
      </c>
      <c r="D2994">
        <v>2994</v>
      </c>
      <c r="E2994">
        <f t="shared" si="47"/>
        <v>2997</v>
      </c>
    </row>
    <row r="2995" spans="1:5">
      <c r="A2995" t="e">
        <f ca="1">ol_declare_function("func2994","result",E2995,"input1",B2995,"input2",C2995)</f>
        <v>#NAME?</v>
      </c>
      <c r="B2995">
        <v>1</v>
      </c>
      <c r="C2995">
        <v>2</v>
      </c>
      <c r="D2995">
        <v>2995</v>
      </c>
      <c r="E2995">
        <f t="shared" si="47"/>
        <v>2998</v>
      </c>
    </row>
    <row r="2996" spans="1:5">
      <c r="A2996" t="e">
        <f ca="1">ol_declare_function("func2995","result",E2996,"input1",B2996,"input2",C2996)</f>
        <v>#NAME?</v>
      </c>
      <c r="B2996">
        <v>1</v>
      </c>
      <c r="C2996">
        <v>2</v>
      </c>
      <c r="D2996">
        <v>2996</v>
      </c>
      <c r="E2996">
        <f t="shared" si="47"/>
        <v>2999</v>
      </c>
    </row>
    <row r="2997" spans="1:5">
      <c r="A2997" t="e">
        <f ca="1">ol_declare_function("func2996","result",E2997,"input1",B2997,"input2",C2997)</f>
        <v>#NAME?</v>
      </c>
      <c r="B2997">
        <v>1</v>
      </c>
      <c r="C2997">
        <v>2</v>
      </c>
      <c r="D2997">
        <v>2997</v>
      </c>
      <c r="E2997">
        <f t="shared" si="47"/>
        <v>3000</v>
      </c>
    </row>
    <row r="2998" spans="1:5">
      <c r="A2998" t="e">
        <f ca="1">ol_declare_function("func2997","result",E2998,"input1",B2998,"input2",C2998)</f>
        <v>#NAME?</v>
      </c>
      <c r="B2998">
        <v>1</v>
      </c>
      <c r="C2998">
        <v>2</v>
      </c>
      <c r="D2998">
        <v>2998</v>
      </c>
      <c r="E2998">
        <f t="shared" si="47"/>
        <v>3001</v>
      </c>
    </row>
    <row r="2999" spans="1:5">
      <c r="A2999" t="e">
        <f ca="1">ol_declare_function("func2998","result",E2999,"input1",B2999,"input2",C2999)</f>
        <v>#NAME?</v>
      </c>
      <c r="B2999">
        <v>1</v>
      </c>
      <c r="C2999">
        <v>2</v>
      </c>
      <c r="D2999">
        <v>2999</v>
      </c>
      <c r="E2999">
        <f t="shared" si="47"/>
        <v>3002</v>
      </c>
    </row>
    <row r="3000" spans="1:5">
      <c r="A3000" t="e">
        <f ca="1">ol_declare_function("func2999","result",E3000,"input1",B3000,"input2",C3000)</f>
        <v>#NAME?</v>
      </c>
      <c r="B3000">
        <v>1</v>
      </c>
      <c r="C3000">
        <v>2</v>
      </c>
      <c r="D3000">
        <v>3000</v>
      </c>
      <c r="E3000">
        <f t="shared" si="47"/>
        <v>3003</v>
      </c>
    </row>
    <row r="3001" spans="1:5">
      <c r="A3001" t="e">
        <f ca="1">ol_declare_function("func3000","result",E3001,"input1",B3001,"input2",C3001)</f>
        <v>#NAME?</v>
      </c>
      <c r="B3001">
        <v>1</v>
      </c>
      <c r="C3001">
        <v>2</v>
      </c>
      <c r="D3001">
        <v>3001</v>
      </c>
      <c r="E3001">
        <f t="shared" si="47"/>
        <v>3004</v>
      </c>
    </row>
    <row r="3002" spans="1:5">
      <c r="A3002" t="e">
        <f ca="1">ol_declare_function("func3001","result",E3002,"input1",B3002,"input2",C3002)</f>
        <v>#NAME?</v>
      </c>
      <c r="B3002">
        <v>1</v>
      </c>
      <c r="C3002">
        <v>2</v>
      </c>
      <c r="D3002">
        <v>3002</v>
      </c>
      <c r="E3002">
        <f t="shared" si="47"/>
        <v>3005</v>
      </c>
    </row>
    <row r="3003" spans="1:5">
      <c r="A3003" t="e">
        <f ca="1">ol_declare_function("func3002","result",E3003,"input1",B3003,"input2",C3003)</f>
        <v>#NAME?</v>
      </c>
      <c r="B3003">
        <v>1</v>
      </c>
      <c r="C3003">
        <v>2</v>
      </c>
      <c r="D3003">
        <v>3003</v>
      </c>
      <c r="E3003">
        <f t="shared" si="47"/>
        <v>3006</v>
      </c>
    </row>
    <row r="3004" spans="1:5">
      <c r="A3004" t="e">
        <f ca="1">ol_declare_function("func3003","result",E3004,"input1",B3004,"input2",C3004)</f>
        <v>#NAME?</v>
      </c>
      <c r="B3004">
        <v>1</v>
      </c>
      <c r="C3004">
        <v>2</v>
      </c>
      <c r="D3004">
        <v>3004</v>
      </c>
      <c r="E3004">
        <f t="shared" si="47"/>
        <v>3007</v>
      </c>
    </row>
    <row r="3005" spans="1:5">
      <c r="A3005" t="e">
        <f ca="1">ol_declare_function("func3004","result",E3005,"input1",B3005,"input2",C3005)</f>
        <v>#NAME?</v>
      </c>
      <c r="B3005">
        <v>1</v>
      </c>
      <c r="C3005">
        <v>2</v>
      </c>
      <c r="D3005">
        <v>3005</v>
      </c>
      <c r="E3005">
        <f t="shared" ref="E3005:E3068" si="48">D3005+C3005+B3005</f>
        <v>3008</v>
      </c>
    </row>
    <row r="3006" spans="1:5">
      <c r="A3006" t="e">
        <f ca="1">ol_declare_function("func3005","result",E3006,"input1",B3006,"input2",C3006)</f>
        <v>#NAME?</v>
      </c>
      <c r="B3006">
        <v>1</v>
      </c>
      <c r="C3006">
        <v>2</v>
      </c>
      <c r="D3006">
        <v>3006</v>
      </c>
      <c r="E3006">
        <f t="shared" si="48"/>
        <v>3009</v>
      </c>
    </row>
    <row r="3007" spans="1:5">
      <c r="A3007" t="e">
        <f ca="1">ol_declare_function("func3006","result",E3007,"input1",B3007,"input2",C3007)</f>
        <v>#NAME?</v>
      </c>
      <c r="B3007">
        <v>1</v>
      </c>
      <c r="C3007">
        <v>2</v>
      </c>
      <c r="D3007">
        <v>3007</v>
      </c>
      <c r="E3007">
        <f t="shared" si="48"/>
        <v>3010</v>
      </c>
    </row>
    <row r="3008" spans="1:5">
      <c r="A3008" t="e">
        <f ca="1">ol_declare_function("func3007","result",E3008,"input1",B3008,"input2",C3008)</f>
        <v>#NAME?</v>
      </c>
      <c r="B3008">
        <v>1</v>
      </c>
      <c r="C3008">
        <v>2</v>
      </c>
      <c r="D3008">
        <v>3008</v>
      </c>
      <c r="E3008">
        <f t="shared" si="48"/>
        <v>3011</v>
      </c>
    </row>
    <row r="3009" spans="1:5">
      <c r="A3009" t="e">
        <f ca="1">ol_declare_function("func3008","result",E3009,"input1",B3009,"input2",C3009)</f>
        <v>#NAME?</v>
      </c>
      <c r="B3009">
        <v>1</v>
      </c>
      <c r="C3009">
        <v>2</v>
      </c>
      <c r="D3009">
        <v>3009</v>
      </c>
      <c r="E3009">
        <f t="shared" si="48"/>
        <v>3012</v>
      </c>
    </row>
    <row r="3010" spans="1:5">
      <c r="A3010" t="e">
        <f ca="1">ol_declare_function("func3009","result",E3010,"input1",B3010,"input2",C3010)</f>
        <v>#NAME?</v>
      </c>
      <c r="B3010">
        <v>1</v>
      </c>
      <c r="C3010">
        <v>2</v>
      </c>
      <c r="D3010">
        <v>3010</v>
      </c>
      <c r="E3010">
        <f t="shared" si="48"/>
        <v>3013</v>
      </c>
    </row>
    <row r="3011" spans="1:5">
      <c r="A3011" t="e">
        <f ca="1">ol_declare_function("func3010","result",E3011,"input1",B3011,"input2",C3011)</f>
        <v>#NAME?</v>
      </c>
      <c r="B3011">
        <v>1</v>
      </c>
      <c r="C3011">
        <v>2</v>
      </c>
      <c r="D3011">
        <v>3011</v>
      </c>
      <c r="E3011">
        <f t="shared" si="48"/>
        <v>3014</v>
      </c>
    </row>
    <row r="3012" spans="1:5">
      <c r="A3012" t="e">
        <f ca="1">ol_declare_function("func3011","result",E3012,"input1",B3012,"input2",C3012)</f>
        <v>#NAME?</v>
      </c>
      <c r="B3012">
        <v>1</v>
      </c>
      <c r="C3012">
        <v>2</v>
      </c>
      <c r="D3012">
        <v>3012</v>
      </c>
      <c r="E3012">
        <f t="shared" si="48"/>
        <v>3015</v>
      </c>
    </row>
    <row r="3013" spans="1:5">
      <c r="A3013" t="e">
        <f ca="1">ol_declare_function("func3012","result",E3013,"input1",B3013,"input2",C3013)</f>
        <v>#NAME?</v>
      </c>
      <c r="B3013">
        <v>1</v>
      </c>
      <c r="C3013">
        <v>2</v>
      </c>
      <c r="D3013">
        <v>3013</v>
      </c>
      <c r="E3013">
        <f t="shared" si="48"/>
        <v>3016</v>
      </c>
    </row>
    <row r="3014" spans="1:5">
      <c r="A3014" t="e">
        <f ca="1">ol_declare_function("func3013","result",E3014,"input1",B3014,"input2",C3014)</f>
        <v>#NAME?</v>
      </c>
      <c r="B3014">
        <v>1</v>
      </c>
      <c r="C3014">
        <v>2</v>
      </c>
      <c r="D3014">
        <v>3014</v>
      </c>
      <c r="E3014">
        <f t="shared" si="48"/>
        <v>3017</v>
      </c>
    </row>
    <row r="3015" spans="1:5">
      <c r="A3015" t="e">
        <f ca="1">ol_declare_function("func3014","result",E3015,"input1",B3015,"input2",C3015)</f>
        <v>#NAME?</v>
      </c>
      <c r="B3015">
        <v>1</v>
      </c>
      <c r="C3015">
        <v>2</v>
      </c>
      <c r="D3015">
        <v>3015</v>
      </c>
      <c r="E3015">
        <f t="shared" si="48"/>
        <v>3018</v>
      </c>
    </row>
    <row r="3016" spans="1:5">
      <c r="A3016" t="e">
        <f ca="1">ol_declare_function("func3015","result",E3016,"input1",B3016,"input2",C3016)</f>
        <v>#NAME?</v>
      </c>
      <c r="B3016">
        <v>1</v>
      </c>
      <c r="C3016">
        <v>2</v>
      </c>
      <c r="D3016">
        <v>3016</v>
      </c>
      <c r="E3016">
        <f t="shared" si="48"/>
        <v>3019</v>
      </c>
    </row>
    <row r="3017" spans="1:5">
      <c r="A3017" t="e">
        <f ca="1">ol_declare_function("func3016","result",E3017,"input1",B3017,"input2",C3017)</f>
        <v>#NAME?</v>
      </c>
      <c r="B3017">
        <v>1</v>
      </c>
      <c r="C3017">
        <v>2</v>
      </c>
      <c r="D3017">
        <v>3017</v>
      </c>
      <c r="E3017">
        <f t="shared" si="48"/>
        <v>3020</v>
      </c>
    </row>
    <row r="3018" spans="1:5">
      <c r="A3018" t="e">
        <f ca="1">ol_declare_function("func3017","result",E3018,"input1",B3018,"input2",C3018)</f>
        <v>#NAME?</v>
      </c>
      <c r="B3018">
        <v>1</v>
      </c>
      <c r="C3018">
        <v>2</v>
      </c>
      <c r="D3018">
        <v>3018</v>
      </c>
      <c r="E3018">
        <f t="shared" si="48"/>
        <v>3021</v>
      </c>
    </row>
    <row r="3019" spans="1:5">
      <c r="A3019" t="e">
        <f ca="1">ol_declare_function("func3018","result",E3019,"input1",B3019,"input2",C3019)</f>
        <v>#NAME?</v>
      </c>
      <c r="B3019">
        <v>1</v>
      </c>
      <c r="C3019">
        <v>2</v>
      </c>
      <c r="D3019">
        <v>3019</v>
      </c>
      <c r="E3019">
        <f t="shared" si="48"/>
        <v>3022</v>
      </c>
    </row>
    <row r="3020" spans="1:5">
      <c r="A3020" t="e">
        <f ca="1">ol_declare_function("func3019","result",E3020,"input1",B3020,"input2",C3020)</f>
        <v>#NAME?</v>
      </c>
      <c r="B3020">
        <v>1</v>
      </c>
      <c r="C3020">
        <v>2</v>
      </c>
      <c r="D3020">
        <v>3020</v>
      </c>
      <c r="E3020">
        <f t="shared" si="48"/>
        <v>3023</v>
      </c>
    </row>
    <row r="3021" spans="1:5">
      <c r="A3021" t="e">
        <f ca="1">ol_declare_function("func3020","result",E3021,"input1",B3021,"input2",C3021)</f>
        <v>#NAME?</v>
      </c>
      <c r="B3021">
        <v>1</v>
      </c>
      <c r="C3021">
        <v>2</v>
      </c>
      <c r="D3021">
        <v>3021</v>
      </c>
      <c r="E3021">
        <f t="shared" si="48"/>
        <v>3024</v>
      </c>
    </row>
    <row r="3022" spans="1:5">
      <c r="A3022" t="e">
        <f ca="1">ol_declare_function("func3021","result",E3022,"input1",B3022,"input2",C3022)</f>
        <v>#NAME?</v>
      </c>
      <c r="B3022">
        <v>1</v>
      </c>
      <c r="C3022">
        <v>2</v>
      </c>
      <c r="D3022">
        <v>3022</v>
      </c>
      <c r="E3022">
        <f t="shared" si="48"/>
        <v>3025</v>
      </c>
    </row>
    <row r="3023" spans="1:5">
      <c r="A3023" t="e">
        <f ca="1">ol_declare_function("func3022","result",E3023,"input1",B3023,"input2",C3023)</f>
        <v>#NAME?</v>
      </c>
      <c r="B3023">
        <v>1</v>
      </c>
      <c r="C3023">
        <v>2</v>
      </c>
      <c r="D3023">
        <v>3023</v>
      </c>
      <c r="E3023">
        <f t="shared" si="48"/>
        <v>3026</v>
      </c>
    </row>
    <row r="3024" spans="1:5">
      <c r="A3024" t="e">
        <f ca="1">ol_declare_function("func3023","result",E3024,"input1",B3024,"input2",C3024)</f>
        <v>#NAME?</v>
      </c>
      <c r="B3024">
        <v>1</v>
      </c>
      <c r="C3024">
        <v>2</v>
      </c>
      <c r="D3024">
        <v>3024</v>
      </c>
      <c r="E3024">
        <f t="shared" si="48"/>
        <v>3027</v>
      </c>
    </row>
    <row r="3025" spans="1:5">
      <c r="A3025" t="e">
        <f ca="1">ol_declare_function("func3024","result",E3025,"input1",B3025,"input2",C3025)</f>
        <v>#NAME?</v>
      </c>
      <c r="B3025">
        <v>1</v>
      </c>
      <c r="C3025">
        <v>2</v>
      </c>
      <c r="D3025">
        <v>3025</v>
      </c>
      <c r="E3025">
        <f t="shared" si="48"/>
        <v>3028</v>
      </c>
    </row>
    <row r="3026" spans="1:5">
      <c r="A3026" t="e">
        <f ca="1">ol_declare_function("func3025","result",E3026,"input1",B3026,"input2",C3026)</f>
        <v>#NAME?</v>
      </c>
      <c r="B3026">
        <v>1</v>
      </c>
      <c r="C3026">
        <v>2</v>
      </c>
      <c r="D3026">
        <v>3026</v>
      </c>
      <c r="E3026">
        <f t="shared" si="48"/>
        <v>3029</v>
      </c>
    </row>
    <row r="3027" spans="1:5">
      <c r="A3027" t="e">
        <f ca="1">ol_declare_function("func3026","result",E3027,"input1",B3027,"input2",C3027)</f>
        <v>#NAME?</v>
      </c>
      <c r="B3027">
        <v>1</v>
      </c>
      <c r="C3027">
        <v>2</v>
      </c>
      <c r="D3027">
        <v>3027</v>
      </c>
      <c r="E3027">
        <f t="shared" si="48"/>
        <v>3030</v>
      </c>
    </row>
    <row r="3028" spans="1:5">
      <c r="A3028" t="e">
        <f ca="1">ol_declare_function("func3027","result",E3028,"input1",B3028,"input2",C3028)</f>
        <v>#NAME?</v>
      </c>
      <c r="B3028">
        <v>1</v>
      </c>
      <c r="C3028">
        <v>2</v>
      </c>
      <c r="D3028">
        <v>3028</v>
      </c>
      <c r="E3028">
        <f t="shared" si="48"/>
        <v>3031</v>
      </c>
    </row>
    <row r="3029" spans="1:5">
      <c r="A3029" t="e">
        <f ca="1">ol_declare_function("func3028","result",E3029,"input1",B3029,"input2",C3029)</f>
        <v>#NAME?</v>
      </c>
      <c r="B3029">
        <v>1</v>
      </c>
      <c r="C3029">
        <v>2</v>
      </c>
      <c r="D3029">
        <v>3029</v>
      </c>
      <c r="E3029">
        <f t="shared" si="48"/>
        <v>3032</v>
      </c>
    </row>
    <row r="3030" spans="1:5">
      <c r="A3030" t="e">
        <f ca="1">ol_declare_function("func3029","result",E3030,"input1",B3030,"input2",C3030)</f>
        <v>#NAME?</v>
      </c>
      <c r="B3030">
        <v>1</v>
      </c>
      <c r="C3030">
        <v>2</v>
      </c>
      <c r="D3030">
        <v>3030</v>
      </c>
      <c r="E3030">
        <f t="shared" si="48"/>
        <v>3033</v>
      </c>
    </row>
    <row r="3031" spans="1:5">
      <c r="A3031" t="e">
        <f ca="1">ol_declare_function("func3030","result",E3031,"input1",B3031,"input2",C3031)</f>
        <v>#NAME?</v>
      </c>
      <c r="B3031">
        <v>1</v>
      </c>
      <c r="C3031">
        <v>2</v>
      </c>
      <c r="D3031">
        <v>3031</v>
      </c>
      <c r="E3031">
        <f t="shared" si="48"/>
        <v>3034</v>
      </c>
    </row>
    <row r="3032" spans="1:5">
      <c r="A3032" t="e">
        <f ca="1">ol_declare_function("func3031","result",E3032,"input1",B3032,"input2",C3032)</f>
        <v>#NAME?</v>
      </c>
      <c r="B3032">
        <v>1</v>
      </c>
      <c r="C3032">
        <v>2</v>
      </c>
      <c r="D3032">
        <v>3032</v>
      </c>
      <c r="E3032">
        <f t="shared" si="48"/>
        <v>3035</v>
      </c>
    </row>
    <row r="3033" spans="1:5">
      <c r="A3033" t="e">
        <f ca="1">ol_declare_function("func3032","result",E3033,"input1",B3033,"input2",C3033)</f>
        <v>#NAME?</v>
      </c>
      <c r="B3033">
        <v>1</v>
      </c>
      <c r="C3033">
        <v>2</v>
      </c>
      <c r="D3033">
        <v>3033</v>
      </c>
      <c r="E3033">
        <f t="shared" si="48"/>
        <v>3036</v>
      </c>
    </row>
    <row r="3034" spans="1:5">
      <c r="A3034" t="e">
        <f ca="1">ol_declare_function("func3033","result",E3034,"input1",B3034,"input2",C3034)</f>
        <v>#NAME?</v>
      </c>
      <c r="B3034">
        <v>1</v>
      </c>
      <c r="C3034">
        <v>2</v>
      </c>
      <c r="D3034">
        <v>3034</v>
      </c>
      <c r="E3034">
        <f t="shared" si="48"/>
        <v>3037</v>
      </c>
    </row>
    <row r="3035" spans="1:5">
      <c r="A3035" t="e">
        <f ca="1">ol_declare_function("func3034","result",E3035,"input1",B3035,"input2",C3035)</f>
        <v>#NAME?</v>
      </c>
      <c r="B3035">
        <v>1</v>
      </c>
      <c r="C3035">
        <v>2</v>
      </c>
      <c r="D3035">
        <v>3035</v>
      </c>
      <c r="E3035">
        <f t="shared" si="48"/>
        <v>3038</v>
      </c>
    </row>
    <row r="3036" spans="1:5">
      <c r="A3036" t="e">
        <f ca="1">ol_declare_function("func3035","result",E3036,"input1",B3036,"input2",C3036)</f>
        <v>#NAME?</v>
      </c>
      <c r="B3036">
        <v>1</v>
      </c>
      <c r="C3036">
        <v>2</v>
      </c>
      <c r="D3036">
        <v>3036</v>
      </c>
      <c r="E3036">
        <f t="shared" si="48"/>
        <v>3039</v>
      </c>
    </row>
    <row r="3037" spans="1:5">
      <c r="A3037" t="e">
        <f ca="1">ol_declare_function("func3036","result",E3037,"input1",B3037,"input2",C3037)</f>
        <v>#NAME?</v>
      </c>
      <c r="B3037">
        <v>1</v>
      </c>
      <c r="C3037">
        <v>2</v>
      </c>
      <c r="D3037">
        <v>3037</v>
      </c>
      <c r="E3037">
        <f t="shared" si="48"/>
        <v>3040</v>
      </c>
    </row>
    <row r="3038" spans="1:5">
      <c r="A3038" t="e">
        <f ca="1">ol_declare_function("func3037","result",E3038,"input1",B3038,"input2",C3038)</f>
        <v>#NAME?</v>
      </c>
      <c r="B3038">
        <v>1</v>
      </c>
      <c r="C3038">
        <v>2</v>
      </c>
      <c r="D3038">
        <v>3038</v>
      </c>
      <c r="E3038">
        <f t="shared" si="48"/>
        <v>3041</v>
      </c>
    </row>
    <row r="3039" spans="1:5">
      <c r="A3039" t="e">
        <f ca="1">ol_declare_function("func3038","result",E3039,"input1",B3039,"input2",C3039)</f>
        <v>#NAME?</v>
      </c>
      <c r="B3039">
        <v>1</v>
      </c>
      <c r="C3039">
        <v>2</v>
      </c>
      <c r="D3039">
        <v>3039</v>
      </c>
      <c r="E3039">
        <f t="shared" si="48"/>
        <v>3042</v>
      </c>
    </row>
    <row r="3040" spans="1:5">
      <c r="A3040" t="e">
        <f ca="1">ol_declare_function("func3039","result",E3040,"input1",B3040,"input2",C3040)</f>
        <v>#NAME?</v>
      </c>
      <c r="B3040">
        <v>1</v>
      </c>
      <c r="C3040">
        <v>2</v>
      </c>
      <c r="D3040">
        <v>3040</v>
      </c>
      <c r="E3040">
        <f t="shared" si="48"/>
        <v>3043</v>
      </c>
    </row>
    <row r="3041" spans="1:5">
      <c r="A3041" t="e">
        <f ca="1">ol_declare_function("func3040","result",E3041,"input1",B3041,"input2",C3041)</f>
        <v>#NAME?</v>
      </c>
      <c r="B3041">
        <v>1</v>
      </c>
      <c r="C3041">
        <v>2</v>
      </c>
      <c r="D3041">
        <v>3041</v>
      </c>
      <c r="E3041">
        <f t="shared" si="48"/>
        <v>3044</v>
      </c>
    </row>
    <row r="3042" spans="1:5">
      <c r="A3042" t="e">
        <f ca="1">ol_declare_function("func3041","result",E3042,"input1",B3042,"input2",C3042)</f>
        <v>#NAME?</v>
      </c>
      <c r="B3042">
        <v>1</v>
      </c>
      <c r="C3042">
        <v>2</v>
      </c>
      <c r="D3042">
        <v>3042</v>
      </c>
      <c r="E3042">
        <f t="shared" si="48"/>
        <v>3045</v>
      </c>
    </row>
    <row r="3043" spans="1:5">
      <c r="A3043" t="e">
        <f ca="1">ol_declare_function("func3042","result",E3043,"input1",B3043,"input2",C3043)</f>
        <v>#NAME?</v>
      </c>
      <c r="B3043">
        <v>1</v>
      </c>
      <c r="C3043">
        <v>2</v>
      </c>
      <c r="D3043">
        <v>3043</v>
      </c>
      <c r="E3043">
        <f t="shared" si="48"/>
        <v>3046</v>
      </c>
    </row>
    <row r="3044" spans="1:5">
      <c r="A3044" t="e">
        <f ca="1">ol_declare_function("func3043","result",E3044,"input1",B3044,"input2",C3044)</f>
        <v>#NAME?</v>
      </c>
      <c r="B3044">
        <v>1</v>
      </c>
      <c r="C3044">
        <v>2</v>
      </c>
      <c r="D3044">
        <v>3044</v>
      </c>
      <c r="E3044">
        <f t="shared" si="48"/>
        <v>3047</v>
      </c>
    </row>
    <row r="3045" spans="1:5">
      <c r="A3045" t="e">
        <f ca="1">ol_declare_function("func3044","result",E3045,"input1",B3045,"input2",C3045)</f>
        <v>#NAME?</v>
      </c>
      <c r="B3045">
        <v>1</v>
      </c>
      <c r="C3045">
        <v>2</v>
      </c>
      <c r="D3045">
        <v>3045</v>
      </c>
      <c r="E3045">
        <f t="shared" si="48"/>
        <v>3048</v>
      </c>
    </row>
    <row r="3046" spans="1:5">
      <c r="A3046" t="e">
        <f ca="1">ol_declare_function("func3045","result",E3046,"input1",B3046,"input2",C3046)</f>
        <v>#NAME?</v>
      </c>
      <c r="B3046">
        <v>1</v>
      </c>
      <c r="C3046">
        <v>2</v>
      </c>
      <c r="D3046">
        <v>3046</v>
      </c>
      <c r="E3046">
        <f t="shared" si="48"/>
        <v>3049</v>
      </c>
    </row>
    <row r="3047" spans="1:5">
      <c r="A3047" t="e">
        <f ca="1">ol_declare_function("func3046","result",E3047,"input1",B3047,"input2",C3047)</f>
        <v>#NAME?</v>
      </c>
      <c r="B3047">
        <v>1</v>
      </c>
      <c r="C3047">
        <v>2</v>
      </c>
      <c r="D3047">
        <v>3047</v>
      </c>
      <c r="E3047">
        <f t="shared" si="48"/>
        <v>3050</v>
      </c>
    </row>
    <row r="3048" spans="1:5">
      <c r="A3048" t="e">
        <f ca="1">ol_declare_function("func3047","result",E3048,"input1",B3048,"input2",C3048)</f>
        <v>#NAME?</v>
      </c>
      <c r="B3048">
        <v>1</v>
      </c>
      <c r="C3048">
        <v>2</v>
      </c>
      <c r="D3048">
        <v>3048</v>
      </c>
      <c r="E3048">
        <f t="shared" si="48"/>
        <v>3051</v>
      </c>
    </row>
    <row r="3049" spans="1:5">
      <c r="A3049" t="e">
        <f ca="1">ol_declare_function("func3048","result",E3049,"input1",B3049,"input2",C3049)</f>
        <v>#NAME?</v>
      </c>
      <c r="B3049">
        <v>1</v>
      </c>
      <c r="C3049">
        <v>2</v>
      </c>
      <c r="D3049">
        <v>3049</v>
      </c>
      <c r="E3049">
        <f t="shared" si="48"/>
        <v>3052</v>
      </c>
    </row>
    <row r="3050" spans="1:5">
      <c r="A3050" t="e">
        <f ca="1">ol_declare_function("func3049","result",E3050,"input1",B3050,"input2",C3050)</f>
        <v>#NAME?</v>
      </c>
      <c r="B3050">
        <v>1</v>
      </c>
      <c r="C3050">
        <v>2</v>
      </c>
      <c r="D3050">
        <v>3050</v>
      </c>
      <c r="E3050">
        <f t="shared" si="48"/>
        <v>3053</v>
      </c>
    </row>
    <row r="3051" spans="1:5">
      <c r="A3051" t="e">
        <f ca="1">ol_declare_function("func3050","result",E3051,"input1",B3051,"input2",C3051)</f>
        <v>#NAME?</v>
      </c>
      <c r="B3051">
        <v>1</v>
      </c>
      <c r="C3051">
        <v>2</v>
      </c>
      <c r="D3051">
        <v>3051</v>
      </c>
      <c r="E3051">
        <f t="shared" si="48"/>
        <v>3054</v>
      </c>
    </row>
    <row r="3052" spans="1:5">
      <c r="A3052" t="e">
        <f ca="1">ol_declare_function("func3051","result",E3052,"input1",B3052,"input2",C3052)</f>
        <v>#NAME?</v>
      </c>
      <c r="B3052">
        <v>1</v>
      </c>
      <c r="C3052">
        <v>2</v>
      </c>
      <c r="D3052">
        <v>3052</v>
      </c>
      <c r="E3052">
        <f t="shared" si="48"/>
        <v>3055</v>
      </c>
    </row>
    <row r="3053" spans="1:5">
      <c r="A3053" t="e">
        <f ca="1">ol_declare_function("func3052","result",E3053,"input1",B3053,"input2",C3053)</f>
        <v>#NAME?</v>
      </c>
      <c r="B3053">
        <v>1</v>
      </c>
      <c r="C3053">
        <v>2</v>
      </c>
      <c r="D3053">
        <v>3053</v>
      </c>
      <c r="E3053">
        <f t="shared" si="48"/>
        <v>3056</v>
      </c>
    </row>
    <row r="3054" spans="1:5">
      <c r="A3054" t="e">
        <f ca="1">ol_declare_function("func3053","result",E3054,"input1",B3054,"input2",C3054)</f>
        <v>#NAME?</v>
      </c>
      <c r="B3054">
        <v>1</v>
      </c>
      <c r="C3054">
        <v>2</v>
      </c>
      <c r="D3054">
        <v>3054</v>
      </c>
      <c r="E3054">
        <f t="shared" si="48"/>
        <v>3057</v>
      </c>
    </row>
    <row r="3055" spans="1:5">
      <c r="A3055" t="e">
        <f ca="1">ol_declare_function("func3054","result",E3055,"input1",B3055,"input2",C3055)</f>
        <v>#NAME?</v>
      </c>
      <c r="B3055">
        <v>1</v>
      </c>
      <c r="C3055">
        <v>2</v>
      </c>
      <c r="D3055">
        <v>3055</v>
      </c>
      <c r="E3055">
        <f t="shared" si="48"/>
        <v>3058</v>
      </c>
    </row>
    <row r="3056" spans="1:5">
      <c r="A3056" t="e">
        <f ca="1">ol_declare_function("func3055","result",E3056,"input1",B3056,"input2",C3056)</f>
        <v>#NAME?</v>
      </c>
      <c r="B3056">
        <v>1</v>
      </c>
      <c r="C3056">
        <v>2</v>
      </c>
      <c r="D3056">
        <v>3056</v>
      </c>
      <c r="E3056">
        <f t="shared" si="48"/>
        <v>3059</v>
      </c>
    </row>
    <row r="3057" spans="1:5">
      <c r="A3057" t="e">
        <f ca="1">ol_declare_function("func3056","result",E3057,"input1",B3057,"input2",C3057)</f>
        <v>#NAME?</v>
      </c>
      <c r="B3057">
        <v>1</v>
      </c>
      <c r="C3057">
        <v>2</v>
      </c>
      <c r="D3057">
        <v>3057</v>
      </c>
      <c r="E3057">
        <f t="shared" si="48"/>
        <v>3060</v>
      </c>
    </row>
    <row r="3058" spans="1:5">
      <c r="A3058" t="e">
        <f ca="1">ol_declare_function("func3057","result",E3058,"input1",B3058,"input2",C3058)</f>
        <v>#NAME?</v>
      </c>
      <c r="B3058">
        <v>1</v>
      </c>
      <c r="C3058">
        <v>2</v>
      </c>
      <c r="D3058">
        <v>3058</v>
      </c>
      <c r="E3058">
        <f t="shared" si="48"/>
        <v>3061</v>
      </c>
    </row>
    <row r="3059" spans="1:5">
      <c r="A3059" t="e">
        <f ca="1">ol_declare_function("func3058","result",E3059,"input1",B3059,"input2",C3059)</f>
        <v>#NAME?</v>
      </c>
      <c r="B3059">
        <v>1</v>
      </c>
      <c r="C3059">
        <v>2</v>
      </c>
      <c r="D3059">
        <v>3059</v>
      </c>
      <c r="E3059">
        <f t="shared" si="48"/>
        <v>3062</v>
      </c>
    </row>
    <row r="3060" spans="1:5">
      <c r="A3060" t="e">
        <f ca="1">ol_declare_function("func3059","result",E3060,"input1",B3060,"input2",C3060)</f>
        <v>#NAME?</v>
      </c>
      <c r="B3060">
        <v>1</v>
      </c>
      <c r="C3060">
        <v>2</v>
      </c>
      <c r="D3060">
        <v>3060</v>
      </c>
      <c r="E3060">
        <f t="shared" si="48"/>
        <v>3063</v>
      </c>
    </row>
    <row r="3061" spans="1:5">
      <c r="A3061" t="e">
        <f ca="1">ol_declare_function("func3060","result",E3061,"input1",B3061,"input2",C3061)</f>
        <v>#NAME?</v>
      </c>
      <c r="B3061">
        <v>1</v>
      </c>
      <c r="C3061">
        <v>2</v>
      </c>
      <c r="D3061">
        <v>3061</v>
      </c>
      <c r="E3061">
        <f t="shared" si="48"/>
        <v>3064</v>
      </c>
    </row>
    <row r="3062" spans="1:5">
      <c r="A3062" t="e">
        <f ca="1">ol_declare_function("func3061","result",E3062,"input1",B3062,"input2",C3062)</f>
        <v>#NAME?</v>
      </c>
      <c r="B3062">
        <v>1</v>
      </c>
      <c r="C3062">
        <v>2</v>
      </c>
      <c r="D3062">
        <v>3062</v>
      </c>
      <c r="E3062">
        <f t="shared" si="48"/>
        <v>3065</v>
      </c>
    </row>
    <row r="3063" spans="1:5">
      <c r="A3063" t="e">
        <f ca="1">ol_declare_function("func3062","result",E3063,"input1",B3063,"input2",C3063)</f>
        <v>#NAME?</v>
      </c>
      <c r="B3063">
        <v>1</v>
      </c>
      <c r="C3063">
        <v>2</v>
      </c>
      <c r="D3063">
        <v>3063</v>
      </c>
      <c r="E3063">
        <f t="shared" si="48"/>
        <v>3066</v>
      </c>
    </row>
    <row r="3064" spans="1:5">
      <c r="A3064" t="e">
        <f ca="1">ol_declare_function("func3063","result",E3064,"input1",B3064,"input2",C3064)</f>
        <v>#NAME?</v>
      </c>
      <c r="B3064">
        <v>1</v>
      </c>
      <c r="C3064">
        <v>2</v>
      </c>
      <c r="D3064">
        <v>3064</v>
      </c>
      <c r="E3064">
        <f t="shared" si="48"/>
        <v>3067</v>
      </c>
    </row>
    <row r="3065" spans="1:5">
      <c r="A3065" t="e">
        <f ca="1">ol_declare_function("func3064","result",E3065,"input1",B3065,"input2",C3065)</f>
        <v>#NAME?</v>
      </c>
      <c r="B3065">
        <v>1</v>
      </c>
      <c r="C3065">
        <v>2</v>
      </c>
      <c r="D3065">
        <v>3065</v>
      </c>
      <c r="E3065">
        <f t="shared" si="48"/>
        <v>3068</v>
      </c>
    </row>
    <row r="3066" spans="1:5">
      <c r="A3066" t="e">
        <f ca="1">ol_declare_function("func3065","result",E3066,"input1",B3066,"input2",C3066)</f>
        <v>#NAME?</v>
      </c>
      <c r="B3066">
        <v>1</v>
      </c>
      <c r="C3066">
        <v>2</v>
      </c>
      <c r="D3066">
        <v>3066</v>
      </c>
      <c r="E3066">
        <f t="shared" si="48"/>
        <v>3069</v>
      </c>
    </row>
    <row r="3067" spans="1:5">
      <c r="A3067" t="e">
        <f ca="1">ol_declare_function("func3066","result",E3067,"input1",B3067,"input2",C3067)</f>
        <v>#NAME?</v>
      </c>
      <c r="B3067">
        <v>1</v>
      </c>
      <c r="C3067">
        <v>2</v>
      </c>
      <c r="D3067">
        <v>3067</v>
      </c>
      <c r="E3067">
        <f t="shared" si="48"/>
        <v>3070</v>
      </c>
    </row>
    <row r="3068" spans="1:5">
      <c r="A3068" t="e">
        <f ca="1">ol_declare_function("func3067","result",E3068,"input1",B3068,"input2",C3068)</f>
        <v>#NAME?</v>
      </c>
      <c r="B3068">
        <v>1</v>
      </c>
      <c r="C3068">
        <v>2</v>
      </c>
      <c r="D3068">
        <v>3068</v>
      </c>
      <c r="E3068">
        <f t="shared" si="48"/>
        <v>3071</v>
      </c>
    </row>
    <row r="3069" spans="1:5">
      <c r="A3069" t="e">
        <f ca="1">ol_declare_function("func3068","result",E3069,"input1",B3069,"input2",C3069)</f>
        <v>#NAME?</v>
      </c>
      <c r="B3069">
        <v>1</v>
      </c>
      <c r="C3069">
        <v>2</v>
      </c>
      <c r="D3069">
        <v>3069</v>
      </c>
      <c r="E3069">
        <f t="shared" ref="E3069:E3125" si="49">D3069+C3069+B3069</f>
        <v>3072</v>
      </c>
    </row>
    <row r="3070" spans="1:5">
      <c r="A3070" t="e">
        <f ca="1">ol_declare_function("func3069","result",E3070,"input1",B3070,"input2",C3070)</f>
        <v>#NAME?</v>
      </c>
      <c r="B3070">
        <v>1</v>
      </c>
      <c r="C3070">
        <v>2</v>
      </c>
      <c r="D3070">
        <v>3070</v>
      </c>
      <c r="E3070">
        <f t="shared" si="49"/>
        <v>3073</v>
      </c>
    </row>
    <row r="3071" spans="1:5">
      <c r="A3071" t="e">
        <f ca="1">ol_declare_function("func3070","result",E3071,"input1",B3071,"input2",C3071)</f>
        <v>#NAME?</v>
      </c>
      <c r="B3071">
        <v>1</v>
      </c>
      <c r="C3071">
        <v>2</v>
      </c>
      <c r="D3071">
        <v>3071</v>
      </c>
      <c r="E3071">
        <f t="shared" si="49"/>
        <v>3074</v>
      </c>
    </row>
    <row r="3072" spans="1:5">
      <c r="A3072" t="e">
        <f ca="1">ol_declare_function("func3071","result",E3072,"input1",B3072,"input2",C3072)</f>
        <v>#NAME?</v>
      </c>
      <c r="B3072">
        <v>1</v>
      </c>
      <c r="C3072">
        <v>2</v>
      </c>
      <c r="D3072">
        <v>3072</v>
      </c>
      <c r="E3072">
        <f t="shared" si="49"/>
        <v>3075</v>
      </c>
    </row>
    <row r="3073" spans="1:5">
      <c r="A3073" t="e">
        <f ca="1">ol_declare_function("func3072","result",E3073,"input1",B3073,"input2",C3073)</f>
        <v>#NAME?</v>
      </c>
      <c r="B3073">
        <v>1</v>
      </c>
      <c r="C3073">
        <v>2</v>
      </c>
      <c r="D3073">
        <v>3073</v>
      </c>
      <c r="E3073">
        <f t="shared" si="49"/>
        <v>3076</v>
      </c>
    </row>
    <row r="3074" spans="1:5">
      <c r="A3074" t="e">
        <f ca="1">ol_declare_function("func3073","result",E3074,"input1",B3074,"input2",C3074)</f>
        <v>#NAME?</v>
      </c>
      <c r="B3074">
        <v>1</v>
      </c>
      <c r="C3074">
        <v>2</v>
      </c>
      <c r="D3074">
        <v>3074</v>
      </c>
      <c r="E3074">
        <f t="shared" si="49"/>
        <v>3077</v>
      </c>
    </row>
    <row r="3075" spans="1:5">
      <c r="A3075" t="e">
        <f ca="1">ol_declare_function("func3074","result",E3075,"input1",B3075,"input2",C3075)</f>
        <v>#NAME?</v>
      </c>
      <c r="B3075">
        <v>1</v>
      </c>
      <c r="C3075">
        <v>2</v>
      </c>
      <c r="D3075">
        <v>3075</v>
      </c>
      <c r="E3075">
        <f t="shared" si="49"/>
        <v>3078</v>
      </c>
    </row>
    <row r="3076" spans="1:5">
      <c r="A3076" t="e">
        <f ca="1">ol_declare_function("func3075","result",E3076,"input1",B3076,"input2",C3076)</f>
        <v>#NAME?</v>
      </c>
      <c r="B3076">
        <v>1</v>
      </c>
      <c r="C3076">
        <v>2</v>
      </c>
      <c r="D3076">
        <v>3076</v>
      </c>
      <c r="E3076">
        <f t="shared" si="49"/>
        <v>3079</v>
      </c>
    </row>
    <row r="3077" spans="1:5">
      <c r="A3077" t="e">
        <f ca="1">ol_declare_function("func3076","result",E3077,"input1",B3077,"input2",C3077)</f>
        <v>#NAME?</v>
      </c>
      <c r="B3077">
        <v>1</v>
      </c>
      <c r="C3077">
        <v>2</v>
      </c>
      <c r="D3077">
        <v>3077</v>
      </c>
      <c r="E3077">
        <f t="shared" si="49"/>
        <v>3080</v>
      </c>
    </row>
    <row r="3078" spans="1:5">
      <c r="A3078" t="e">
        <f ca="1">ol_declare_function("func3077","result",E3078,"input1",B3078,"input2",C3078)</f>
        <v>#NAME?</v>
      </c>
      <c r="B3078">
        <v>1</v>
      </c>
      <c r="C3078">
        <v>2</v>
      </c>
      <c r="D3078">
        <v>3078</v>
      </c>
      <c r="E3078">
        <f t="shared" si="49"/>
        <v>3081</v>
      </c>
    </row>
    <row r="3079" spans="1:5">
      <c r="A3079" t="e">
        <f ca="1">ol_declare_function("func3078","result",E3079,"input1",B3079,"input2",C3079)</f>
        <v>#NAME?</v>
      </c>
      <c r="B3079">
        <v>1</v>
      </c>
      <c r="C3079">
        <v>2</v>
      </c>
      <c r="D3079">
        <v>3079</v>
      </c>
      <c r="E3079">
        <f t="shared" si="49"/>
        <v>3082</v>
      </c>
    </row>
    <row r="3080" spans="1:5">
      <c r="A3080" t="e">
        <f ca="1">ol_declare_function("func3079","result",E3080,"input1",B3080,"input2",C3080)</f>
        <v>#NAME?</v>
      </c>
      <c r="B3080">
        <v>1</v>
      </c>
      <c r="C3080">
        <v>2</v>
      </c>
      <c r="D3080">
        <v>3080</v>
      </c>
      <c r="E3080">
        <f t="shared" si="49"/>
        <v>3083</v>
      </c>
    </row>
    <row r="3081" spans="1:5">
      <c r="A3081" t="e">
        <f ca="1">ol_declare_function("func3080","result",E3081,"input1",B3081,"input2",C3081)</f>
        <v>#NAME?</v>
      </c>
      <c r="B3081">
        <v>1</v>
      </c>
      <c r="C3081">
        <v>2</v>
      </c>
      <c r="D3081">
        <v>3081</v>
      </c>
      <c r="E3081">
        <f t="shared" si="49"/>
        <v>3084</v>
      </c>
    </row>
    <row r="3082" spans="1:5">
      <c r="A3082" t="e">
        <f ca="1">ol_declare_function("func3081","result",E3082,"input1",B3082,"input2",C3082)</f>
        <v>#NAME?</v>
      </c>
      <c r="B3082">
        <v>1</v>
      </c>
      <c r="C3082">
        <v>2</v>
      </c>
      <c r="D3082">
        <v>3082</v>
      </c>
      <c r="E3082">
        <f t="shared" si="49"/>
        <v>3085</v>
      </c>
    </row>
    <row r="3083" spans="1:5">
      <c r="A3083" t="e">
        <f ca="1">ol_declare_function("func3082","result",E3083,"input1",B3083,"input2",C3083)</f>
        <v>#NAME?</v>
      </c>
      <c r="B3083">
        <v>1</v>
      </c>
      <c r="C3083">
        <v>2</v>
      </c>
      <c r="D3083">
        <v>3083</v>
      </c>
      <c r="E3083">
        <f t="shared" si="49"/>
        <v>3086</v>
      </c>
    </row>
    <row r="3084" spans="1:5">
      <c r="A3084" t="e">
        <f ca="1">ol_declare_function("func3083","result",E3084,"input1",B3084,"input2",C3084)</f>
        <v>#NAME?</v>
      </c>
      <c r="B3084">
        <v>1</v>
      </c>
      <c r="C3084">
        <v>2</v>
      </c>
      <c r="D3084">
        <v>3084</v>
      </c>
      <c r="E3084">
        <f t="shared" si="49"/>
        <v>3087</v>
      </c>
    </row>
    <row r="3085" spans="1:5">
      <c r="A3085" t="e">
        <f ca="1">ol_declare_function("func3084","result",E3085,"input1",B3085,"input2",C3085)</f>
        <v>#NAME?</v>
      </c>
      <c r="B3085">
        <v>1</v>
      </c>
      <c r="C3085">
        <v>2</v>
      </c>
      <c r="D3085">
        <v>3085</v>
      </c>
      <c r="E3085">
        <f t="shared" si="49"/>
        <v>3088</v>
      </c>
    </row>
    <row r="3086" spans="1:5">
      <c r="A3086" t="e">
        <f ca="1">ol_declare_function("func3085","result",E3086,"input1",B3086,"input2",C3086)</f>
        <v>#NAME?</v>
      </c>
      <c r="B3086">
        <v>1</v>
      </c>
      <c r="C3086">
        <v>2</v>
      </c>
      <c r="D3086">
        <v>3086</v>
      </c>
      <c r="E3086">
        <f t="shared" si="49"/>
        <v>3089</v>
      </c>
    </row>
    <row r="3087" spans="1:5">
      <c r="A3087" t="e">
        <f ca="1">ol_declare_function("func3086","result",E3087,"input1",B3087,"input2",C3087)</f>
        <v>#NAME?</v>
      </c>
      <c r="B3087">
        <v>1</v>
      </c>
      <c r="C3087">
        <v>2</v>
      </c>
      <c r="D3087">
        <v>3087</v>
      </c>
      <c r="E3087">
        <f t="shared" si="49"/>
        <v>3090</v>
      </c>
    </row>
    <row r="3088" spans="1:5">
      <c r="A3088" t="e">
        <f ca="1">ol_declare_function("func3087","result",E3088,"input1",B3088,"input2",C3088)</f>
        <v>#NAME?</v>
      </c>
      <c r="B3088">
        <v>1</v>
      </c>
      <c r="C3088">
        <v>2</v>
      </c>
      <c r="D3088">
        <v>3088</v>
      </c>
      <c r="E3088">
        <f t="shared" si="49"/>
        <v>3091</v>
      </c>
    </row>
    <row r="3089" spans="1:5">
      <c r="A3089" t="e">
        <f ca="1">ol_declare_function("func3088","result",E3089,"input1",B3089,"input2",C3089)</f>
        <v>#NAME?</v>
      </c>
      <c r="B3089">
        <v>1</v>
      </c>
      <c r="C3089">
        <v>2</v>
      </c>
      <c r="D3089">
        <v>3089</v>
      </c>
      <c r="E3089">
        <f t="shared" si="49"/>
        <v>3092</v>
      </c>
    </row>
    <row r="3090" spans="1:5">
      <c r="A3090" t="e">
        <f ca="1">ol_declare_function("func3089","result",E3090,"input1",B3090,"input2",C3090)</f>
        <v>#NAME?</v>
      </c>
      <c r="B3090">
        <v>1</v>
      </c>
      <c r="C3090">
        <v>2</v>
      </c>
      <c r="D3090">
        <v>3090</v>
      </c>
      <c r="E3090">
        <f t="shared" si="49"/>
        <v>3093</v>
      </c>
    </row>
    <row r="3091" spans="1:5">
      <c r="A3091" t="e">
        <f ca="1">ol_declare_function("func3090","result",E3091,"input1",B3091,"input2",C3091)</f>
        <v>#NAME?</v>
      </c>
      <c r="B3091">
        <v>1</v>
      </c>
      <c r="C3091">
        <v>2</v>
      </c>
      <c r="D3091">
        <v>3091</v>
      </c>
      <c r="E3091">
        <f t="shared" si="49"/>
        <v>3094</v>
      </c>
    </row>
    <row r="3092" spans="1:5">
      <c r="A3092" t="e">
        <f ca="1">ol_declare_function("func3091","result",E3092,"input1",B3092,"input2",C3092)</f>
        <v>#NAME?</v>
      </c>
      <c r="B3092">
        <v>1</v>
      </c>
      <c r="C3092">
        <v>2</v>
      </c>
      <c r="D3092">
        <v>3092</v>
      </c>
      <c r="E3092">
        <f t="shared" si="49"/>
        <v>3095</v>
      </c>
    </row>
    <row r="3093" spans="1:5">
      <c r="A3093" t="e">
        <f ca="1">ol_declare_function("func3092","result",E3093,"input1",B3093,"input2",C3093)</f>
        <v>#NAME?</v>
      </c>
      <c r="B3093">
        <v>1</v>
      </c>
      <c r="C3093">
        <v>2</v>
      </c>
      <c r="D3093">
        <v>3093</v>
      </c>
      <c r="E3093">
        <f t="shared" si="49"/>
        <v>3096</v>
      </c>
    </row>
    <row r="3094" spans="1:5">
      <c r="A3094" t="e">
        <f ca="1">ol_declare_function("func3093","result",E3094,"input1",B3094,"input2",C3094)</f>
        <v>#NAME?</v>
      </c>
      <c r="B3094">
        <v>1</v>
      </c>
      <c r="C3094">
        <v>2</v>
      </c>
      <c r="D3094">
        <v>3094</v>
      </c>
      <c r="E3094">
        <f t="shared" si="49"/>
        <v>3097</v>
      </c>
    </row>
    <row r="3095" spans="1:5">
      <c r="A3095" t="e">
        <f ca="1">ol_declare_function("func3094","result",E3095,"input1",B3095,"input2",C3095)</f>
        <v>#NAME?</v>
      </c>
      <c r="B3095">
        <v>1</v>
      </c>
      <c r="C3095">
        <v>2</v>
      </c>
      <c r="D3095">
        <v>3095</v>
      </c>
      <c r="E3095">
        <f t="shared" si="49"/>
        <v>3098</v>
      </c>
    </row>
    <row r="3096" spans="1:5">
      <c r="A3096" t="e">
        <f ca="1">ol_declare_function("func3095","result",E3096,"input1",B3096,"input2",C3096)</f>
        <v>#NAME?</v>
      </c>
      <c r="B3096">
        <v>1</v>
      </c>
      <c r="C3096">
        <v>2</v>
      </c>
      <c r="D3096">
        <v>3096</v>
      </c>
      <c r="E3096">
        <f t="shared" si="49"/>
        <v>3099</v>
      </c>
    </row>
    <row r="3097" spans="1:5">
      <c r="A3097" t="e">
        <f ca="1">ol_declare_function("func3096","result",E3097,"input1",B3097,"input2",C3097)</f>
        <v>#NAME?</v>
      </c>
      <c r="B3097">
        <v>1</v>
      </c>
      <c r="C3097">
        <v>2</v>
      </c>
      <c r="D3097">
        <v>3097</v>
      </c>
      <c r="E3097">
        <f t="shared" si="49"/>
        <v>3100</v>
      </c>
    </row>
    <row r="3098" spans="1:5">
      <c r="A3098" t="e">
        <f ca="1">ol_declare_function("func3097","result",E3098,"input1",B3098,"input2",C3098)</f>
        <v>#NAME?</v>
      </c>
      <c r="B3098">
        <v>1</v>
      </c>
      <c r="C3098">
        <v>2</v>
      </c>
      <c r="D3098">
        <v>3098</v>
      </c>
      <c r="E3098">
        <f t="shared" si="49"/>
        <v>3101</v>
      </c>
    </row>
    <row r="3099" spans="1:5">
      <c r="A3099" t="e">
        <f ca="1">ol_declare_function("func3098","result",E3099,"input1",B3099,"input2",C3099)</f>
        <v>#NAME?</v>
      </c>
      <c r="B3099">
        <v>1</v>
      </c>
      <c r="C3099">
        <v>2</v>
      </c>
      <c r="D3099">
        <v>3099</v>
      </c>
      <c r="E3099">
        <f t="shared" si="49"/>
        <v>3102</v>
      </c>
    </row>
    <row r="3100" spans="1:5">
      <c r="A3100" t="e">
        <f ca="1">ol_declare_function("func3099","result",E3100,"input1",B3100,"input2",C3100)</f>
        <v>#NAME?</v>
      </c>
      <c r="B3100">
        <v>1</v>
      </c>
      <c r="C3100">
        <v>2</v>
      </c>
      <c r="D3100">
        <v>3100</v>
      </c>
      <c r="E3100">
        <f t="shared" si="49"/>
        <v>3103</v>
      </c>
    </row>
    <row r="3101" spans="1:5">
      <c r="A3101" t="e">
        <f ca="1">ol_declare_function("func3100","result",E3101,"input1",B3101,"input2",C3101)</f>
        <v>#NAME?</v>
      </c>
      <c r="B3101">
        <v>1</v>
      </c>
      <c r="C3101">
        <v>2</v>
      </c>
      <c r="D3101">
        <v>3101</v>
      </c>
      <c r="E3101">
        <f t="shared" si="49"/>
        <v>3104</v>
      </c>
    </row>
    <row r="3102" spans="1:5">
      <c r="A3102" t="e">
        <f ca="1">ol_declare_function("func3101","result",E3102,"input1",B3102,"input2",C3102)</f>
        <v>#NAME?</v>
      </c>
      <c r="B3102">
        <v>1</v>
      </c>
      <c r="C3102">
        <v>2</v>
      </c>
      <c r="D3102">
        <v>3102</v>
      </c>
      <c r="E3102">
        <f t="shared" si="49"/>
        <v>3105</v>
      </c>
    </row>
    <row r="3103" spans="1:5">
      <c r="A3103" t="e">
        <f ca="1">ol_declare_function("func3102","result",E3103,"input1",B3103,"input2",C3103)</f>
        <v>#NAME?</v>
      </c>
      <c r="B3103">
        <v>1</v>
      </c>
      <c r="C3103">
        <v>2</v>
      </c>
      <c r="D3103">
        <v>3103</v>
      </c>
      <c r="E3103">
        <f t="shared" si="49"/>
        <v>3106</v>
      </c>
    </row>
    <row r="3104" spans="1:5">
      <c r="A3104" t="e">
        <f ca="1">ol_declare_function("func3103","result",E3104,"input1",B3104,"input2",C3104)</f>
        <v>#NAME?</v>
      </c>
      <c r="B3104">
        <v>1</v>
      </c>
      <c r="C3104">
        <v>2</v>
      </c>
      <c r="D3104">
        <v>3104</v>
      </c>
      <c r="E3104">
        <f t="shared" si="49"/>
        <v>3107</v>
      </c>
    </row>
    <row r="3105" spans="1:5">
      <c r="A3105" t="e">
        <f ca="1">ol_declare_function("func3104","result",E3105,"input1",B3105,"input2",C3105)</f>
        <v>#NAME?</v>
      </c>
      <c r="B3105">
        <v>1</v>
      </c>
      <c r="C3105">
        <v>2</v>
      </c>
      <c r="D3105">
        <v>3105</v>
      </c>
      <c r="E3105">
        <f t="shared" si="49"/>
        <v>3108</v>
      </c>
    </row>
    <row r="3106" spans="1:5">
      <c r="A3106" t="e">
        <f ca="1">ol_declare_function("func3105","result",E3106,"input1",B3106,"input2",C3106)</f>
        <v>#NAME?</v>
      </c>
      <c r="B3106">
        <v>1</v>
      </c>
      <c r="C3106">
        <v>2</v>
      </c>
      <c r="D3106">
        <v>3106</v>
      </c>
      <c r="E3106">
        <f t="shared" si="49"/>
        <v>3109</v>
      </c>
    </row>
    <row r="3107" spans="1:5">
      <c r="A3107" t="e">
        <f ca="1">ol_declare_function("func3106","result",E3107,"input1",B3107,"input2",C3107)</f>
        <v>#NAME?</v>
      </c>
      <c r="B3107">
        <v>1</v>
      </c>
      <c r="C3107">
        <v>2</v>
      </c>
      <c r="D3107">
        <v>3107</v>
      </c>
      <c r="E3107">
        <f t="shared" si="49"/>
        <v>3110</v>
      </c>
    </row>
    <row r="3108" spans="1:5">
      <c r="A3108" t="e">
        <f ca="1">ol_declare_function("func3107","result",E3108,"input1",B3108,"input2",C3108)</f>
        <v>#NAME?</v>
      </c>
      <c r="B3108">
        <v>1</v>
      </c>
      <c r="C3108">
        <v>2</v>
      </c>
      <c r="D3108">
        <v>3108</v>
      </c>
      <c r="E3108">
        <f t="shared" si="49"/>
        <v>3111</v>
      </c>
    </row>
    <row r="3109" spans="1:5">
      <c r="A3109" t="e">
        <f ca="1">ol_declare_function("func3108","result",E3109,"input1",B3109,"input2",C3109)</f>
        <v>#NAME?</v>
      </c>
      <c r="B3109">
        <v>1</v>
      </c>
      <c r="C3109">
        <v>2</v>
      </c>
      <c r="D3109">
        <v>3109</v>
      </c>
      <c r="E3109">
        <f t="shared" si="49"/>
        <v>3112</v>
      </c>
    </row>
    <row r="3110" spans="1:5">
      <c r="A3110" t="e">
        <f ca="1">ol_declare_function("func3109","result",E3110,"input1",B3110,"input2",C3110)</f>
        <v>#NAME?</v>
      </c>
      <c r="B3110">
        <v>1</v>
      </c>
      <c r="C3110">
        <v>2</v>
      </c>
      <c r="D3110">
        <v>3110</v>
      </c>
      <c r="E3110">
        <f t="shared" si="49"/>
        <v>3113</v>
      </c>
    </row>
    <row r="3111" spans="1:5">
      <c r="A3111" t="e">
        <f ca="1">ol_declare_function("func3110","result",E3111,"input1",B3111,"input2",C3111)</f>
        <v>#NAME?</v>
      </c>
      <c r="B3111">
        <v>1</v>
      </c>
      <c r="C3111">
        <v>2</v>
      </c>
      <c r="D3111">
        <v>3111</v>
      </c>
      <c r="E3111">
        <f t="shared" si="49"/>
        <v>3114</v>
      </c>
    </row>
    <row r="3112" spans="1:5">
      <c r="A3112" t="e">
        <f ca="1">ol_declare_function("func3111","result",E3112,"input1",B3112,"input2",C3112)</f>
        <v>#NAME?</v>
      </c>
      <c r="B3112">
        <v>1</v>
      </c>
      <c r="C3112">
        <v>2</v>
      </c>
      <c r="D3112">
        <v>3112</v>
      </c>
      <c r="E3112">
        <f t="shared" si="49"/>
        <v>3115</v>
      </c>
    </row>
    <row r="3113" spans="1:5">
      <c r="A3113" t="e">
        <f ca="1">ol_declare_function("func3112","result",E3113,"input1",B3113,"input2",C3113)</f>
        <v>#NAME?</v>
      </c>
      <c r="B3113">
        <v>1</v>
      </c>
      <c r="C3113">
        <v>2</v>
      </c>
      <c r="D3113">
        <v>3113</v>
      </c>
      <c r="E3113">
        <f t="shared" si="49"/>
        <v>3116</v>
      </c>
    </row>
    <row r="3114" spans="1:5">
      <c r="A3114" t="e">
        <f ca="1">ol_declare_function("func3113","result",E3114,"input1",B3114,"input2",C3114)</f>
        <v>#NAME?</v>
      </c>
      <c r="B3114">
        <v>1</v>
      </c>
      <c r="C3114">
        <v>2</v>
      </c>
      <c r="D3114">
        <v>3114</v>
      </c>
      <c r="E3114">
        <f t="shared" si="49"/>
        <v>3117</v>
      </c>
    </row>
    <row r="3115" spans="1:5">
      <c r="A3115" t="e">
        <f ca="1">ol_declare_function("func3114","result",E3115,"input1",B3115,"input2",C3115)</f>
        <v>#NAME?</v>
      </c>
      <c r="B3115">
        <v>1</v>
      </c>
      <c r="C3115">
        <v>2</v>
      </c>
      <c r="D3115">
        <v>3115</v>
      </c>
      <c r="E3115">
        <f t="shared" si="49"/>
        <v>3118</v>
      </c>
    </row>
    <row r="3116" spans="1:5">
      <c r="A3116" t="e">
        <f ca="1">ol_declare_function("func3115","result",E3116,"input1",B3116,"input2",C3116)</f>
        <v>#NAME?</v>
      </c>
      <c r="B3116">
        <v>1</v>
      </c>
      <c r="C3116">
        <v>2</v>
      </c>
      <c r="D3116">
        <v>3116</v>
      </c>
      <c r="E3116">
        <f t="shared" si="49"/>
        <v>3119</v>
      </c>
    </row>
    <row r="3117" spans="1:5">
      <c r="A3117" t="e">
        <f ca="1">ol_declare_function("func3116","result",E3117,"input1",B3117,"input2",C3117)</f>
        <v>#NAME?</v>
      </c>
      <c r="B3117">
        <v>1</v>
      </c>
      <c r="C3117">
        <v>2</v>
      </c>
      <c r="D3117">
        <v>3117</v>
      </c>
      <c r="E3117">
        <f t="shared" si="49"/>
        <v>3120</v>
      </c>
    </row>
    <row r="3118" spans="1:5">
      <c r="A3118" t="e">
        <f ca="1">ol_declare_function("func3117","result",E3118,"input1",B3118,"input2",C3118)</f>
        <v>#NAME?</v>
      </c>
      <c r="B3118">
        <v>1</v>
      </c>
      <c r="C3118">
        <v>2</v>
      </c>
      <c r="D3118">
        <v>3118</v>
      </c>
      <c r="E3118">
        <f t="shared" si="49"/>
        <v>3121</v>
      </c>
    </row>
    <row r="3119" spans="1:5">
      <c r="A3119" t="e">
        <f ca="1">ol_declare_function("func3118","result",E3119,"input1",B3119,"input2",C3119)</f>
        <v>#NAME?</v>
      </c>
      <c r="B3119">
        <v>1</v>
      </c>
      <c r="C3119">
        <v>2</v>
      </c>
      <c r="D3119">
        <v>3119</v>
      </c>
      <c r="E3119">
        <f t="shared" si="49"/>
        <v>3122</v>
      </c>
    </row>
    <row r="3120" spans="1:5">
      <c r="A3120" t="e">
        <f ca="1">ol_declare_function("func3119","result",E3120,"input1",B3120,"input2",C3120)</f>
        <v>#NAME?</v>
      </c>
      <c r="B3120">
        <v>1</v>
      </c>
      <c r="C3120">
        <v>2</v>
      </c>
      <c r="D3120">
        <v>3120</v>
      </c>
      <c r="E3120">
        <f t="shared" si="49"/>
        <v>3123</v>
      </c>
    </row>
    <row r="3121" spans="1:5">
      <c r="A3121" t="e">
        <f ca="1">ol_declare_function("func3120","result",E3121,"input1",B3121,"input2",C3121)</f>
        <v>#NAME?</v>
      </c>
      <c r="B3121">
        <v>1</v>
      </c>
      <c r="C3121">
        <v>2</v>
      </c>
      <c r="D3121">
        <v>3121</v>
      </c>
      <c r="E3121">
        <f t="shared" si="49"/>
        <v>3124</v>
      </c>
    </row>
    <row r="3122" spans="1:5">
      <c r="A3122" t="e">
        <f ca="1">ol_declare_function("func3121","result",E3122,"input1",B3122,"input2",C3122)</f>
        <v>#NAME?</v>
      </c>
      <c r="B3122">
        <v>1</v>
      </c>
      <c r="C3122">
        <v>2</v>
      </c>
      <c r="D3122">
        <v>3122</v>
      </c>
      <c r="E3122">
        <f t="shared" si="49"/>
        <v>3125</v>
      </c>
    </row>
    <row r="3123" spans="1:5">
      <c r="A3123" t="e">
        <f ca="1">ol_declare_function("func3122","result",E3123,"input1",B3123,"input2",C3123)</f>
        <v>#NAME?</v>
      </c>
      <c r="B3123">
        <v>1</v>
      </c>
      <c r="C3123">
        <v>2</v>
      </c>
      <c r="D3123">
        <v>3123</v>
      </c>
      <c r="E3123">
        <f t="shared" si="49"/>
        <v>3126</v>
      </c>
    </row>
    <row r="3124" spans="1:5">
      <c r="A3124" t="e">
        <f ca="1">ol_declare_function("func3123","result",E3124,"input1",B3124,"input2",C3124)</f>
        <v>#NAME?</v>
      </c>
      <c r="B3124">
        <v>1</v>
      </c>
      <c r="C3124">
        <v>2</v>
      </c>
      <c r="D3124">
        <v>3124</v>
      </c>
      <c r="E3124">
        <f t="shared" si="49"/>
        <v>3127</v>
      </c>
    </row>
    <row r="3125" spans="1:5">
      <c r="A3125" t="e">
        <f ca="1">ol_declare_function("func3124","result",E3125,"input1",B3125,"input2",C3125)</f>
        <v>#NAME?</v>
      </c>
      <c r="B3125">
        <v>1</v>
      </c>
      <c r="C3125">
        <v>2</v>
      </c>
      <c r="D3125">
        <v>3125</v>
      </c>
      <c r="E3125">
        <f t="shared" si="49"/>
        <v>3128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2009-07-30T12:29:54Z</dcterms:created>
  <dcterms:modified xsi:type="dcterms:W3CDTF">2009-07-30T11:31:41Z</dcterms:modified>
</cp:coreProperties>
</file>