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83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bdr:WA0XL0AE9698B10C7</t>
        </is>
      </c>
      <c r="B2">
        <f>HYPERLINK("https://library.bdrc.io/show/bdr:MW1GS66286_0AE969","bdr:MW1GS66286_0AE969")</f>
        <v/>
      </c>
      <c r="C2" t="inlineStr">
        <is>
          <t>གཙུག་ཏོར་དྲི་མེད་ཀྱི་ཆོ་ག</t>
        </is>
      </c>
      <c r="D2" t="inlineStr"/>
    </row>
    <row r="3">
      <c r="A3" t="inlineStr">
        <is>
          <t>bdr:WA0XLA0126DBD27B7</t>
        </is>
      </c>
      <c r="B3">
        <f>HYPERLINK("https://library.bdrc.io/show/bdr:MW1GS66286_A0126D","bdr:MW1GS66286_A0126D")</f>
        <v/>
      </c>
      <c r="C3" t="inlineStr">
        <is>
          <t>བརྒྱད་པ། འཕོ་བའི་ཚོམས།</t>
        </is>
      </c>
      <c r="D3" t="inlineStr"/>
    </row>
    <row r="4">
      <c r="A4" t="inlineStr">
        <is>
          <t>bdr:WA0XL2E3A4FC1419C</t>
        </is>
      </c>
      <c r="B4">
        <f>HYPERLINK("https://library.bdrc.io/show/bdr:MW1GS66286_2E3A4F","bdr:MW1GS66286_2E3A4F")</f>
        <v/>
      </c>
      <c r="C4" t="inlineStr">
        <is>
          <t>རྡོ་རྗེ་གཏུམ་པོའི་སྒྲུབ་ཐབས།</t>
        </is>
      </c>
      <c r="D4" t="inlineStr"/>
    </row>
    <row r="5">
      <c r="A5" t="inlineStr">
        <is>
          <t>bdr:WA0XL9E1A9DFCBDD9</t>
        </is>
      </c>
      <c r="B5">
        <f>HYPERLINK("https://library.bdrc.io/show/bdr:MW1GS66286_9E1A9D","bdr:MW1GS66286_9E1A9D")</f>
        <v/>
      </c>
      <c r="C5" t="inlineStr">
        <is>
          <t>ཁྲོ་རྒྱལ་མི་གཡོ་བའི་སྒྲུབ་ཐབས།</t>
        </is>
      </c>
      <c r="D5" t="inlineStr"/>
    </row>
    <row r="6">
      <c r="A6" t="inlineStr">
        <is>
          <t>bdr:WA0XL1C68C46A078C</t>
        </is>
      </c>
      <c r="B6">
        <f>HYPERLINK("https://library.bdrc.io/show/bdr:MW23746_1C68C4","bdr:MW23746_1C68C4")</f>
        <v/>
      </c>
      <c r="C6" t="inlineStr">
        <is>
          <t>ཁུ་རྔོག་འབྲོམ་གསུམ་གྱིས་ཇོ་བོ་ལ་ལམ་གྱི་ཆོས་ཐམས་ཅད་ཀྱི་མཆོག་གང་ལགས་ཞུས་པ།</t>
        </is>
      </c>
      <c r="D6" t="inlineStr"/>
    </row>
    <row r="7">
      <c r="A7" t="inlineStr">
        <is>
          <t>bdr:WA0XLE280FA3C4DF0</t>
        </is>
      </c>
      <c r="B7">
        <f>HYPERLINK("https://library.bdrc.io/show/bdr:MW1GS66286_E280FA","bdr:MW1GS66286_E280FA")</f>
        <v/>
      </c>
      <c r="C7" t="inlineStr">
        <is>
          <t>དབང་གི་མན་ངག</t>
        </is>
      </c>
      <c r="D7" t="inlineStr"/>
    </row>
    <row r="8">
      <c r="A8" t="inlineStr">
        <is>
          <t>bdr:WA0XLCF6A8C010D67</t>
        </is>
      </c>
      <c r="B8">
        <f>HYPERLINK("https://library.bdrc.io/show/bdr:MW23746_CF6A8C","bdr:MW23746_CF6A8C")</f>
        <v/>
      </c>
      <c r="C8" t="inlineStr">
        <is>
          <t>ཇོ་བོ་རྗེས་ལྷ་བཙུན་འོད་ལ་གདམས་པ།</t>
        </is>
      </c>
      <c r="D8" t="inlineStr"/>
    </row>
    <row r="9">
      <c r="A9" t="inlineStr">
        <is>
          <t>bdr:WA0XLD0E49DA5CB98</t>
        </is>
      </c>
      <c r="B9">
        <f>HYPERLINK("https://library.bdrc.io/show/bdr:MW1NLM2737_D0E49D","bdr:MW1NLM2737_D0E49D")</f>
        <v/>
      </c>
      <c r="C9" t="inlineStr">
        <is>
          <t>ཁ་ཏོན་གླེགས་བམ་ཀློག་པའི་སྔོན་དུ་བྱ་བའི་ཆོ་ག</t>
        </is>
      </c>
      <c r="D9" t="inlineStr"/>
    </row>
    <row r="10">
      <c r="A10" t="inlineStr">
        <is>
          <t>bdr:WA0XLD0E49DA5CB98</t>
        </is>
      </c>
      <c r="B10">
        <f>HYPERLINK("https://library.bdrc.io/show/bdr:MW1NLM2737_D0E49D","bdr:MW1NLM2737_D0E49D")</f>
        <v/>
      </c>
      <c r="C10" t="inlineStr">
        <is>
          <t>adhyayanapustakapathanapraskriyavidhi</t>
        </is>
      </c>
      <c r="D10" t="inlineStr"/>
    </row>
    <row r="11">
      <c r="A11" t="inlineStr">
        <is>
          <t>bdr:WA0XL4E2CE1B90D85</t>
        </is>
      </c>
      <c r="B11">
        <f>HYPERLINK("https://library.bdrc.io/show/bdr:MW1NLM2737_4E2CE1","bdr:MW1NLM2737_4E2CE1")</f>
        <v/>
      </c>
      <c r="C11" t="inlineStr">
        <is>
          <t>མདོ་སྡེ་སྣ་ཚོགས་ལས་བཏུས་པ།</t>
        </is>
      </c>
      <c r="D11" t="inlineStr"/>
    </row>
    <row r="12">
      <c r="A12" t="inlineStr">
        <is>
          <t>bdr:WA0XL4E2CE1B90D85</t>
        </is>
      </c>
      <c r="B12">
        <f>HYPERLINK("https://library.bdrc.io/show/bdr:MW1NLM2737_4E2CE1","bdr:MW1NLM2737_4E2CE1")</f>
        <v/>
      </c>
      <c r="C12" t="inlineStr">
        <is>
          <t>sutrarthasamuccayopadesa</t>
        </is>
      </c>
      <c r="D12" t="inlineStr"/>
    </row>
    <row r="13">
      <c r="A13" t="inlineStr">
        <is>
          <t>bdr:WA0XLF2E6B913800A</t>
        </is>
      </c>
      <c r="B13">
        <f>HYPERLINK("https://library.bdrc.io/show/bdr:MW1GS66286_F2E6B9","bdr:MW1GS66286_F2E6B9")</f>
        <v/>
      </c>
      <c r="C13" t="inlineStr">
        <is>
          <t>ཇོ་བོའི་གདམས་པ་གནད་ཀྱི་ཁོངས་ཟེར།</t>
        </is>
      </c>
      <c r="D13" t="inlineStr"/>
    </row>
    <row r="14" ht="70" customHeight="1">
      <c r="A14" t="inlineStr">
        <is>
          <t>bdr:WA20856</t>
        </is>
      </c>
      <c r="B14">
        <f>HYPERLINK("https://library.bdrc.io/show/bdr:MW20856","bdr:MW20856")</f>
        <v/>
      </c>
      <c r="C14" t="inlineStr">
        <is>
          <t>བཀའ་ཆེམས་ཀ་ཁོལ་མ།</t>
        </is>
      </c>
      <c r="D14">
        <f>HYPERLINK("https://library.bdrc.io/show/bdr:W20856",IMAGE("https://iiif.bdrc.io/bdr:I4778::47780003.tif/full/150,/0/default.jpg"))</f>
        <v/>
      </c>
    </row>
    <row r="15" ht="70" customHeight="1">
      <c r="A15" t="inlineStr">
        <is>
          <t>bdr:WA20856</t>
        </is>
      </c>
      <c r="B15">
        <f>HYPERLINK("https://library.bdrc.io/show/bdr:MW3CN22734","bdr:MW3CN22734")</f>
        <v/>
      </c>
      <c r="C15" t="inlineStr">
        <is>
          <t>བཀའ་ཆེམས་ཀ་ཁོལ་མ།</t>
        </is>
      </c>
      <c r="D15">
        <f>HYPERLINK("https://library.bdrc.io/show/bdr:W3CN22734",IMAGE("https://iiif.bdrc.io/bdr:I4CN10195::I4CN101950003.jpg/full/150,/0/default.jpg"))</f>
        <v/>
      </c>
    </row>
    <row r="16">
      <c r="A16" t="inlineStr">
        <is>
          <t>bdr:WA0XLA1155BBD6F54</t>
        </is>
      </c>
      <c r="B16">
        <f>HYPERLINK("https://library.bdrc.io/show/bdr:MW1GS66286_A1155B","bdr:MW1GS66286_A1155B")</f>
        <v/>
      </c>
      <c r="C16" t="inlineStr">
        <is>
          <t>འཕགས་པ་སྤྱན་རས་གཟིགས་དབང་ཕྱུག་གི་སྒྲུབ་ཐབས།</t>
        </is>
      </c>
      <c r="D16" t="inlineStr"/>
    </row>
    <row r="17" ht="70" customHeight="1">
      <c r="A17" t="inlineStr">
        <is>
          <t>bdr:WA2KG217488</t>
        </is>
      </c>
      <c r="B17">
        <f>HYPERLINK("https://library.bdrc.io/show/bdr:MW2KG217488","bdr:MW2KG217488")</f>
        <v/>
      </c>
      <c r="C17" t="inlineStr">
        <is>
          <t>ཇོ་བོ་རྗེའི་རྣམ་ཐར་རྒྱས་པ་ཡོངས་གྲགས།</t>
        </is>
      </c>
      <c r="D17">
        <f>HYPERLINK("https://library.bdrc.io/show/bdr:W2KG217488",IMAGE("https://iiif.bdrc.io/bdr:I2KG220171::I2KG2201710003.jpg/full/150,/0/default.jpg"))</f>
        <v/>
      </c>
    </row>
    <row r="18">
      <c r="A18" t="inlineStr">
        <is>
          <t>bdr:WA0XL0CE702D3BF7A</t>
        </is>
      </c>
      <c r="B18">
        <f>HYPERLINK("https://library.bdrc.io/show/bdr:MW1GS66286_0CE702","bdr:MW1GS66286_0CE702")</f>
        <v/>
      </c>
      <c r="C18" t="inlineStr">
        <is>
          <t>ས་གཞི་བྱིན་ཆེ་བའི་འཁོར་ལོ་བཅའ་ཐབས།</t>
        </is>
      </c>
      <c r="D18" t="inlineStr"/>
    </row>
    <row r="19">
      <c r="A19" t="inlineStr">
        <is>
          <t>bdr:WA0XL40E7DBDA6F9D</t>
        </is>
      </c>
      <c r="B19">
        <f>HYPERLINK("https://library.bdrc.io/show/bdr:MW1GS66286_40E7DB","bdr:MW1GS66286_40E7DB")</f>
        <v/>
      </c>
      <c r="C19" t="inlineStr">
        <is>
          <t>ཇོ་བོའི་གདམས་པ་ཐུན་མོང་མ་ཡིན་པ།</t>
        </is>
      </c>
      <c r="D19" t="inlineStr"/>
    </row>
    <row r="20">
      <c r="A20" t="inlineStr">
        <is>
          <t>bdr:WA0XL6168ABC729CC</t>
        </is>
      </c>
      <c r="B20">
        <f>HYPERLINK("https://library.bdrc.io/show/bdr:MW1GS66286_6168AB","bdr:MW1GS66286_6168AB")</f>
        <v/>
      </c>
      <c r="C20" t="inlineStr">
        <is>
          <t>ཉི་ཤུ་བཞི་པ། དམ་ཚིག་ཆཻན་པོ་དཔེ་བསྟན་ཏེ།</t>
        </is>
      </c>
      <c r="D20" t="inlineStr"/>
    </row>
    <row r="21">
      <c r="A21" t="inlineStr">
        <is>
          <t>bdr:WA0XLE94EA09A4935</t>
        </is>
      </c>
      <c r="B21">
        <f>HYPERLINK("https://library.bdrc.io/show/bdr:MW1GS66286_E94EA0","bdr:MW1GS66286_E94EA0")</f>
        <v/>
      </c>
      <c r="C21" t="inlineStr">
        <is>
          <t>སྒྲོལ་མ་ཉེར་གཅི་གི་སྒྲུབ་ཐབས།</t>
        </is>
      </c>
      <c r="D21" t="inlineStr"/>
    </row>
    <row r="22">
      <c r="A22" t="inlineStr">
        <is>
          <t>bdr:WA0XLACC85FD4AE38</t>
        </is>
      </c>
      <c r="B22">
        <f>HYPERLINK("https://library.bdrc.io/show/bdr:MW1GS66286_ACC85F","bdr:MW1GS66286_ACC85F")</f>
        <v/>
      </c>
      <c r="C22" t="inlineStr">
        <is>
          <t>སྐྱེས་རབས་བཀའ་གདམས་བུ་ཆོས།</t>
        </is>
      </c>
      <c r="D22" t="inlineStr"/>
    </row>
    <row r="23">
      <c r="A23" t="inlineStr">
        <is>
          <t>bdr:WA0XLE7AFB15CBBEB</t>
        </is>
      </c>
      <c r="B23">
        <f>HYPERLINK("https://library.bdrc.io/show/bdr:MW1GS66286_E7AFB1","bdr:MW1GS66286_E7AFB1")</f>
        <v/>
      </c>
      <c r="C23" t="inlineStr">
        <is>
          <t>བཅོ་བརྒྱད་པ། སྔགས་པ་དམ་ཚིག་ཉམས་གྱུར།</t>
        </is>
      </c>
      <c r="D23" t="inlineStr"/>
    </row>
    <row r="24">
      <c r="A24" t="inlineStr">
        <is>
          <t>bdr:WA0XL07BC50039B80</t>
        </is>
      </c>
      <c r="B24">
        <f>HYPERLINK("https://library.bdrc.io/show/bdr:MW1GS66286_07BC50","bdr:MW1GS66286_07BC50")</f>
        <v/>
      </c>
      <c r="C24" t="inlineStr">
        <is>
          <t>ལོངས་སྤྱོད་ཀྱི་རྣལ་འབྱོར།</t>
        </is>
      </c>
      <c r="D24" t="inlineStr"/>
    </row>
    <row r="25">
      <c r="A25" t="inlineStr">
        <is>
          <t>bdr:WA0XL7371EF191702</t>
        </is>
      </c>
      <c r="B25">
        <f>HYPERLINK("https://library.bdrc.io/show/bdr:MW1GS66286_7371EF","bdr:MW1GS66286_7371EF")</f>
        <v/>
      </c>
      <c r="C25" t="inlineStr">
        <is>
          <t>བྱང་ཆུབ་སེམས་ནོར་བུའི་འཕྲེང་བ།</t>
        </is>
      </c>
      <c r="D25" t="inlineStr"/>
    </row>
    <row r="26" ht="70" customHeight="1">
      <c r="A26" t="inlineStr">
        <is>
          <t>bdr:WA2KG221947</t>
        </is>
      </c>
      <c r="B26">
        <f>HYPERLINK("https://library.bdrc.io/show/bdr:MW2KG221947","bdr:MW2KG221947")</f>
        <v/>
      </c>
      <c r="C26" t="inlineStr">
        <is>
          <t>ཇོ་བོ་རྗེས་མཛད་པའི་གཞུང་ཚན་ལྔ་།</t>
        </is>
      </c>
      <c r="D26">
        <f>HYPERLINK("https://library.bdrc.io/show/bdr:W2KG221947",IMAGE("https://iiif.bdrc.io/bdr:I2KG221954::I2KG2219540003.jpg/full/150,/0/default.jpg"))</f>
        <v/>
      </c>
    </row>
    <row r="27" ht="70" customHeight="1">
      <c r="A27" t="inlineStr">
        <is>
          <t>bdr:WA2KG221947</t>
        </is>
      </c>
      <c r="B27">
        <f>HYPERLINK("https://library.bdrc.io/show/bdr:MW2KG221947","bdr:MW2KG221947")</f>
        <v/>
      </c>
      <c r="C27" t="inlineStr">
        <is>
          <t>five treatises of acarya dipamkarasrijnana</t>
        </is>
      </c>
      <c r="D27">
        <f>HYPERLINK("https://library.bdrc.io/show/bdr:W2KG221947",IMAGE("https://iiif.bdrc.io/bdr:I2KG221954::I2KG2219540003.jpg/full/150,/0/default.jpg"))</f>
        <v/>
      </c>
    </row>
    <row r="28" ht="70" customHeight="1">
      <c r="A28" t="inlineStr">
        <is>
          <t>bdr:WA2KG221947</t>
        </is>
      </c>
      <c r="B28">
        <f>HYPERLINK("https://library.bdrc.io/show/bdr:MW2KG221947","bdr:MW2KG221947")</f>
        <v/>
      </c>
      <c r="C28" t="inlineStr">
        <is>
          <t>आचार्य दीपंकरश्रीज्ञान प्रणीत पञ्च ग्रन्थ संग्रह</t>
        </is>
      </c>
      <c r="D28">
        <f>HYPERLINK("https://library.bdrc.io/show/bdr:W2KG221947",IMAGE("https://iiif.bdrc.io/bdr:I2KG221954::I2KG2219540003.jpg/full/150,/0/default.jpg"))</f>
        <v/>
      </c>
    </row>
    <row r="29">
      <c r="A29" t="inlineStr">
        <is>
          <t>bdr:WA0XLB3E86D394010</t>
        </is>
      </c>
      <c r="B29">
        <f>HYPERLINK("https://library.bdrc.io/show/bdr:MW1PD89051_B3E86D","bdr:MW1PD89051_B3E86D")</f>
        <v/>
      </c>
      <c r="C29" t="inlineStr">
        <is>
          <t>དབུ་མ་བདེན་གཉིས་ཀྱི་འབུམ།</t>
        </is>
      </c>
      <c r="D29" t="inlineStr"/>
    </row>
    <row r="30">
      <c r="A30" t="inlineStr">
        <is>
          <t>bdr:WA0XLAE711FCAB817</t>
        </is>
      </c>
      <c r="B30">
        <f>HYPERLINK("https://library.bdrc.io/show/bdr:MW1GS66286_AE711F","bdr:MW1GS66286_AE711F")</f>
        <v/>
      </c>
      <c r="C30" t="inlineStr">
        <is>
          <t>བཅུ་གཅིག་པ། ཁྱད་པར་བསྒྱུབ་པའི་དམ་ཚིག</t>
        </is>
      </c>
      <c r="D30" t="inlineStr"/>
    </row>
    <row r="31" ht="70" customHeight="1">
      <c r="A31" t="inlineStr">
        <is>
          <t>bdr:WA8LS22431</t>
        </is>
      </c>
      <c r="B31">
        <f>HYPERLINK("https://library.bdrc.io/show/bdr:MW8LS22431","bdr:MW8LS22431")</f>
        <v/>
      </c>
      <c r="C31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31">
        <f>HYPERLINK("https://library.bdrc.io/show/bdr:W8LS22431",IMAGE("https://iiif.bdrc.io/bdr:I8LS22433::I8LS224330003.jpg/full/150,/0/default.jpg"))</f>
        <v/>
      </c>
    </row>
    <row r="32">
      <c r="A32" t="inlineStr">
        <is>
          <t>bdr:WA0XL6DD666B09F62</t>
        </is>
      </c>
      <c r="B32">
        <f>HYPERLINK("https://library.bdrc.io/show/bdr:MW1GS66286_6DD666","bdr:MW1GS66286_6DD666")</f>
        <v/>
      </c>
      <c r="C32" t="inlineStr">
        <is>
          <t>ལྟ་བའི་ལུང་།</t>
        </is>
      </c>
      <c r="D32" t="inlineStr"/>
    </row>
    <row r="33">
      <c r="A33" t="inlineStr">
        <is>
          <t>bdr:WA0XL58E2A2BA68EE</t>
        </is>
      </c>
      <c r="B33">
        <f>HYPERLINK("https://library.bdrc.io/show/bdr:MW1KG4532_58E2A2","bdr:MW1KG4532_58E2A2")</f>
        <v/>
      </c>
      <c r="C33" t="inlineStr">
        <is>
          <t>ཇོ་བོ་རྗེའི་མར་མེ་སྨོན་ལམ།</t>
        </is>
      </c>
      <c r="D33" t="inlineStr"/>
    </row>
    <row r="34">
      <c r="A34" t="inlineStr">
        <is>
          <t>bdr:WA0XLF193ABCF3FF1</t>
        </is>
      </c>
      <c r="B34">
        <f>HYPERLINK("https://library.bdrc.io/show/bdr:MW1GS66286_F193AB","bdr:MW1GS66286_F193AB")</f>
        <v/>
      </c>
      <c r="C34" t="inlineStr">
        <is>
          <t>དང་པོ། འདམ་གྱི་བརྫེ་བཅངས་པའི་ཚོམས།</t>
        </is>
      </c>
      <c r="D34" t="inlineStr"/>
    </row>
    <row r="35">
      <c r="A35" t="inlineStr">
        <is>
          <t>bdr:WA0XL01D2B9379F13</t>
        </is>
      </c>
      <c r="B35">
        <f>HYPERLINK("https://library.bdrc.io/show/bdr:MW1GS66286_01D2B9","bdr:MW1GS66286_01D2B9")</f>
        <v/>
      </c>
      <c r="C35" t="inlineStr">
        <is>
          <t>དྲུག་པ། འདི་ནི་བརྫེས་བཅངས་ཚོམས།</t>
        </is>
      </c>
      <c r="D35" t="inlineStr"/>
    </row>
    <row r="36">
      <c r="A36" t="inlineStr">
        <is>
          <t>bdr:WA0XL27EA89D277CC</t>
        </is>
      </c>
      <c r="B36">
        <f>HYPERLINK("https://library.bdrc.io/show/bdr:MW1GS66286_27EA89","bdr:MW1GS66286_27EA89")</f>
        <v/>
      </c>
      <c r="C36" t="inlineStr">
        <is>
          <t>གསང་བ་སྔགས་ཀྱི་བློ་སྦྱོང་གི་སྐོར།</t>
        </is>
      </c>
      <c r="D36" t="inlineStr"/>
    </row>
    <row r="37" ht="70" customHeight="1">
      <c r="A37" t="inlineStr">
        <is>
          <t>bdr:WA3CN15690</t>
        </is>
      </c>
      <c r="B37">
        <f>HYPERLINK("https://library.bdrc.io/show/bdr:MW3CN15690","bdr:MW3CN15690")</f>
        <v/>
      </c>
      <c r="C37" t="inlineStr">
        <is>
          <t>âryatriskandhasåtram and its three Commentaries</t>
        </is>
      </c>
      <c r="D37">
        <f>HYPERLINK("https://library.bdrc.io/show/bdr:W3CN15690",IMAGE("https://iiif.bdrc.io/bdr:I3CN15814::I3CN158140003.jpg/full/150,/0/default.jpg"))</f>
        <v/>
      </c>
    </row>
    <row r="38" ht="70" customHeight="1">
      <c r="A38" t="inlineStr">
        <is>
          <t>bdr:WA3CN15690</t>
        </is>
      </c>
      <c r="B38">
        <f>HYPERLINK("https://library.bdrc.io/show/bdr:MW3CN15690","bdr:MW3CN15690")</f>
        <v/>
      </c>
      <c r="C38" t="inlineStr">
        <is>
          <t>आर्यत्रिस्कन्धसूत्रं टीकात्रयसंवलितम्</t>
        </is>
      </c>
      <c r="D38">
        <f>HYPERLINK("https://library.bdrc.io/show/bdr:W3CN15690",IMAGE("https://iiif.bdrc.io/bdr:I3CN15814::I3CN158140003.jpg/full/150,/0/default.jpg"))</f>
        <v/>
      </c>
    </row>
    <row r="39" ht="70" customHeight="1">
      <c r="A39" t="inlineStr">
        <is>
          <t>bdr:WA3CN15690</t>
        </is>
      </c>
      <c r="B39">
        <f>HYPERLINK("https://library.bdrc.io/show/bdr:MW3CN15690","bdr:MW3CN15690")</f>
        <v/>
      </c>
      <c r="C39" t="inlineStr">
        <is>
          <t>འཕགས་པ་ཕུང་པོ་གསུམ་པའི་མདོ་དང་དེའི་རྒྱ་འགྲེལ་གསུམ།</t>
        </is>
      </c>
      <c r="D39">
        <f>HYPERLINK("https://library.bdrc.io/show/bdr:W3CN15690",IMAGE("https://iiif.bdrc.io/bdr:I3CN15814::I3CN158140003.jpg/full/150,/0/default.jpg"))</f>
        <v/>
      </c>
    </row>
    <row r="40" ht="70" customHeight="1">
      <c r="A40" t="inlineStr">
        <is>
          <t>bdr:WA8LS76628</t>
        </is>
      </c>
      <c r="B40">
        <f>HYPERLINK("https://library.bdrc.io/show/bdr:MW8LS76628","bdr:MW8LS76628")</f>
        <v/>
      </c>
      <c r="C40" t="inlineStr">
        <is>
          <t>ཇོ་བོའི་ཆོས་འབྱུང་བརྒྱ་རྩ།</t>
        </is>
      </c>
      <c r="D40">
        <f>HYPERLINK("https://library.bdrc.io/show/bdr:W8LS76628",IMAGE("https://iiif.bdrc.io/bdr:I8LS76630::I8LS766300003.jpg/full/150,/0/default.jpg"))</f>
        <v/>
      </c>
    </row>
    <row r="41" ht="70" customHeight="1">
      <c r="A41" t="inlineStr">
        <is>
          <t>bdr:WA4CZ74320</t>
        </is>
      </c>
      <c r="B41">
        <f>HYPERLINK("https://library.bdrc.io/show/bdr:MW4CZ74320","bdr:MW4CZ74320")</f>
        <v/>
      </c>
      <c r="C41" t="inlineStr">
        <is>
          <t>ཇོ་བོའི་ཆོས་ཆུང་བརྒྱ་རྩ།</t>
        </is>
      </c>
      <c r="D41">
        <f>HYPERLINK("https://library.bdrc.io/show/bdr:W4CZ74320",IMAGE("https://iiif.bdrc.io/bdr:I4CZ74343::I4CZ743430003.jpg/full/150,/0/default.jpg"))</f>
        <v/>
      </c>
    </row>
    <row r="42" ht="70" customHeight="1">
      <c r="A42" t="inlineStr">
        <is>
          <t>bdr:WA4CZ74320</t>
        </is>
      </c>
      <c r="B42">
        <f>HYPERLINK("https://library.bdrc.io/show/bdr:MW2CZ6751","bdr:MW2CZ6751")</f>
        <v/>
      </c>
      <c r="C42" t="inlineStr">
        <is>
          <t>ཇོ་བོའི་ཆོས་ཆུང་བརྒྱ་རྩ།</t>
        </is>
      </c>
      <c r="D42">
        <f>HYPERLINK("https://library.bdrc.io/show/bdr:W2CZ6751",IMAGE("https://iiif.bdrc.io/bdr:I1KG1811::I1KG18110003.tif/full/150,/0/default.jpg"))</f>
        <v/>
      </c>
    </row>
    <row r="43">
      <c r="A43" t="inlineStr">
        <is>
          <t>bdr:WA0XLDE17B9B62E15</t>
        </is>
      </c>
      <c r="B43">
        <f>HYPERLINK("https://library.bdrc.io/show/bdr:MW1GS66286_DE17B9","bdr:MW1GS66286_DE17B9")</f>
        <v/>
      </c>
      <c r="C43" t="inlineStr">
        <is>
          <t>དམ་ཚིག་ཀུན་ལས་བཏུས་པ།</t>
        </is>
      </c>
      <c r="D43" t="inlineStr"/>
    </row>
    <row r="44">
      <c r="A44" t="inlineStr">
        <is>
          <t>bdr:WA0XL931AABC4D027</t>
        </is>
      </c>
      <c r="B44">
        <f>HYPERLINK("https://library.bdrc.io/show/bdr:MW1GS66286_931AAB","bdr:MW1GS66286_931AAB")</f>
        <v/>
      </c>
      <c r="C44" t="inlineStr">
        <is>
          <t>ལྔ་བ། དམ་པ་དང་པོའི་རྒྱུད་ལས་གྲགས་པ་ཡི།</t>
        </is>
      </c>
      <c r="D44" t="inlineStr"/>
    </row>
    <row r="45" ht="70" customHeight="1">
      <c r="A45" t="inlineStr">
        <is>
          <t>bdr:WA1KG16597</t>
        </is>
      </c>
      <c r="B45">
        <f>HYPERLINK("https://library.bdrc.io/show/bdr:MW1KG16597","bdr:MW1KG16597")</f>
        <v/>
      </c>
      <c r="C45" t="inlineStr">
        <is>
          <t>འབྲོམ་སྟོན་པ་རྒྱལ་བའི་འབྱུང་གནས་ཀྱི་སྐྱེས་རབས་བཀའ་གདམས་བུ་ཆོས།</t>
        </is>
      </c>
      <c r="D45">
        <f>HYPERLINK("https://library.bdrc.io/show/bdr:W1KG16597",IMAGE("https://iiif.bdrc.io/bdr:I2PD17975::I2PD179750003.jpg/full/150,/0/default.jpg"))</f>
        <v/>
      </c>
    </row>
    <row r="46">
      <c r="A46" t="inlineStr">
        <is>
          <t>bdr:WA0XL99001E2D44C3</t>
        </is>
      </c>
      <c r="B46">
        <f>HYPERLINK("https://library.bdrc.io/show/bdr:MW1GS66286_99001E","bdr:MW1GS66286_99001E")</f>
        <v/>
      </c>
      <c r="C46" t="inlineStr">
        <is>
          <t>ཉི་ཤུ་པ། ཉམས་ན་བསྐང་ཐབས་བཤད་པར་བྱ།</t>
        </is>
      </c>
      <c r="D46" t="inlineStr"/>
    </row>
    <row r="47">
      <c r="A47" t="inlineStr">
        <is>
          <t>bdr:WA0XL9C27D36F654D</t>
        </is>
      </c>
      <c r="B47">
        <f>HYPERLINK("https://library.bdrc.io/show/bdr:MW1GS66286_9C27D3","bdr:MW1GS66286_9C27D3")</f>
        <v/>
      </c>
      <c r="C47" t="inlineStr">
        <is>
          <t>ཉི་ཤུ་གསུམ་པ། ཁྱོད་ཀྱི་སྐུ་ལ་ཤ་ཁྲག་མེད།</t>
        </is>
      </c>
      <c r="D47" t="inlineStr"/>
    </row>
    <row r="48" ht="70" customHeight="1">
      <c r="A48" t="inlineStr">
        <is>
          <t>bdr:WA1PD192036</t>
        </is>
      </c>
      <c r="B48">
        <f>HYPERLINK("https://library.bdrc.io/show/bdr:MW1PD192036","bdr:MW1PD192036")</f>
        <v/>
      </c>
      <c r="C48" t="inlineStr">
        <is>
          <t>ཇོ་བོ་རྗེ་དཔལ་ལྡན་ཨ་ཏི་ཤའི་གསུང་འབུམ།</t>
        </is>
      </c>
      <c r="D48">
        <f>HYPERLINK("https://library.bdrc.io/show/bdr:W1PD192036",IMAGE("https://iiif.bdrc.io/bdr:I2PD17745::I2PD177450003.jpg/full/150,/0/default.jpg"))</f>
        <v/>
      </c>
    </row>
    <row r="49">
      <c r="A49" t="inlineStr">
        <is>
          <t>bdr:WA0XL33261AAB6AEB</t>
        </is>
      </c>
      <c r="B49">
        <f>HYPERLINK("https://library.bdrc.io/show/bdr:MW1GS66286_33261A","bdr:MW1GS66286_33261A")</f>
        <v/>
      </c>
      <c r="C49" t="inlineStr">
        <is>
          <t>ཉི་ཤུ་ལྔ་པ། དམ་ཚིག་ཅེས་བྱ་བ་ནི་བསྲུང་བར་བྱེད་པའི་ཕྱིར།</t>
        </is>
      </c>
      <c r="D49" t="inlineStr"/>
    </row>
    <row r="50">
      <c r="A50" t="inlineStr">
        <is>
          <t>bdr:WA0XL234455DB574A</t>
        </is>
      </c>
      <c r="B50">
        <f>HYPERLINK("https://library.bdrc.io/show/bdr:MW1GS66286_234455","bdr:MW1GS66286_234455")</f>
        <v/>
      </c>
      <c r="C50" t="inlineStr">
        <is>
          <t>ཇོ་བོ་རྗེས་དགོན་པ་བ་ལ་གནས་བའི་ཕྱག་ཆེན།</t>
        </is>
      </c>
      <c r="D50" t="inlineStr"/>
    </row>
    <row r="51">
      <c r="A51" t="inlineStr">
        <is>
          <t>bdr:WA0XLA860360F44C4</t>
        </is>
      </c>
      <c r="B51">
        <f>HYPERLINK("https://library.bdrc.io/show/bdr:MW1PD89051_A86036","bdr:MW1PD89051_A86036")</f>
        <v/>
      </c>
      <c r="C51" t="inlineStr">
        <is>
          <t>བདེན་གཉིས་རྣམ་བཤད་ཊི་ཀ</t>
        </is>
      </c>
      <c r="D51" t="inlineStr"/>
    </row>
    <row r="52">
      <c r="A52" t="inlineStr">
        <is>
          <t>bdr:WA0XL70B8B1933857</t>
        </is>
      </c>
      <c r="B52">
        <f>HYPERLINK("https://library.bdrc.io/show/bdr:MW1GS66286_70B8B1","bdr:MW1GS66286_70B8B1")</f>
        <v/>
      </c>
      <c r="C52" t="inlineStr">
        <is>
          <t>ལས་སྒྲིབ་རྣམ་སྦྱོང་གི་གཟུངས་ཀྱི་སྒྲུབ་ཐབས།</t>
        </is>
      </c>
      <c r="D52" t="inlineStr"/>
    </row>
    <row r="53">
      <c r="A53" t="inlineStr">
        <is>
          <t>bdr:WA0XL0B86FF958325</t>
        </is>
      </c>
      <c r="B53">
        <f>HYPERLINK("https://library.bdrc.io/show/bdr:MW1GS66286_0B86FF","bdr:MW1GS66286_0B86FF")</f>
        <v/>
      </c>
      <c r="C53" t="inlineStr">
        <is>
          <t>དྲུག་པ། རྡོ་རྗེ་དམྱལ་བར་འཚེད་པ་ཡིན།</t>
        </is>
      </c>
      <c r="D53" t="inlineStr"/>
    </row>
    <row r="54">
      <c r="A54" t="inlineStr">
        <is>
          <t>bdr:WA0XL6305DF6AAD6B</t>
        </is>
      </c>
      <c r="B54">
        <f>HYPERLINK("https://library.bdrc.io/show/bdr:MW1GS66286_6305DF","bdr:MW1GS66286_6305DF")</f>
        <v/>
      </c>
      <c r="C54" t="inlineStr">
        <is>
          <t>བརྒྱད་པ། དམ་མེད་གདོད་དང་མི་ལྡན་པའི</t>
        </is>
      </c>
      <c r="D54" t="inlineStr"/>
    </row>
    <row r="55">
      <c r="A55" t="inlineStr">
        <is>
          <t>bdr:WA0XLE1083ACE90D9</t>
        </is>
      </c>
      <c r="B55">
        <f>HYPERLINK("https://library.bdrc.io/show/bdr:MW1NLM2737_E1083A","bdr:MW1NLM2737_E1083A")</f>
        <v/>
      </c>
      <c r="C55" t="inlineStr">
        <is>
          <t>བླ་མའི་བྱ་བའི་རིམ་པ།</t>
        </is>
      </c>
      <c r="D55" t="inlineStr"/>
    </row>
    <row r="56">
      <c r="A56" t="inlineStr">
        <is>
          <t>bdr:WA0XL27911E1D78C8</t>
        </is>
      </c>
      <c r="B56">
        <f>HYPERLINK("https://library.bdrc.io/show/bdr:MW1GS66286_27911E","bdr:MW1GS66286_27911E")</f>
        <v/>
      </c>
      <c r="C56" t="inlineStr">
        <is>
          <t>རབ་ཏུ་གནས་པ།</t>
        </is>
      </c>
      <c r="D56" t="inlineStr"/>
    </row>
    <row r="57" ht="70" customHeight="1">
      <c r="A57" t="inlineStr">
        <is>
          <t>bdr:WA8LS76619</t>
        </is>
      </c>
      <c r="B57">
        <f>HYPERLINK("https://library.bdrc.io/show/bdr:MW8LS76619","bdr:MW8LS76619")</f>
        <v/>
      </c>
      <c r="C57" t="inlineStr">
        <is>
          <t>བློ་སྦྱོང་ཉེར་མཁོ་ཕྱོགས་བསྒྲིགས།</t>
        </is>
      </c>
      <c r="D57">
        <f>HYPERLINK("https://library.bdrc.io/show/bdr:W8LS76619",IMAGE("https://iiif.bdrc.io/bdr:I8LS76705::I8LS767050003.jpg/full/150,/0/default.jpg"))</f>
        <v/>
      </c>
    </row>
    <row r="58">
      <c r="A58" t="inlineStr">
        <is>
          <t>bdr:WA0XLDAD4481877ED</t>
        </is>
      </c>
      <c r="B58">
        <f>HYPERLINK("https://library.bdrc.io/show/bdr:MW1GS66286_DAD448","bdr:MW1GS66286_DAD448")</f>
        <v/>
      </c>
      <c r="C58" t="inlineStr">
        <is>
          <t>སྒྲོལ་བསྟོད་ཉེར་གཅིག་མ།</t>
        </is>
      </c>
      <c r="D58" t="inlineStr"/>
    </row>
    <row r="59">
      <c r="A59" t="inlineStr">
        <is>
          <t>bdr:WA0XL2122422831E8</t>
        </is>
      </c>
      <c r="B59">
        <f>HYPERLINK("https://library.bdrc.io/show/bdr:MW1GS66286_212242","bdr:MW1GS66286_212242")</f>
        <v/>
      </c>
      <c r="C59" t="inlineStr">
        <is>
          <t>ལྔ་བ། འདུས་བྱས་ཚོམས།</t>
        </is>
      </c>
      <c r="D59" t="inlineStr"/>
    </row>
    <row r="60" ht="70" customHeight="1">
      <c r="A60" t="inlineStr">
        <is>
          <t>bdr:WA1KG506</t>
        </is>
      </c>
      <c r="B60">
        <f>HYPERLINK("https://library.bdrc.io/show/bdr:MW1KG506","bdr:MW1KG506")</f>
        <v/>
      </c>
      <c r="C60" t="inlineStr">
        <is>
          <t>བྱང་ཆུབ་ལམ་གྱི་རིམ་པ།</t>
        </is>
      </c>
      <c r="D60">
        <f>HYPERLINK("https://library.bdrc.io/show/bdr:W1KG506",IMAGE("https://iiif.bdrc.io/bdr:I1KG508::I1KG5080003.tif/full/150,/0/default.jpg"))</f>
        <v/>
      </c>
    </row>
    <row r="61">
      <c r="A61" t="inlineStr">
        <is>
          <t>bdr:WA1KG506</t>
        </is>
      </c>
      <c r="B61">
        <f>HYPERLINK("https://library.bdrc.io/show/bdr:MW1KG506_31D9BA","bdr:MW1KG506_31D9BA")</f>
        <v/>
      </c>
      <c r="C61" t="inlineStr">
        <is>
          <t>བྱང་ཆུབ་ལམ་གྱི་རིམ་པ།</t>
        </is>
      </c>
      <c r="D61" t="inlineStr"/>
    </row>
    <row r="62">
      <c r="A62" t="inlineStr">
        <is>
          <t>bdr:WA1KG506</t>
        </is>
      </c>
      <c r="B62">
        <f>HYPERLINK("https://library.bdrc.io/show/bdr:MW4PD3076_2C2493","bdr:MW4PD3076_2C2493")</f>
        <v/>
      </c>
      <c r="C62" t="inlineStr">
        <is>
          <t>བྱང་ཆུབ་ལམ་གྱི་རིམ་པ།</t>
        </is>
      </c>
      <c r="D62" t="inlineStr"/>
    </row>
    <row r="63">
      <c r="A63" t="inlineStr">
        <is>
          <t>bdr:WA0XL1FEB93256961</t>
        </is>
      </c>
      <c r="B63">
        <f>HYPERLINK("https://library.bdrc.io/show/bdr:MW1NLM2737_1FEB93","bdr:MW1NLM2737_1FEB93")</f>
        <v/>
      </c>
      <c r="C63" t="inlineStr">
        <is>
          <t>སྨེས་བསྐྱེད་པ་དང་སྡོམ་པའི་ཆོ་གའི་རིམ་པ།</t>
        </is>
      </c>
      <c r="D63" t="inlineStr"/>
    </row>
    <row r="64">
      <c r="A64" t="inlineStr">
        <is>
          <t>bdr:WA0XL1FEB93256961</t>
        </is>
      </c>
      <c r="B64">
        <f>HYPERLINK("https://library.bdrc.io/show/bdr:MW1NLM2737_1FEB93","bdr:MW1NLM2737_1FEB93")</f>
        <v/>
      </c>
      <c r="C64" t="inlineStr">
        <is>
          <t>cittotpadasamvaravidhikrama</t>
        </is>
      </c>
      <c r="D64" t="inlineStr"/>
    </row>
    <row r="65">
      <c r="A65" t="inlineStr">
        <is>
          <t>bdr:WA0XL4D157F973643</t>
        </is>
      </c>
      <c r="B65">
        <f>HYPERLINK("https://library.bdrc.io/show/bdr:MW1GS66286_4D157F","bdr:MW1GS66286_4D157F")</f>
        <v/>
      </c>
      <c r="C65" t="inlineStr">
        <is>
          <t>ཚེའི་སྒྲུབ་ཐབས།</t>
        </is>
      </c>
      <c r="D65" t="inlineStr"/>
    </row>
    <row r="66" ht="70" customHeight="1">
      <c r="A66" t="inlineStr">
        <is>
          <t>bdr:WA8LS76583</t>
        </is>
      </c>
      <c r="B66">
        <f>HYPERLINK("https://library.bdrc.io/show/bdr:MW8LS76583","bdr:MW8LS76583")</f>
        <v/>
      </c>
      <c r="C66" t="inlineStr">
        <is>
          <t>བྱང་ཆུབ་ལམ་གྱི་སྒྲོན་མ།</t>
        </is>
      </c>
      <c r="D66">
        <f>HYPERLINK("https://library.bdrc.io/show/bdr:W8LS76583",IMAGE("https://iiif.bdrc.io/bdr:I8LS76638::I8LS766380003.jpg/full/150,/0/default.jpg"))</f>
        <v/>
      </c>
    </row>
    <row r="67" ht="70" customHeight="1">
      <c r="A67" t="inlineStr">
        <is>
          <t>bdr:WA8LS76583</t>
        </is>
      </c>
      <c r="B67">
        <f>HYPERLINK("https://library.bdrc.io/show/bdr:MW8LS76583","bdr:MW8LS76583")</f>
        <v/>
      </c>
      <c r="C67" t="inlineStr">
        <is>
          <t>The Lamp for the Path to Enlightenment</t>
        </is>
      </c>
      <c r="D67">
        <f>HYPERLINK("https://library.bdrc.io/show/bdr:W8LS76583",IMAGE("https://iiif.bdrc.io/bdr:I8LS76638::I8LS766380003.jpg/full/150,/0/default.jpg"))</f>
        <v/>
      </c>
    </row>
    <row r="68">
      <c r="A68" t="inlineStr">
        <is>
          <t>bdr:WA0XL7E34EC47441B</t>
        </is>
      </c>
      <c r="B68">
        <f>HYPERLINK("https://library.bdrc.io/show/bdr:MW1GS66286_7E34EC","bdr:MW1GS66286_7E34EC")</f>
        <v/>
      </c>
      <c r="C68" t="inlineStr">
        <is>
          <t>རིན་པོ་ཆེ་ཟ་ར་ཚགས།</t>
        </is>
      </c>
      <c r="D68" t="inlineStr"/>
    </row>
    <row r="69">
      <c r="A69" t="inlineStr">
        <is>
          <t>bdr:WA0XLEB71D3B47C5F</t>
        </is>
      </c>
      <c r="B69">
        <f>HYPERLINK("https://library.bdrc.io/show/bdr:MW1KG506_EB71D3","bdr:MW1KG506_EB71D3")</f>
        <v/>
      </c>
      <c r="C69" t="inlineStr">
        <is>
          <t>ལྐོག་ཆོས།</t>
        </is>
      </c>
      <c r="D69" t="inlineStr"/>
    </row>
    <row r="70">
      <c r="A70" t="inlineStr">
        <is>
          <t>bdr:WA0XLF068D928DCF2</t>
        </is>
      </c>
      <c r="B70">
        <f>HYPERLINK("https://library.bdrc.io/show/bdr:MW1GS66286_F068D9","bdr:MW1GS66286_F068D9")</f>
        <v/>
      </c>
      <c r="C70" t="inlineStr">
        <is>
          <t>སྤྱན་རས་གཟིགས་ཀྱི་སྒྲུབ་ཐབས་དཔལ་གསང་བ་འདུས་པའི་རྒྱུད་ཀྱི་རིམ་པས་སྒྲུབ་པ།</t>
        </is>
      </c>
      <c r="D70" t="inlineStr"/>
    </row>
    <row r="71">
      <c r="A71" t="inlineStr">
        <is>
          <t>bdr:WA0XLD72F4EE503D9</t>
        </is>
      </c>
      <c r="B71">
        <f>HYPERLINK("https://library.bdrc.io/show/bdr:MW1GS66286_D72F4E","bdr:MW1GS66286_D72F4E")</f>
        <v/>
      </c>
      <c r="C71" t="inlineStr">
        <is>
          <t>རྟ་མགྲིན་གྱི་སྒྲུབ་ཐབས།</t>
        </is>
      </c>
      <c r="D71" t="inlineStr"/>
    </row>
    <row r="72">
      <c r="A72" t="inlineStr">
        <is>
          <t>bdr:WA0XL3C1E7BE9913C</t>
        </is>
      </c>
      <c r="B72">
        <f>HYPERLINK("https://library.bdrc.io/show/bdr:MW23746_3C1E7B","bdr:MW23746_3C1E7B")</f>
        <v/>
      </c>
      <c r="C72" t="inlineStr">
        <is>
          <t>ཇོ་བོས་ཁུ་རྔོག་འབྲོམ་གསུམ་ལ་དྲི་ལན་གནང་བ།</t>
        </is>
      </c>
      <c r="D72" t="inlineStr"/>
    </row>
    <row r="73" ht="70" customHeight="1">
      <c r="A73" t="inlineStr">
        <is>
          <t>bdr:WA1KG5180</t>
        </is>
      </c>
      <c r="B73">
        <f>HYPERLINK("https://library.bdrc.io/show/bdr:MW00KG09688","bdr:MW00KG09688")</f>
        <v/>
      </c>
      <c r="C73" t="inlineStr">
        <is>
          <t>ཇོ་བོ་རྗེ་དཔལ་ལྡན་ཨ་ཏི་ཤའི་རྣམ་ཐར་བཀའ་གདམས་ཕ་ཆོས།</t>
        </is>
      </c>
      <c r="D73">
        <f>HYPERLINK("https://library.bdrc.io/show/bdr:W00KG09688",IMAGE("https://iiif.bdrc.io/bdr:I00KG09718::I00KG097180003.tif/full/150,/0/default.jpg"))</f>
        <v/>
      </c>
    </row>
    <row r="74" ht="70" customHeight="1">
      <c r="A74" t="inlineStr">
        <is>
          <t>bdr:WA1KG5180</t>
        </is>
      </c>
      <c r="B74">
        <f>HYPERLINK("https://library.bdrc.io/show/bdr:MW1KG5180","bdr:MW1KG5180")</f>
        <v/>
      </c>
      <c r="C74" t="inlineStr">
        <is>
          <t>ཇོ་བོ་རྗེ་དཔལ་ལྡན་ཨ་ཏི་ཤའི་རྣམ་ཐར་བཀའ་གདམས་ཕ་ཆོས།</t>
        </is>
      </c>
      <c r="D74">
        <f>HYPERLINK("https://library.bdrc.io/show/bdr:W1KG5180",IMAGE("https://iiif.bdrc.io/bdr:I1KG5238::I1KG52380003.tif/full/150,/0/default.jpg"))</f>
        <v/>
      </c>
    </row>
    <row r="75">
      <c r="A75" t="inlineStr">
        <is>
          <t>bdr:WA0XLF76825F1ACF6</t>
        </is>
      </c>
      <c r="B75">
        <f>HYPERLINK("https://library.bdrc.io/show/bdr:MW1GS66286_F76825","bdr:MW1GS66286_F76825")</f>
        <v/>
      </c>
      <c r="C75" t="inlineStr">
        <is>
          <t>རིན་པོ་ཆེ་ཟ་མ་ཏོག་ཁ་ཕྱེ་བ།</t>
        </is>
      </c>
      <c r="D75" t="inlineStr"/>
    </row>
    <row r="76">
      <c r="A76" t="inlineStr">
        <is>
          <t>bdr:WA8LS76624</t>
        </is>
      </c>
      <c r="B76">
        <f>HYPERLINK("https://library.bdrc.io/show/bdr:MW8LS76624","bdr:MW8LS76624")</f>
        <v/>
      </c>
      <c r="C76" t="inlineStr">
        <is>
          <t>བྱང་ཆུབ་ལམ་སྒྲོན།</t>
        </is>
      </c>
      <c r="D76" t="inlineStr"/>
    </row>
    <row r="77">
      <c r="A77" t="inlineStr">
        <is>
          <t>bdr:WA0XLD690DEB65EA9</t>
        </is>
      </c>
      <c r="B77">
        <f>HYPERLINK("https://library.bdrc.io/show/bdr:MW1GS66286_D690DE","bdr:MW1GS66286_D690DE")</f>
        <v/>
      </c>
      <c r="C77" t="inlineStr">
        <is>
          <t>སྐུ་གསུངས་ཐུགས་ཀྱི་རབ་གནས།</t>
        </is>
      </c>
      <c r="D77" t="inlineStr"/>
    </row>
    <row r="78">
      <c r="A78" t="inlineStr">
        <is>
          <t>bdr:WA0XL7926BD68859F</t>
        </is>
      </c>
      <c r="B78">
        <f>HYPERLINK("https://library.bdrc.io/show/bdr:MW1GS66286_7926BD","bdr:MW1GS66286_7926BD")</f>
        <v/>
      </c>
      <c r="C78" t="inlineStr">
        <is>
          <t>དང་པོ། གདམས་པའི་ཚོམས།</t>
        </is>
      </c>
      <c r="D78" t="inlineStr"/>
    </row>
    <row r="79" ht="70" customHeight="1">
      <c r="A79" t="inlineStr">
        <is>
          <t>bdr:WA1KG5813</t>
        </is>
      </c>
      <c r="B79">
        <f>HYPERLINK("https://library.bdrc.io/show/bdr:MW1KG5813","bdr:MW1KG5813")</f>
        <v/>
      </c>
      <c r="C79" t="inlineStr">
        <is>
          <t>བྱང་ཆུབ་ལམ་སྒྲོན་ལམ་རིམ་བདུད་རྩིའི་ཉིང་ཁུ་བློ་སྦྱོང་མཚོན་ཆ་རྩ་འགྲེལ་བློ་སྦྱོང་དོན་བདུན་རྩ་འགྲེལ།</t>
        </is>
      </c>
      <c r="D79">
        <f>HYPERLINK("https://library.bdrc.io/show/bdr:W1KG5813",IMAGE("https://iiif.bdrc.io/bdr:I1KG5830::I1KG58300003.tif/full/150,/0/default.jpg"))</f>
        <v/>
      </c>
    </row>
    <row r="80">
      <c r="A80" t="inlineStr">
        <is>
          <t>bdr:WA0XL1D6A2313C80D</t>
        </is>
      </c>
      <c r="B80">
        <f>HYPERLINK("https://library.bdrc.io/show/bdr:MW20877_1D6A23","bdr:MW20877_1D6A23")</f>
        <v/>
      </c>
      <c r="C80" t="inlineStr">
        <is>
          <t>ཐེག་པ་ཆེན་པོའི་ལམ་གྱི་རིམ་པའི་གཞུང་བྱང་ཆུབ་ལམ་གྱི་སྒྲོན་མ།</t>
        </is>
      </c>
      <c r="D80" t="inlineStr"/>
    </row>
    <row r="81">
      <c r="A81" t="inlineStr">
        <is>
          <t>bdr:WA0XLD46AF0EC122F</t>
        </is>
      </c>
      <c r="B81">
        <f>HYPERLINK("https://library.bdrc.io/show/bdr:MW1GS66286_D46AF0","bdr:MW1GS66286_D46AF0")</f>
        <v/>
      </c>
      <c r="C81" t="inlineStr">
        <is>
          <t>ཡི་གེ་བརྒྱ་པའི་སྒྲུབ་ཐབས།</t>
        </is>
      </c>
      <c r="D81" t="inlineStr"/>
    </row>
    <row r="82">
      <c r="A82" t="inlineStr">
        <is>
          <t>bdr:WA0XLC54DBBF7F64C</t>
        </is>
      </c>
      <c r="B82">
        <f>HYPERLINK("https://library.bdrc.io/show/bdr:MW3CN22337_C54DBB","bdr:MW3CN22337_C54DBB")</f>
        <v/>
      </c>
      <c r="C82" t="inlineStr">
        <is>
          <t>ད། ཇོ་བོ་ཡབ་སྲས་ཀྱི་གསུང་བགྲོས་པ་ཆོས་རིན་པོ་ཆེའི་གཏེར་མཛོད། བྱང་ཆུབ་སེམས་དཔའི་ནོར་བུའི་ཕྲེང་བ་རྩ་འགྲེལ།</t>
        </is>
      </c>
      <c r="D82" t="inlineStr"/>
    </row>
    <row r="83">
      <c r="A83" t="inlineStr">
        <is>
          <t>bdr:WA0XL48A0951B725E</t>
        </is>
      </c>
      <c r="B83">
        <f>HYPERLINK("https://library.bdrc.io/show/bdr:MW1GS66286_48A095","bdr:MW1GS66286_48A095")</f>
        <v/>
      </c>
      <c r="C83" t="inlineStr">
        <is>
          <t>ཉི་ཤུ་རྩ་གཅིག་པ། བསོད་ནམས་ཚོགས་ནི་ཡོངས་རྫོགས་པ།</t>
        </is>
      </c>
      <c r="D83" t="inlineStr"/>
    </row>
    <row r="84" ht="70" customHeight="1">
      <c r="A84" t="inlineStr">
        <is>
          <t>bdr:WA1EE60</t>
        </is>
      </c>
      <c r="B84">
        <f>HYPERLINK("https://library.bdrc.io/show/bdr:MW1EE60","bdr:MW1EE60")</f>
        <v/>
      </c>
      <c r="C84" t="inlineStr">
        <is>
          <t>བློ་སྦྱོང་མཚོན་ཆའི་འཁོར་ལོ། ༼སོག་ཡིག༽</t>
        </is>
      </c>
      <c r="D84">
        <f>HYPERLINK("https://library.bdrc.io/show/bdr:W1EE60",IMAGE("https://iiif.bdrc.io/bdr:I1KG16984::I1KG169840003.jpg/full/150,/0/default.jpg"))</f>
        <v/>
      </c>
    </row>
    <row r="85" ht="70" customHeight="1">
      <c r="A85" t="inlineStr">
        <is>
          <t>bdr:WA1EE60</t>
        </is>
      </c>
      <c r="B85">
        <f>HYPERLINK("https://library.bdrc.io/show/bdr:MW1EE60","bdr:MW1EE60")</f>
        <v/>
      </c>
      <c r="C85" t="inlineStr">
        <is>
          <t>dharm-a raksita ber jou adisa-dur soyurqagsan oyun sudulqu mese-yin kurdun kemegdeku orusiba</t>
        </is>
      </c>
      <c r="D85">
        <f>HYPERLINK("https://library.bdrc.io/show/bdr:W1EE60",IMAGE("https://iiif.bdrc.io/bdr:I1KG16984::I1KG169840003.jpg/full/150,/0/default.jpg"))</f>
        <v/>
      </c>
    </row>
    <row r="86">
      <c r="A86" t="inlineStr">
        <is>
          <t>bdr:WA0XLA8B123BF017D</t>
        </is>
      </c>
      <c r="B86">
        <f>HYPERLINK("https://library.bdrc.io/show/bdr:MW1GS66286_A8B123","bdr:MW1GS66286_A8B123")</f>
        <v/>
      </c>
      <c r="C86" t="inlineStr">
        <is>
          <t>བཅུ་དགུ་པ། རྣལ་འབྱོར་སྐྱེས་བུ་ཆེན་པོ།</t>
        </is>
      </c>
      <c r="D86" t="inlineStr"/>
    </row>
    <row r="87">
      <c r="A87" t="inlineStr">
        <is>
          <t>bdr:WA0XL4A61E578F1F8</t>
        </is>
      </c>
      <c r="B87">
        <f>HYPERLINK("https://library.bdrc.io/show/bdr:MW1GS66286_4A61E5","bdr:MW1GS66286_4A61E5")</f>
        <v/>
      </c>
      <c r="C87" t="inlineStr">
        <is>
          <t>རྡོ་རྗེ་མཁའ་སྤྱོད་མ་ལ་བསྟོད་པ།</t>
        </is>
      </c>
      <c r="D87" t="inlineStr"/>
    </row>
    <row r="88">
      <c r="A88" t="inlineStr">
        <is>
          <t>bdr:WA0XLF10F5DF895AA</t>
        </is>
      </c>
      <c r="B88">
        <f>HYPERLINK("https://library.bdrc.io/show/bdr:MW1GS66286_F10F5D","bdr:MW1GS66286_F10F5D")</f>
        <v/>
      </c>
      <c r="C88" t="inlineStr">
        <is>
          <t>ཛཾ་བྷ་ལ་དཀར་པོའི་སྒྲུབ་ཐབས།</t>
        </is>
      </c>
      <c r="D88" t="inlineStr"/>
    </row>
    <row r="89">
      <c r="A89" t="inlineStr">
        <is>
          <t>bdr:WA3CN21390</t>
        </is>
      </c>
      <c r="B89">
        <f>HYPERLINK("https://library.bdrc.io/show/bdr:MW3CN21390","bdr:MW3CN21390")</f>
        <v/>
      </c>
      <c r="C89" t="inlineStr">
        <is>
          <t>སློབ་དཔོན་མར་མེ་མཛད་ཡེ་ཤེས་དང་འབྲེལ་ཡོད་ཀྱི་གསུང་ཕྱོགས་བསྡུས།</t>
        </is>
      </c>
      <c r="D89" t="inlineStr"/>
    </row>
    <row r="90">
      <c r="A90" t="inlineStr">
        <is>
          <t>bdr:WA0XLE34DBE6A95C1</t>
        </is>
      </c>
      <c r="B90">
        <f>HYPERLINK("https://library.bdrc.io/show/bdr:MW1GS66286_E34DBE","bdr:MW1GS66286_E34DBE")</f>
        <v/>
      </c>
      <c r="C90" t="inlineStr">
        <is>
          <t>བདེ་མཆོག་གི་བསྟོད་པ།</t>
        </is>
      </c>
      <c r="D90" t="inlineStr"/>
    </row>
    <row r="91">
      <c r="A91" t="inlineStr">
        <is>
          <t>bdr:WA0XLF0E7C2A34F9E</t>
        </is>
      </c>
      <c r="B91">
        <f>HYPERLINK("https://library.bdrc.io/show/bdr:MW1GS66286_F0E7C2","bdr:MW1GS66286_F0E7C2")</f>
        <v/>
      </c>
      <c r="C91" t="inlineStr">
        <is>
          <t>བདུན་པ། རྟག་པར་དངོས་གྲུབ་རྣམས་ཀྱི་རྒྱུ།</t>
        </is>
      </c>
      <c r="D91" t="inlineStr"/>
    </row>
    <row r="92">
      <c r="A92" t="inlineStr">
        <is>
          <t>bdr:WA0XLCDCFB8C25644</t>
        </is>
      </c>
      <c r="B92">
        <f>HYPERLINK("https://library.bdrc.io/show/bdr:MW1GS66286_CDCFB8","bdr:MW1GS66286_CDCFB8")</f>
        <v/>
      </c>
      <c r="C92" t="inlineStr">
        <is>
          <t>དཀྱིལ་འཁོར་གྱི་ཆོ་ག</t>
        </is>
      </c>
      <c r="D92" t="inlineStr"/>
    </row>
    <row r="93">
      <c r="A93" t="inlineStr">
        <is>
          <t>bdr:WA0XL59484F0E11EE</t>
        </is>
      </c>
      <c r="B93">
        <f>HYPERLINK("https://library.bdrc.io/show/bdr:MW1GS66286_59484F","bdr:MW1GS66286_59484F")</f>
        <v/>
      </c>
      <c r="C93" t="inlineStr">
        <is>
          <t>རྣམ་ཐར་མདོར་བསྡུས།</t>
        </is>
      </c>
      <c r="D93" t="inlineStr"/>
    </row>
    <row r="94">
      <c r="A94" t="inlineStr">
        <is>
          <t>bdr:WA0XLEBEA89D55A6D</t>
        </is>
      </c>
      <c r="B94">
        <f>HYPERLINK("https://library.bdrc.io/show/bdr:MW1GS66286_EBEA89","bdr:MW1GS66286_EBEA89")</f>
        <v/>
      </c>
      <c r="C94" t="inlineStr">
        <is>
          <t>གསུམ་པ། སྣང་བའི་ཚོམས།</t>
        </is>
      </c>
      <c r="D94" t="inlineStr"/>
    </row>
    <row r="95" ht="70" customHeight="1">
      <c r="A95" t="inlineStr">
        <is>
          <t>bdr:WA27018</t>
        </is>
      </c>
      <c r="B95">
        <f>HYPERLINK("https://library.bdrc.io/show/bdr:MW27018","bdr:MW27018")</f>
        <v/>
      </c>
      <c r="C95" t="inlineStr">
        <is>
          <t>སྔོན་འགྲོ་ཁྲིད་ཆེན་བཞི།</t>
        </is>
      </c>
      <c r="D95">
        <f>HYPERLINK("https://library.bdrc.io/show/bdr:W27018",IMAGE("https://iiif.bdrc.io/bdr:I1KG10461::I1KG104610003.jpg/full/150,/0/default.jpg"))</f>
        <v/>
      </c>
    </row>
    <row r="96" ht="70" customHeight="1">
      <c r="A96" t="inlineStr">
        <is>
          <t>bdr:WA1NLM351</t>
        </is>
      </c>
      <c r="B96">
        <f>HYPERLINK("https://library.bdrc.io/show/bdr:MW1NLM351","bdr:MW1NLM351")</f>
        <v/>
      </c>
      <c r="C96" t="inlineStr">
        <is>
          <t>བྱང་ཆུབ་ལམ་གྱི་སྒྲོན་མེ་སོགས་ཉེར་འཁོ་འགའ་ཞིག</t>
        </is>
      </c>
      <c r="D96">
        <f>HYPERLINK("https://library.bdrc.io/show/bdr:W1NLM351",IMAGE("https://iiif.bdrc.io/bdr:I1NLM351_001::I1NLM351_0010003.jpg/full/150,/0/default.jpg"))</f>
        <v/>
      </c>
    </row>
    <row r="97">
      <c r="A97" t="inlineStr">
        <is>
          <t>bdr:WA0XL948FC3805A89</t>
        </is>
      </c>
      <c r="B97">
        <f>HYPERLINK("https://library.bdrc.io/show/bdr:MW1GS66286_948FC3","bdr:MW1GS66286_948FC3")</f>
        <v/>
      </c>
      <c r="C97" t="inlineStr">
        <is>
          <t>འཇིགས་པ་བརྒྱད་སྐྱོབ་ཀྱི་སྒྲུབ་ཐབས།</t>
        </is>
      </c>
      <c r="D97" t="inlineStr"/>
    </row>
    <row r="98">
      <c r="A98" t="inlineStr">
        <is>
          <t>bdr:WA0XL94AC1BFC10C7</t>
        </is>
      </c>
      <c r="B98">
        <f>HYPERLINK("https://library.bdrc.io/show/bdr:MW1GS66286_94AC1B","bdr:MW1GS66286_94AC1B")</f>
        <v/>
      </c>
      <c r="C98" t="inlineStr">
        <is>
          <t>རྩ་བའི་ལྟུང་བའི་རྒྱ་ཆེར་འགྲེལ་དང་དམ་ཚིག་ཐམས་ཅད་བསྡུས་པ།</t>
        </is>
      </c>
      <c r="D98" t="inlineStr"/>
    </row>
    <row r="99">
      <c r="A99" t="inlineStr">
        <is>
          <t>bdr:WA0XL297EE5301C9F</t>
        </is>
      </c>
      <c r="B99">
        <f>HYPERLINK("https://library.bdrc.io/show/bdr:MW1GS66286_297EE5","bdr:MW1GS66286_297EE5")</f>
        <v/>
      </c>
      <c r="C99" t="inlineStr">
        <is>
          <t>ཉེར་གཅིག་པ། བཀའ་རྒྱ། ཁུ་ཆོས་གཉིས། ལུང་བསྟན། རྡོར་གླུ། ཁ་སྐོང་རྣམས།</t>
        </is>
      </c>
      <c r="D99" t="inlineStr"/>
    </row>
    <row r="100">
      <c r="A100" t="inlineStr">
        <is>
          <t>bdr:WA0XLEA656FD667CE</t>
        </is>
      </c>
      <c r="B100">
        <f>HYPERLINK("https://library.bdrc.io/show/bdr:MW1GS66286_EA656F","bdr:MW1GS66286_EA656F")</f>
        <v/>
      </c>
      <c r="C100" t="inlineStr">
        <is>
          <t>ཁྲུས་ཀྱི་ཆོ་ག</t>
        </is>
      </c>
      <c r="D100" t="inlineStr"/>
    </row>
    <row r="101">
      <c r="A101" t="inlineStr">
        <is>
          <t>bdr:WA0XL96D874CD1DC1</t>
        </is>
      </c>
      <c r="B101">
        <f>HYPERLINK("https://library.bdrc.io/show/bdr:MW1GS66286_96D874","bdr:MW1GS66286_96D874")</f>
        <v/>
      </c>
      <c r="C101" t="inlineStr">
        <is>
          <t>སྙིང་པོ་ངེས་པར་བསྡུས་པ།</t>
        </is>
      </c>
      <c r="D101" t="inlineStr"/>
    </row>
    <row r="102">
      <c r="A102" t="inlineStr">
        <is>
          <t>bdr:WA0XL0A9695DBDBD8</t>
        </is>
      </c>
      <c r="B102">
        <f>HYPERLINK("https://library.bdrc.io/show/bdr:MW00EGS1016238_0A9695","bdr:MW00EGS1016238_0A9695")</f>
        <v/>
      </c>
      <c r="C102" t="inlineStr">
        <is>
          <t>ཇོ་བོས་སྙེ་ཐང་དགོན་པ་ལ་གསུངས་པའི་ཚིག་དྲུག</t>
        </is>
      </c>
      <c r="D102" t="inlineStr"/>
    </row>
    <row r="103">
      <c r="A103" t="inlineStr">
        <is>
          <t>bdr:WA0XL92E92B63EE1D</t>
        </is>
      </c>
      <c r="B103">
        <f>HYPERLINK("https://library.bdrc.io/show/bdr:MW1GS66286_92E92B","bdr:MW1GS66286_92E92B")</f>
        <v/>
      </c>
      <c r="C103" t="inlineStr">
        <is>
          <t>བཅུ་བདུན་པ། ལྷ་བརྒྱད་དམ་ཚིག་ཞེས་བྱ་སྟེ།</t>
        </is>
      </c>
      <c r="D103" t="inlineStr"/>
    </row>
    <row r="104">
      <c r="A104" t="inlineStr">
        <is>
          <t>bdr:WA0XL087A2BF39E01</t>
        </is>
      </c>
      <c r="B104">
        <f>HYPERLINK("https://library.bdrc.io/show/bdr:MW8LS32723_087A2B","bdr:MW8LS32723_087A2B")</f>
        <v/>
      </c>
      <c r="C104" t="inlineStr">
        <is>
          <t>མཁའ་སྤྱོད་མ་དཀར་མོའི་སྒྲུབ་སྐོར་ཚང་མ།</t>
        </is>
      </c>
      <c r="D104" t="inlineStr"/>
    </row>
    <row r="105" ht="70" customHeight="1">
      <c r="A105" t="inlineStr">
        <is>
          <t>bdr:WA8LS76521</t>
        </is>
      </c>
      <c r="B105">
        <f>HYPERLINK("https://library.bdrc.io/show/bdr:MW8LS76521","bdr:MW8LS76521")</f>
        <v/>
      </c>
      <c r="C105" t="inlineStr">
        <is>
          <t>ཤེར་འབྱུང་བློ་གྲོས་ཀྱི་བསྡུས་དོན། ཁ་ཆེ་གཞོན་ནུ་དཔལ་གྱི་བསྡུས་དོན། ཇོ་བོ་རྗེའི་བསྡུས་དོན། ཤེས་རབ་སྒྲོན་མེའི་ཕྲེང་བ་བཅས།</t>
        </is>
      </c>
      <c r="D105">
        <f>HYPERLINK("https://library.bdrc.io/show/bdr:W8LS76521",IMAGE("https://iiif.bdrc.io/bdr:I8LS76523::I8LS765230003.jpg/full/150,/0/default.jpg"))</f>
        <v/>
      </c>
    </row>
    <row r="106">
      <c r="A106" t="inlineStr">
        <is>
          <t>bdr:WA0XLC1041F5CB20D</t>
        </is>
      </c>
      <c r="B106">
        <f>HYPERLINK("https://library.bdrc.io/show/bdr:MW1NLM2737_C1041F","bdr:MW1NLM2737_C1041F")</f>
        <v/>
      </c>
      <c r="C106" t="inlineStr">
        <is>
          <t>ཕ་རོལ་ཏུ་ཕྱིན་པའི་ཐེག་པའི་སཱཙྪ་གདབ་པའི་ཆོ་ག</t>
        </is>
      </c>
      <c r="D106" t="inlineStr"/>
    </row>
    <row r="107">
      <c r="A107" t="inlineStr">
        <is>
          <t>bdr:WA0XLE2DC71BE0B6C</t>
        </is>
      </c>
      <c r="B107">
        <f>HYPERLINK("https://library.bdrc.io/show/bdr:MW1GS66286_E2DC71","bdr:MW1GS66286_E2DC71")</f>
        <v/>
      </c>
      <c r="C107" t="inlineStr">
        <is>
          <t>སྔོན་འགྲོའི་ཞུ་ཚིག</t>
        </is>
      </c>
      <c r="D107" t="inlineStr"/>
    </row>
    <row r="108">
      <c r="A108" t="inlineStr">
        <is>
          <t>bdr:WA0XL4D5F08345AE5</t>
        </is>
      </c>
      <c r="B108">
        <f>HYPERLINK("https://library.bdrc.io/show/bdr:MW1GS66286_4D5F08","bdr:MW1GS66286_4D5F08")</f>
        <v/>
      </c>
      <c r="C108" t="inlineStr">
        <is>
          <t>འཇམ་དབྱངས་དཔའ་བོ་གཅིག་ཏུ་སྒྲུབ་པའི་སྒྲུབ་ཐབས།</t>
        </is>
      </c>
      <c r="D108" t="inlineStr"/>
    </row>
    <row r="109" ht="70" customHeight="1">
      <c r="A109" t="inlineStr">
        <is>
          <t>bdr:WA3CN17921</t>
        </is>
      </c>
      <c r="B109">
        <f>HYPERLINK("https://library.bdrc.io/show/bdr:MW1GS66286","bdr:MW1GS66286")</f>
        <v/>
      </c>
      <c r="C109" t="inlineStr">
        <is>
          <t>གསུང་འབུམ།  ཨ་ཏི་ཤ</t>
        </is>
      </c>
      <c r="D109">
        <f>HYPERLINK("https://library.bdrc.io/show/bdr:W1GS66286",IMAGE("https://iiif.bdrc.io/bdr:I1GS88393::I1GS883930003.TIF/full/150,/0/default.jpg"))</f>
        <v/>
      </c>
    </row>
    <row r="110" ht="70" customHeight="1">
      <c r="A110" t="inlineStr">
        <is>
          <t>bdr:WA3CN17921</t>
        </is>
      </c>
      <c r="B110">
        <f>HYPERLINK("https://library.bdrc.io/show/bdr:MW3CN17921","bdr:MW3CN17921")</f>
        <v/>
      </c>
      <c r="C110" t="inlineStr">
        <is>
          <t>གསུང་ཐོར་བུ། ཨ་ཏི་ཤ</t>
        </is>
      </c>
      <c r="D110">
        <f>HYPERLINK("https://library.bdrc.io/show/bdr:W3CN17921",IMAGE("https://iiif.bdrc.io/bdr:I3CN17923::I3CN179230005.jpg/full/150,/0/default.jpg"))</f>
        <v/>
      </c>
    </row>
    <row r="111">
      <c r="A111" t="inlineStr">
        <is>
          <t>bdr:WA0XLF8B0F882E481</t>
        </is>
      </c>
      <c r="B111">
        <f>HYPERLINK("https://library.bdrc.io/show/bdr:MW23164_F8B0F8","bdr:MW23164_F8B0F8")</f>
        <v/>
      </c>
      <c r="C111" t="inlineStr">
        <is>
          <t>བློ་སྤྱོང་དོན་བདུན་མའི་འགྲེལ་པ།</t>
        </is>
      </c>
      <c r="D111" t="inlineStr"/>
    </row>
    <row r="112">
      <c r="A112" t="inlineStr">
        <is>
          <t>bdr:WA0XL20BACEF36C73</t>
        </is>
      </c>
      <c r="B112">
        <f>HYPERLINK("https://library.bdrc.io/show/bdr:MW1GS66286_20BACE","bdr:MW1GS66286_20BACE")</f>
        <v/>
      </c>
      <c r="C112" t="inlineStr">
        <is>
          <t>བཅུ་བཞི་པ། བྱ་ངན་བྱེད་མཐོང་མི་སྨོན།</t>
        </is>
      </c>
      <c r="D112" t="inlineStr"/>
    </row>
    <row r="113">
      <c r="A113" t="inlineStr">
        <is>
          <t>bdr:WA0XL5916F5E495CB</t>
        </is>
      </c>
      <c r="B113">
        <f>HYPERLINK("https://library.bdrc.io/show/bdr:MW1PD89051_5916F5","bdr:MW1PD89051_5916F5")</f>
        <v/>
      </c>
      <c r="C113" t="inlineStr">
        <is>
          <t>དབུ་མའི་མན་ངག་གི་འབུམ། བདེན་ཆུང་གི་འབུམ།</t>
        </is>
      </c>
      <c r="D113" t="inlineStr"/>
    </row>
    <row r="114">
      <c r="A114" t="inlineStr">
        <is>
          <t>bdr:WA0XL37DD3CB4FA2D</t>
        </is>
      </c>
      <c r="B114">
        <f>HYPERLINK("https://library.bdrc.io/show/bdr:MW1GS66286_37DD3C","bdr:MW1GS66286_37DD3C")</f>
        <v/>
      </c>
      <c r="C114" t="inlineStr">
        <is>
          <t>བཅོ་ལྔ་པ། རྩ་བའི་སྤྱོད་པ་གསུམ་སོགས་པ།</t>
        </is>
      </c>
      <c r="D114" t="inlineStr"/>
    </row>
    <row r="115">
      <c r="A115" t="inlineStr">
        <is>
          <t>bdr:WA0XLD0374F85D0F8</t>
        </is>
      </c>
      <c r="B115">
        <f>HYPERLINK("https://library.bdrc.io/show/bdr:MW1GS66286_D0374F","bdr:MW1GS66286_D0374F")</f>
        <v/>
      </c>
      <c r="C115" t="inlineStr">
        <is>
          <t>ལྟ་སྒོམ་འབྲེང་པོ།</t>
        </is>
      </c>
      <c r="D115" t="inlineStr"/>
    </row>
    <row r="116">
      <c r="A116" t="inlineStr">
        <is>
          <t>bdr:WA0XL9B98C9E9C6FE</t>
        </is>
      </c>
      <c r="B116">
        <f>HYPERLINK("https://library.bdrc.io/show/bdr:MW1GS66286_9B98C9","bdr:MW1GS66286_9B98C9")</f>
        <v/>
      </c>
      <c r="C116" t="inlineStr">
        <is>
          <t>མགོན་པོ་ནག་པོའི་གཏོར་མ།</t>
        </is>
      </c>
      <c r="D116" t="inlineStr"/>
    </row>
    <row r="117">
      <c r="A117" t="inlineStr">
        <is>
          <t>bdr:WA0XL57EE45627FB2</t>
        </is>
      </c>
      <c r="B117">
        <f>HYPERLINK("https://library.bdrc.io/show/bdr:MW1GS66286_57EE45","bdr:MW1GS66286_57EE45")</f>
        <v/>
      </c>
      <c r="C117" t="inlineStr">
        <is>
          <t>རང་གི་བྱ་བའི་རིམ་པ་བསྐུལ་བ།</t>
        </is>
      </c>
      <c r="D117" t="inlineStr"/>
    </row>
    <row r="118">
      <c r="A118" t="inlineStr">
        <is>
          <t>bdr:WA0XLA20AE4690C58</t>
        </is>
      </c>
      <c r="B118">
        <f>HYPERLINK("https://library.bdrc.io/show/bdr:MW1GS66286_A20AE4","bdr:MW1GS66286_A20AE4")</f>
        <v/>
      </c>
      <c r="C118" t="inlineStr">
        <is>
          <t>མངོན་རྟོགས་རྣམ་འབྱེད།</t>
        </is>
      </c>
      <c r="D118" t="inlineStr"/>
    </row>
    <row r="119">
      <c r="A119" t="inlineStr">
        <is>
          <t>bdr:WA0XL17D98486E0AC</t>
        </is>
      </c>
      <c r="B119">
        <f>HYPERLINK("https://library.bdrc.io/show/bdr:MW1GS66286_17D984","bdr:MW1GS66286_17D984")</f>
        <v/>
      </c>
      <c r="C119" t="inlineStr">
        <is>
          <t>ང༡༽ ལོག་པའི་ཀུན་རྫོབ་ཀྱི་བདེན་པའི་སྒྲ་དོན།</t>
        </is>
      </c>
      <c r="D119" t="inlineStr"/>
    </row>
    <row r="120">
      <c r="A120" t="inlineStr">
        <is>
          <t>bdr:WA0XL13D31B127213</t>
        </is>
      </c>
      <c r="B120">
        <f>HYPERLINK("https://library.bdrc.io/show/bdr:MW1GS66286_13D31B","bdr:MW1GS66286_13D31B")</f>
        <v/>
      </c>
      <c r="C120" t="inlineStr">
        <is>
          <t>བདུན་པ། ཚོམས་སུ་བྱས་བ།</t>
        </is>
      </c>
      <c r="D120" t="inlineStr"/>
    </row>
    <row r="121">
      <c r="A121" t="inlineStr">
        <is>
          <t>bdr:WA0XLA275B12B9271</t>
        </is>
      </c>
      <c r="B121">
        <f>HYPERLINK("https://library.bdrc.io/show/bdr:MW1GS66286_A275B1","bdr:MW1GS66286_A275B1")</f>
        <v/>
      </c>
      <c r="C121" t="inlineStr">
        <is>
          <t>འཕྲིན་ཡིག་སུམ་ཅུ་པ།</t>
        </is>
      </c>
      <c r="D121" t="inlineStr"/>
    </row>
    <row r="122">
      <c r="A122" t="inlineStr">
        <is>
          <t>bdr:WA0XL60FEC0B474EF</t>
        </is>
      </c>
      <c r="B122">
        <f>HYPERLINK("https://library.bdrc.io/show/bdr:MW1GS66286_60FEC0","bdr:MW1GS66286_60FEC0")</f>
        <v/>
      </c>
      <c r="C122" t="inlineStr">
        <is>
          <t>དབུ་མའི་མན་ངག་གི་འབུམ།</t>
        </is>
      </c>
      <c r="D122" t="inlineStr"/>
    </row>
    <row r="123">
      <c r="A123" t="inlineStr">
        <is>
          <t>bdr:WA0XLC82B46E2D87F</t>
        </is>
      </c>
      <c r="B123">
        <f>HYPERLINK("https://library.bdrc.io/show/bdr:MW1GS66286_C82B46","bdr:MW1GS66286_C82B46")</f>
        <v/>
      </c>
      <c r="C123" t="inlineStr">
        <is>
          <t>བདེན་གཉིས་སྤྱི་བཤད་དང་བདེན་གཉིས་འཇོག་ཚུལ།</t>
        </is>
      </c>
      <c r="D123" t="inlineStr"/>
    </row>
    <row r="124" ht="70" customHeight="1">
      <c r="A124" t="inlineStr">
        <is>
          <t>bdr:WA23571</t>
        </is>
      </c>
      <c r="B124">
        <f>HYPERLINK("https://library.bdrc.io/show/bdr:MW23571","bdr:MW23571")</f>
        <v/>
      </c>
      <c r="C124" t="inlineStr">
        <is>
          <t>བྱང་ཆུབ་ལམ་གྱི་སྒྲོན་མ།</t>
        </is>
      </c>
      <c r="D124">
        <f>HYPERLINK("https://library.bdrc.io/show/bdr:W23571",IMAGE("https://iiif.bdrc.io/bdr:I1PD36259::I1PD362590003.tif/full/150,/0/default.jpg"))</f>
        <v/>
      </c>
    </row>
    <row r="125" ht="70" customHeight="1">
      <c r="A125" t="inlineStr">
        <is>
          <t>bdr:WA23571</t>
        </is>
      </c>
      <c r="B125">
        <f>HYPERLINK("https://library.bdrc.io/show/bdr:MW8LS20753","bdr:MW8LS20753")</f>
        <v/>
      </c>
      <c r="C125" t="inlineStr">
        <is>
          <t>བྱང་ཆུབ་ལམ་གྱི་སྒྲོན་མེ།</t>
        </is>
      </c>
      <c r="D125">
        <f>HYPERLINK("https://library.bdrc.io/show/bdr:W8LS20753",IMAGE("https://iiif.bdrc.io/bdr:I8LS20772::I8LS207720003.jpg/full/150,/0/default.jpg"))</f>
        <v/>
      </c>
    </row>
    <row r="126">
      <c r="A126" t="inlineStr">
        <is>
          <t>bdr:WA23571</t>
        </is>
      </c>
      <c r="B126">
        <f>HYPERLINK("https://library.bdrc.io/show/bdr:MW1GS66286_212879","bdr:MW1GS66286_212879")</f>
        <v/>
      </c>
      <c r="C126" t="inlineStr">
        <is>
          <t>བྱང་ཆུབ་ལམ་གྱི་སྒྲོལ་མ།</t>
        </is>
      </c>
      <c r="D126" t="inlineStr"/>
    </row>
    <row r="127">
      <c r="A127" t="inlineStr">
        <is>
          <t>bdr:WA23571</t>
        </is>
      </c>
      <c r="B127">
        <f>HYPERLINK("https://library.bdrc.io/show/bdr:MW0NGMCP54951","bdr:MW0NGMCP54951")</f>
        <v/>
      </c>
      <c r="C127" t="inlineStr">
        <is>
          <t>བྱང་ཆུབ་ལམ་གྱི་སྒྲོན་མ།</t>
        </is>
      </c>
      <c r="D127" t="inlineStr"/>
    </row>
    <row r="128">
      <c r="A128" t="inlineStr">
        <is>
          <t>bdr:WA23571</t>
        </is>
      </c>
      <c r="B128">
        <f>HYPERLINK("https://library.bdrc.io/show/bdr:MW0NGMCP59593","bdr:MW0NGMCP59593")</f>
        <v/>
      </c>
      <c r="C128" t="inlineStr">
        <is>
          <t>བྱང་ཆུབ་ལམ་གྱི་སྒྲོན་མ།</t>
        </is>
      </c>
      <c r="D128" t="inlineStr"/>
    </row>
    <row r="129">
      <c r="A129" t="inlineStr">
        <is>
          <t>bdr:WA23571</t>
        </is>
      </c>
      <c r="B129">
        <f>HYPERLINK("https://library.bdrc.io/show/bdr:MW0NGMCP62249","bdr:MW0NGMCP62249")</f>
        <v/>
      </c>
      <c r="C129" t="inlineStr">
        <is>
          <t>བྱང་ཆུབ་ལམ་གྱི་སྒྲོན་མ།</t>
        </is>
      </c>
      <c r="D129" t="inlineStr"/>
    </row>
    <row r="130" ht="70" customHeight="1">
      <c r="A130" t="inlineStr">
        <is>
          <t>bdr:WA3CN4309</t>
        </is>
      </c>
      <c r="B130">
        <f>HYPERLINK("https://library.bdrc.io/show/bdr:MW3CN4309","bdr:MW3CN4309")</f>
        <v/>
      </c>
      <c r="C130" t="inlineStr">
        <is>
          <t>འཇིག་རྟེན་ལས་འདས་པར་བསྟོད་པ་སོགས།</t>
        </is>
      </c>
      <c r="D130">
        <f>HYPERLINK("https://library.bdrc.io/show/bdr:W3CN4309",IMAGE("https://iiif.bdrc.io/bdr:I3CN4326::I3CN43260003.jpg/full/150,/0/default.jpg"))</f>
        <v/>
      </c>
    </row>
    <row r="131">
      <c r="A131" t="inlineStr">
        <is>
          <t>bdr:WA0XLAD8D0F857A48</t>
        </is>
      </c>
      <c r="B131">
        <f>HYPERLINK("https://library.bdrc.io/show/bdr:MW23164_AD8D0F","bdr:MW23164_AD8D0F")</f>
        <v/>
      </c>
      <c r="C131" t="inlineStr">
        <is>
          <t>ཐེག་པ་ཆེན་པོའི་བློ་སྦྱོང་གི་རྩ་ཚིག</t>
        </is>
      </c>
      <c r="D131" t="inlineStr"/>
    </row>
    <row r="132">
      <c r="A132" t="inlineStr">
        <is>
          <t>bdr:WA0XLAD8D0F857A48</t>
        </is>
      </c>
      <c r="B132">
        <f>HYPERLINK("https://library.bdrc.io/show/bdr:MW23164_8E47F8","bdr:MW23164_8E47F8")</f>
        <v/>
      </c>
      <c r="C132" t="inlineStr">
        <is>
          <t>ཐེག་པ་ཆེན་པོའི་བློ་སྦྱོང་གི་རྩ་ཚིག</t>
        </is>
      </c>
      <c r="D132" t="inlineStr"/>
    </row>
    <row r="133">
      <c r="A133" t="inlineStr">
        <is>
          <t>bdr:WA0XLAD8D0F857A48</t>
        </is>
      </c>
      <c r="B133">
        <f>HYPERLINK("https://library.bdrc.io/show/bdr:MW1GS66286_9D6293","bdr:MW1GS66286_9D6293")</f>
        <v/>
      </c>
      <c r="C133" t="inlineStr">
        <is>
          <t>ཐེག་པ་ཆེན་པོའི་བློ་སྦྱོང་གི་རྩ་ཚིག</t>
        </is>
      </c>
      <c r="D133" t="inlineStr"/>
    </row>
    <row r="134">
      <c r="A134" t="inlineStr">
        <is>
          <t>bdr:WA0XL4565FE98B010</t>
        </is>
      </c>
      <c r="B134">
        <f>HYPERLINK("https://library.bdrc.io/show/bdr:MW1GS66286_4565FE","bdr:MW1GS66286_4565FE")</f>
        <v/>
      </c>
      <c r="C134" t="inlineStr">
        <is>
          <t>ལྷ་མཆོད་པའི་རིམ་པ།</t>
        </is>
      </c>
      <c r="D134" t="inlineStr"/>
    </row>
    <row r="135">
      <c r="A135" t="inlineStr">
        <is>
          <t>bdr:WA0XLB9FCFEFADC79</t>
        </is>
      </c>
      <c r="B135">
        <f>HYPERLINK("https://library.bdrc.io/show/bdr:MW1GS66286_B9FCFE","bdr:MW1GS66286_B9FCFE")</f>
        <v/>
      </c>
      <c r="C135" t="inlineStr">
        <is>
          <t>སེམས་བསྐྱེད་དང་སྡོམ་པའི་ཆོ་ག</t>
        </is>
      </c>
      <c r="D135" t="inlineStr"/>
    </row>
    <row r="136">
      <c r="A136" t="inlineStr">
        <is>
          <t>bdr:WA0XL9A30002BA9BA</t>
        </is>
      </c>
      <c r="B136">
        <f>HYPERLINK("https://library.bdrc.io/show/bdr:MW1GS66286_9A3000","bdr:MW1GS66286_9A3000")</f>
        <v/>
      </c>
      <c r="C136" t="inlineStr">
        <is>
          <t>དེ་ཁོ་ན་ཉིད་བཅུ་པ།</t>
        </is>
      </c>
      <c r="D136" t="inlineStr"/>
    </row>
    <row r="137" ht="70" customHeight="1">
      <c r="A137" t="inlineStr">
        <is>
          <t>bdr:WA00KG09691</t>
        </is>
      </c>
      <c r="B137">
        <f>HYPERLINK("https://library.bdrc.io/show/bdr:MW1KG8718","bdr:MW1KG8718")</f>
        <v/>
      </c>
      <c r="C137" t="inlineStr">
        <is>
          <t>བཀའ་གདམས་རིན་པོ་ཆེའི་གླེགས་བམ་ཕ་ཆོས་དང་བུ་ཆོས། ༼ཞོལ་པར་མ།༽</t>
        </is>
      </c>
      <c r="D137">
        <f>HYPERLINK("https://library.bdrc.io/show/bdr:W1KG8718",IMAGE("https://iiif.bdrc.io/bdr:I1KG8739::I1KG87390003.jpg/full/150,/0/default.jpg"))</f>
        <v/>
      </c>
    </row>
    <row r="138" ht="70" customHeight="1">
      <c r="A138" t="inlineStr">
        <is>
          <t>bdr:WA00KG09691</t>
        </is>
      </c>
      <c r="B138">
        <f>HYPERLINK("https://library.bdrc.io/show/bdr:MW00KG09691","bdr:MW00KG09691")</f>
        <v/>
      </c>
      <c r="C138" t="inlineStr">
        <is>
          <t>འབྲོམ་སྟོན་རྒྱལ་བའི་འབྱུང་གནས་ཀྱི་སྐྱེས་རབས་བཀའ་གདམས་བུ་ཆོས།</t>
        </is>
      </c>
      <c r="D138">
        <f>HYPERLINK("https://library.bdrc.io/show/bdr:W00KG09691",IMAGE("https://iiif.bdrc.io/bdr:I00KG09716::I00KG097160003.jpg/full/150,/0/default.jpg"))</f>
        <v/>
      </c>
    </row>
    <row r="139" ht="70" customHeight="1">
      <c r="A139" t="inlineStr">
        <is>
          <t>bdr:WA00KG09691</t>
        </is>
      </c>
      <c r="B139">
        <f>HYPERLINK("https://library.bdrc.io/show/bdr:MW2KG5017","bdr:MW2KG5017")</f>
        <v/>
      </c>
      <c r="C139" t="inlineStr">
        <is>
          <t>བཀའ་གདམས་བུ་ཆོས།</t>
        </is>
      </c>
      <c r="D139">
        <f>HYPERLINK("https://library.bdrc.io/show/bdr:W2KG5017",IMAGE("https://iiif.bdrc.io/bdr:I2KG212662::I2KG2126620003.jpg/full/150,/0/default.jpg"))</f>
        <v/>
      </c>
    </row>
    <row r="140" ht="70" customHeight="1">
      <c r="A140" t="inlineStr">
        <is>
          <t>bdr:WA00KG09691</t>
        </is>
      </c>
      <c r="B140">
        <f>HYPERLINK("https://library.bdrc.io/show/bdr:MW4CZ1021","bdr:MW4CZ1021")</f>
        <v/>
      </c>
      <c r="C140" t="inlineStr">
        <is>
          <t>བཀའ་གདམས་བུ་ཆོས།</t>
        </is>
      </c>
      <c r="D140">
        <f>HYPERLINK("https://library.bdrc.io/show/bdr:W4CZ1021",IMAGE("https://iiif.bdrc.io/bdr:I1KG13504::I1KG135040003.jpg/full/150,/0/default.jpg"))</f>
        <v/>
      </c>
    </row>
    <row r="141" ht="70" customHeight="1">
      <c r="A141" t="inlineStr">
        <is>
          <t>bdr:WA00KG09691</t>
        </is>
      </c>
      <c r="B141">
        <f>HYPERLINK("https://library.bdrc.io/show/bdr:MW3CN4789","bdr:MW3CN4789")</f>
        <v/>
      </c>
      <c r="C141" t="inlineStr">
        <is>
          <t>འབྲོམ་སྟོན་པ་རྒྱལ་བའི་འབྱུང་གནས་ཀྱི་སྐྱེས་རབས།</t>
        </is>
      </c>
      <c r="D141">
        <f>HYPERLINK("https://library.bdrc.io/show/bdr:W3CN4789",IMAGE("https://iiif.bdrc.io/bdr:I3CN4791::I3CN47910003.jpg/full/150,/0/default.jpg"))</f>
        <v/>
      </c>
    </row>
    <row r="142" ht="70" customHeight="1">
      <c r="A142" t="inlineStr">
        <is>
          <t>bdr:WA00KG09691</t>
        </is>
      </c>
      <c r="B142">
        <f>HYPERLINK("https://library.bdrc.io/show/bdr:MW1KG4196","bdr:MW1KG4196")</f>
        <v/>
      </c>
      <c r="C142" t="inlineStr">
        <is>
          <t>འབྲོམ་སྟོན་པའི་སྐྱེས་རབས་བཀའ་གདམས་བུ་ཆོས།</t>
        </is>
      </c>
      <c r="D142">
        <f>HYPERLINK("https://library.bdrc.io/show/bdr:W1KG4196",IMAGE("https://iiif.bdrc.io/bdr:I1PD96713::I1PD967130003.tif/full/150,/0/default.jpg"))</f>
        <v/>
      </c>
    </row>
    <row r="143" ht="70" customHeight="1">
      <c r="A143" t="inlineStr">
        <is>
          <t>bdr:WA00KG09691</t>
        </is>
      </c>
      <c r="B143">
        <f>HYPERLINK("https://library.bdrc.io/show/bdr:MW1KG12952","bdr:MW1KG12952")</f>
        <v/>
      </c>
      <c r="C143" t="inlineStr">
        <is>
          <t>བཀའ་གདམས་རིན་པོ་ཆེའི་གླེགས་བམ་ཕ་ཆོས་དང་བུ་ཆོས།</t>
        </is>
      </c>
      <c r="D143">
        <f>HYPERLINK("https://library.bdrc.io/show/bdr:W1KG12952",IMAGE("https://iiif.bdrc.io/bdr:I1KG88991::I1KG889910003.jpg/full/150,/0/default.jpg"))</f>
        <v/>
      </c>
    </row>
    <row r="144">
      <c r="A144" t="inlineStr">
        <is>
          <t>bdr:WA00KG09691</t>
        </is>
      </c>
      <c r="B144">
        <f>HYPERLINK("https://library.bdrc.io/show/bdr:MW0SBBPPN3308097362","bdr:MW0SBBPPN3308097362")</f>
        <v/>
      </c>
      <c r="C144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144" t="inlineStr"/>
    </row>
    <row r="145">
      <c r="A145" t="inlineStr">
        <is>
          <t>bdr:WA00KG09691</t>
        </is>
      </c>
      <c r="B145">
        <f>HYPERLINK("https://library.bdrc.io/show/bdr:MW0SBBPPN3308097370","bdr:MW0SBBPPN3308097370")</f>
        <v/>
      </c>
      <c r="C145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145" t="inlineStr"/>
    </row>
    <row r="146">
      <c r="A146" t="inlineStr">
        <is>
          <t>bdr:WA0XL1F77B931740F</t>
        </is>
      </c>
      <c r="B146">
        <f>HYPERLINK("https://library.bdrc.io/show/bdr:MW1GS66286_1F77B9","bdr:MW1GS66286_1F77B9")</f>
        <v/>
      </c>
      <c r="C146" t="inlineStr">
        <is>
          <t>སྡེ་སྣོད་ཀྱི་ཆོས་ཐམས་ཅད་སྒོམ་པ་དབུ་མའི་མན་ངག</t>
        </is>
      </c>
      <c r="D146" t="inlineStr"/>
    </row>
    <row r="147">
      <c r="A147" t="inlineStr">
        <is>
          <t>bdr:WA0XL89C94DE43A9F</t>
        </is>
      </c>
      <c r="B147">
        <f>HYPERLINK("https://library.bdrc.io/show/bdr:MW1GS66286_89C94D","bdr:MW1GS66286_89C94D")</f>
        <v/>
      </c>
      <c r="C147" t="inlineStr">
        <is>
          <t>སྒྲོལ་མའི་མངོན་རྟོགས་བསྡུས་པ།</t>
        </is>
      </c>
      <c r="D147" t="inlineStr"/>
    </row>
    <row r="148">
      <c r="A148" t="inlineStr">
        <is>
          <t>bdr:WA0XL16732AC042B1</t>
        </is>
      </c>
      <c r="B148">
        <f>HYPERLINK("https://library.bdrc.io/show/bdr:MW1GS66286_16732A","bdr:MW1GS66286_16732A")</f>
        <v/>
      </c>
      <c r="C148" t="inlineStr">
        <is>
          <t>བཅུ་དྲུག་པ། དེ་བཞིན་གཤེགས་པ་ཐམས་ཅད་ཀྱི།</t>
        </is>
      </c>
      <c r="D148" t="inlineStr"/>
    </row>
    <row r="149">
      <c r="A149" t="inlineStr">
        <is>
          <t>bdr:WA0XL49D16FAF2DB0</t>
        </is>
      </c>
      <c r="B149">
        <f>HYPERLINK("https://library.bdrc.io/show/bdr:MW1GS66286_49D16F","bdr:MW1GS66286_49D16F")</f>
        <v/>
      </c>
      <c r="C149" t="inlineStr">
        <is>
          <t>སྤྱོད་འཇུག་འཁོར་ལོ་ལྟ་བུའི་ལམ་རྒྱུད་ལ་ཇི་ལྟར་སྐྱེ་བའི་རིམ་པ།</t>
        </is>
      </c>
      <c r="D149" t="inlineStr"/>
    </row>
    <row r="150">
      <c r="A150" t="inlineStr">
        <is>
          <t>bdr:WA0XL904A24B4F6C8</t>
        </is>
      </c>
      <c r="B150">
        <f>HYPERLINK("https://library.bdrc.io/show/bdr:MW3PD1288_904A24","bdr:MW3PD1288_904A24")</f>
        <v/>
      </c>
      <c r="C150" t="inlineStr">
        <is>
          <t>འཇིག་རྟེན་ལས་འདས་པའི་ཡན་ལག་བདུན་པའི་ཆོ་ག</t>
        </is>
      </c>
      <c r="D150" t="inlineStr"/>
    </row>
    <row r="151">
      <c r="A151" t="inlineStr">
        <is>
          <t>bdr:WA0XL4498C9ABE424</t>
        </is>
      </c>
      <c r="B151">
        <f>HYPERLINK("https://library.bdrc.io/show/bdr:MW1GS66286_4498C9","bdr:MW1GS66286_4498C9")</f>
        <v/>
      </c>
      <c r="C151" t="inlineStr">
        <is>
          <t>བདུན་ཚིགས་ཀྱི་ཆོ་ག</t>
        </is>
      </c>
      <c r="D151" t="inlineStr"/>
    </row>
    <row r="152">
      <c r="A152" t="inlineStr">
        <is>
          <t>bdr:WA0XL3525C50950E2</t>
        </is>
      </c>
      <c r="B152">
        <f>HYPERLINK("https://library.bdrc.io/show/bdr:MW1GS66286_3525C5","bdr:MW1GS66286_3525C5")</f>
        <v/>
      </c>
      <c r="C152" t="inlineStr">
        <is>
          <t>སྤྱོད་པ་བསྡུས་པའི་སྒྲོན་མེ།</t>
        </is>
      </c>
      <c r="D152" t="inlineStr"/>
    </row>
    <row r="153">
      <c r="A153" t="inlineStr">
        <is>
          <t>bdr:WA0XL391354FB7D4C</t>
        </is>
      </c>
      <c r="B153">
        <f>HYPERLINK("https://library.bdrc.io/show/bdr:MW1GS66286_391354","bdr:MW1GS66286_391354")</f>
        <v/>
      </c>
      <c r="C153" t="inlineStr">
        <is>
          <t>དུས་མཆོད་ཆེན་པོ་བཞིའི་ཕན་ཡོན།</t>
        </is>
      </c>
      <c r="D153" t="inlineStr"/>
    </row>
    <row r="154">
      <c r="A154" t="inlineStr">
        <is>
          <t>bdr:WA0XL7974FACC1000</t>
        </is>
      </c>
      <c r="B154">
        <f>HYPERLINK("https://library.bdrc.io/show/bdr:MW1GS66286_7974FA","bdr:MW1GS66286_7974FA")</f>
        <v/>
      </c>
      <c r="C154" t="inlineStr">
        <is>
          <t>ཚོགས་ཀྱི་བདག་པོ་ལ་བསྟོད་པ།</t>
        </is>
      </c>
      <c r="D154" t="inlineStr"/>
    </row>
    <row r="155">
      <c r="A155" t="inlineStr">
        <is>
          <t>bdr:WA0XL246B30579473</t>
        </is>
      </c>
      <c r="B155">
        <f>HYPERLINK("https://library.bdrc.io/show/bdr:MW1GS66286_246B30","bdr:MW1GS66286_246B30")</f>
        <v/>
      </c>
      <c r="C155" t="inlineStr">
        <is>
          <t>སྒྲོལ་མའི་བསྟོད་པ།</t>
        </is>
      </c>
      <c r="D155" t="inlineStr"/>
    </row>
    <row r="156">
      <c r="A156" t="inlineStr">
        <is>
          <t>bdr:WA0XLAA03E66DFC3F</t>
        </is>
      </c>
      <c r="B156">
        <f>HYPERLINK("https://library.bdrc.io/show/bdr:MW1GS66286_AA03E6","bdr:MW1GS66286_AA03E6")</f>
        <v/>
      </c>
      <c r="C156" t="inlineStr">
        <is>
          <t>ཉི་ཤུ་གཉིས་པ། རིག་པའི་དམ་ཚིག་ངེས་པ།</t>
        </is>
      </c>
      <c r="D156" t="inlineStr"/>
    </row>
    <row r="157">
      <c r="A157" t="inlineStr">
        <is>
          <t>bdr:WA0XLCF2B43021778</t>
        </is>
      </c>
      <c r="B157">
        <f>HYPERLINK("https://library.bdrc.io/show/bdr:MW1GS66286_CF2B43","bdr:MW1GS66286_CF2B43")</f>
        <v/>
      </c>
      <c r="C157" t="inlineStr">
        <is>
          <t>གཞལ་ཡས་ཁང་སྦྱིན་པ།</t>
        </is>
      </c>
      <c r="D157" t="inlineStr"/>
    </row>
    <row r="158">
      <c r="A158" t="inlineStr">
        <is>
          <t>bdr:WA0XL9CB179D92468</t>
        </is>
      </c>
      <c r="B158">
        <f>HYPERLINK("https://library.bdrc.io/show/bdr:MW1GS66286_9CB179","bdr:MW1GS66286_9CB179")</f>
        <v/>
      </c>
      <c r="C158" t="inlineStr">
        <is>
          <t>འཕགས་པ་མི་གཡོ་བའི་སྒྲུབ་ཐབས།</t>
        </is>
      </c>
      <c r="D158" t="inlineStr"/>
    </row>
    <row r="159">
      <c r="A159" t="inlineStr">
        <is>
          <t>bdr:WA0XL0B0A90B76C03</t>
        </is>
      </c>
      <c r="B159">
        <f>HYPERLINK("https://library.bdrc.io/show/bdr:MW1GS66286_0B0A90","bdr:MW1GS66286_0B0A90")</f>
        <v/>
      </c>
      <c r="C159" t="inlineStr">
        <is>
          <t>གསང་སྔགས་སྒོ་བཞིའི་རྒྱུད་ལས་གང་བཤད་པ།</t>
        </is>
      </c>
      <c r="D159" t="inlineStr"/>
    </row>
    <row r="160">
      <c r="A160" t="inlineStr">
        <is>
          <t>bdr:WA0XLEE037C340BDC</t>
        </is>
      </c>
      <c r="B160">
        <f>HYPERLINK("https://library.bdrc.io/show/bdr:MW1GS66286_EE037C","bdr:MW1GS66286_EE037C")</f>
        <v/>
      </c>
      <c r="C160" t="inlineStr">
        <is>
          <t>ཁྲོ་རྒྱལ་མི་གཡོ་བ་ལ་བསྟོད་པ།</t>
        </is>
      </c>
      <c r="D160" t="inlineStr"/>
    </row>
    <row r="161">
      <c r="A161" t="inlineStr">
        <is>
          <t>bdr:WA0XLEE037C340BDC</t>
        </is>
      </c>
      <c r="B161">
        <f>HYPERLINK("https://library.bdrc.io/show/bdr:MW1GS66286_9A6D57","bdr:MW1GS66286_9A6D57")</f>
        <v/>
      </c>
      <c r="C161" t="inlineStr">
        <is>
          <t>ཁྲོ་རྒྱལ་མི་གཡོ་བ་ལ་བསྟོད་པ།</t>
        </is>
      </c>
      <c r="D161" t="inlineStr"/>
    </row>
    <row r="162">
      <c r="A162" t="inlineStr">
        <is>
          <t>bdr:WA0XL29D0FB32DA84</t>
        </is>
      </c>
      <c r="B162">
        <f>HYPERLINK("https://library.bdrc.io/show/bdr:MW1GS66286_29D0FB","bdr:MW1GS66286_29D0FB")</f>
        <v/>
      </c>
      <c r="C162" t="inlineStr">
        <is>
          <t>དགུ་པ། དམ་པ་གཉེར་བརྟེན་ཅིག་ཤོས་མིན།</t>
        </is>
      </c>
      <c r="D162" t="inlineStr"/>
    </row>
    <row r="163">
      <c r="A163" t="inlineStr">
        <is>
          <t>bdr:WA0XLA5AFC865292F</t>
        </is>
      </c>
      <c r="B163">
        <f>HYPERLINK("https://library.bdrc.io/show/bdr:MW1GS66286_A5AFC8","bdr:MW1GS66286_A5AFC8")</f>
        <v/>
      </c>
      <c r="C163" t="inlineStr">
        <is>
          <t>བཅུ་གཉིས་པ། སྒོ་གསུམ་ལས་ཀྱི་སྤྲོད་པ།</t>
        </is>
      </c>
      <c r="D163" t="inlineStr"/>
    </row>
    <row r="164">
      <c r="A164" t="inlineStr">
        <is>
          <t>bdr:WA0XL52278AE8F6AA</t>
        </is>
      </c>
      <c r="B164">
        <f>HYPERLINK("https://library.bdrc.io/show/bdr:MW1GS66286_52278A","bdr:MW1GS66286_52278A")</f>
        <v/>
      </c>
      <c r="C164" t="inlineStr">
        <is>
          <t>བཞི་པ། སྣང་སྟོང་ཞུས་ལན་ཚོམས།</t>
        </is>
      </c>
      <c r="D164" t="inlineStr"/>
    </row>
    <row r="165">
      <c r="A165" t="inlineStr">
        <is>
          <t>bdr:WA0XLAC77E6D5E6A9</t>
        </is>
      </c>
      <c r="B165">
        <f>HYPERLINK("https://library.bdrc.io/show/bdr:MW1GS66286_AC77E6","bdr:MW1GS66286_AC77E6")</f>
        <v/>
      </c>
      <c r="C165" t="inlineStr">
        <is>
          <t>དཔལ་དགྱེས་པ་རྡོ་རྗེའི་སྒྲུབ་ཐབས།</t>
        </is>
      </c>
      <c r="D165" t="inlineStr"/>
    </row>
    <row r="166">
      <c r="A166" t="inlineStr">
        <is>
          <t>bdr:WA0XLC39A7B6AB094</t>
        </is>
      </c>
      <c r="B166">
        <f>HYPERLINK("https://library.bdrc.io/show/bdr:MW1GS66286_C39A7B","bdr:MW1GS66286_C39A7B")</f>
        <v/>
      </c>
      <c r="C166" t="inlineStr">
        <is>
          <t>སྒྲོལ་མ་དཀར་པོའི་སྒྲུབ་ཐབས།</t>
        </is>
      </c>
      <c r="D166" t="inlineStr"/>
    </row>
    <row r="167">
      <c r="A167" t="inlineStr">
        <is>
          <t>bdr:WA0XL75BBAB6156EB</t>
        </is>
      </c>
      <c r="B167">
        <f>HYPERLINK("https://library.bdrc.io/show/bdr:MW1GS66286_75BBAB","bdr:MW1GS66286_75BBAB")</f>
        <v/>
      </c>
      <c r="C167" t="inlineStr">
        <is>
          <t>བདུན་པ། རྟེན་འབྲེལ་ཚོམས།</t>
        </is>
      </c>
      <c r="D167" t="inlineStr"/>
    </row>
    <row r="168">
      <c r="A168" t="inlineStr">
        <is>
          <t>bdr:WA0XL75C9F45254BA</t>
        </is>
      </c>
      <c r="B168">
        <f>HYPERLINK("https://library.bdrc.io/show/bdr:MW23746_75C9F4","bdr:MW23746_75C9F4")</f>
        <v/>
      </c>
      <c r="C168" t="inlineStr">
        <is>
          <t>ཇོ་བོ་རྗེའི་བཀའ་བརྒྱུད་སྐྱེས་བུ་དམ་པ་རྣམས་ཀྱི་སྙིང་གཏམ། བཀའ་གདམས་རྣམས་ཀྱི་ཞལ་གདམས།</t>
        </is>
      </c>
      <c r="D168" t="inlineStr"/>
    </row>
    <row r="169">
      <c r="A169" t="inlineStr">
        <is>
          <t>bdr:WA0XLE168F064B0D6</t>
        </is>
      </c>
      <c r="B169">
        <f>HYPERLINK("https://library.bdrc.io/show/bdr:MW1KG506_E168F0","bdr:MW1KG506_E168F0")</f>
        <v/>
      </c>
      <c r="C169" t="inlineStr">
        <is>
          <t>བྱང་ཆུབ་ལམ་གྱི་རིམ་པའི་མན་ངག་གི་སྤྱི་དོན།</t>
        </is>
      </c>
      <c r="D169" t="inlineStr"/>
    </row>
    <row r="170" ht="70" customHeight="1">
      <c r="A170" t="inlineStr">
        <is>
          <t>bdr:WA8LS75947</t>
        </is>
      </c>
      <c r="B170">
        <f>HYPERLINK("https://library.bdrc.io/show/bdr:MW8LS75947","bdr:MW8LS75947")</f>
        <v/>
      </c>
      <c r="C170" t="inlineStr">
        <is>
          <t>ལམ་རིམ་ཁྲིད་ཆེན་བཅོ་བརྒྱད།</t>
        </is>
      </c>
      <c r="D170">
        <f>HYPERLINK("https://library.bdrc.io/show/bdr:W8LS75947",IMAGE("https://iiif.bdrc.io/bdr:I8LS75956::I8LS759560003.jpg/full/150,/0/default.jpg"))</f>
        <v/>
      </c>
    </row>
    <row r="171">
      <c r="A171" t="inlineStr">
        <is>
          <t>bdr:WA0XL7875C196FE48</t>
        </is>
      </c>
      <c r="B171">
        <f>HYPERLINK("https://library.bdrc.io/show/bdr:MW19999_7875C1","bdr:MW19999_7875C1")</f>
        <v/>
      </c>
      <c r="C171" t="inlineStr">
        <is>
          <t>མར་མེའི་སྨོན་ལམ།</t>
        </is>
      </c>
      <c r="D171" t="inlineStr"/>
    </row>
    <row r="172">
      <c r="A172" t="inlineStr">
        <is>
          <t>bdr:WA0XL7875C196FE48</t>
        </is>
      </c>
      <c r="B172">
        <f>HYPERLINK("https://library.bdrc.io/show/bdr:MW0NGMCP70681","bdr:MW0NGMCP70681")</f>
        <v/>
      </c>
      <c r="C172" t="inlineStr">
        <is>
          <t>མར་སྨེན་མོ་ལམ།</t>
        </is>
      </c>
      <c r="D172" t="inlineStr"/>
    </row>
    <row r="173">
      <c r="A173" t="inlineStr">
        <is>
          <t>bdr:WA0XLEBEEA41B868D</t>
        </is>
      </c>
      <c r="B173">
        <f>HYPERLINK("https://library.bdrc.io/show/bdr:MW1GS66286_EBEEA4","bdr:MW1GS66286_EBEEA4")</f>
        <v/>
      </c>
      <c r="C173" t="inlineStr">
        <is>
          <t>བདེན་གཉིས་ཀྱི་འབུམ།</t>
        </is>
      </c>
      <c r="D173" t="inlineStr"/>
    </row>
    <row r="174">
      <c r="A174" t="inlineStr">
        <is>
          <t>bdr:WA0XLA2F00BEF3059</t>
        </is>
      </c>
      <c r="B174">
        <f>HYPERLINK("https://library.bdrc.io/show/bdr:MW1GS66286_A2F00B","bdr:MW1GS66286_A2F00B")</f>
        <v/>
      </c>
      <c r="C174" t="inlineStr">
        <is>
          <t>བཅུ་གསུམ་པ། འཁྲུས་པའི་ཞིང་དུ་གྱུར་རྣམས་ལ།</t>
        </is>
      </c>
      <c r="D174" t="inlineStr"/>
    </row>
    <row r="175">
      <c r="A175" t="inlineStr">
        <is>
          <t>bdr:WA0XL3BB58BFD71F8</t>
        </is>
      </c>
      <c r="B175">
        <f>HYPERLINK("https://library.bdrc.io/show/bdr:MW3PD1288_3BB58B","bdr:MW3PD1288_3BB58B")</f>
        <v/>
      </c>
      <c r="C175" t="inlineStr">
        <is>
          <t>རྡོ་རྗེ་གདན་གྱི་རྡོ་རྗེའི་གླུ།</t>
        </is>
      </c>
      <c r="D175" t="inlineStr"/>
    </row>
    <row r="176">
      <c r="A176" t="inlineStr">
        <is>
          <t>bdr:WA0XLAC58A2998253</t>
        </is>
      </c>
      <c r="B176">
        <f>HYPERLINK("https://library.bdrc.io/show/bdr:MW1GS66286_AC58A2","bdr:MW1GS66286_AC58A2")</f>
        <v/>
      </c>
      <c r="C176" t="inlineStr">
        <is>
          <t>ང༢༽ ཡང་དག་ཀུན་རྫོབ་ཀྱི་བདེན་པའི་སྒྲ་དོན།</t>
        </is>
      </c>
      <c r="D176" t="inlineStr"/>
    </row>
    <row r="177">
      <c r="A177" t="inlineStr">
        <is>
          <t>bdr:WA0XLAE03FAFE0105</t>
        </is>
      </c>
      <c r="B177">
        <f>HYPERLINK("https://library.bdrc.io/show/bdr:MW1GS66286_AE03FA","bdr:MW1GS66286_AE03FA")</f>
        <v/>
      </c>
      <c r="C177" t="inlineStr">
        <is>
          <t>ཚོགས་ཀྱི་མཆོད་པ།</t>
        </is>
      </c>
      <c r="D177" t="inlineStr"/>
    </row>
    <row r="178">
      <c r="A178" t="inlineStr">
        <is>
          <t>bdr:WA0XLB691AB377E8E</t>
        </is>
      </c>
      <c r="B178">
        <f>HYPERLINK("https://library.bdrc.io/show/bdr:MW8LS32723_B691AB","bdr:MW8LS32723_B691AB")</f>
        <v/>
      </c>
      <c r="C178" t="inlineStr">
        <is>
          <t>རྗེ་བཙུན་མཁའ་སྤྱོད་མ་དཀར་མོའི་བསྟོད་པ།</t>
        </is>
      </c>
      <c r="D178" t="inlineStr"/>
    </row>
    <row r="179">
      <c r="A179" t="inlineStr">
        <is>
          <t>bdr:WA0XL983EC11742A1</t>
        </is>
      </c>
      <c r="B179">
        <f>HYPERLINK("https://library.bdrc.io/show/bdr:MW1GS66286_983EC1","bdr:MW1GS66286_983EC1")</f>
        <v/>
      </c>
      <c r="C179" t="inlineStr">
        <is>
          <t>ངན་སོང་སྦྱོང་བའི་ཆོ་ག</t>
        </is>
      </c>
      <c r="D179" t="inlineStr"/>
    </row>
    <row r="180">
      <c r="A180" t="inlineStr">
        <is>
          <t>bdr:WA8LS76626</t>
        </is>
      </c>
      <c r="B180">
        <f>HYPERLINK("https://library.bdrc.io/show/bdr:MW8LS76626","bdr:MW8LS76626")</f>
        <v/>
      </c>
      <c r="C180" t="inlineStr">
        <is>
          <t>བློ་ལྡན་ཐར་པར་སྐུལ་བར་བྱེད་པའི་མན་ངག་གཅེས་བཏུས།</t>
        </is>
      </c>
      <c r="D180" t="inlineStr"/>
    </row>
    <row r="181">
      <c r="A181" t="inlineStr">
        <is>
          <t>bdr:WA0XL0D2F66ABC95B</t>
        </is>
      </c>
      <c r="B181">
        <f>HYPERLINK("https://library.bdrc.io/show/bdr:MW1GS66286_0D2F66","bdr:MW1GS66286_0D2F66")</f>
        <v/>
      </c>
      <c r="C181" t="inlineStr">
        <is>
          <t>གསང་འདུས་དཀྱིལ་ཆོག</t>
        </is>
      </c>
      <c r="D181" t="inlineStr"/>
    </row>
    <row r="182">
      <c r="A182" t="inlineStr">
        <is>
          <t>bdr:WA0XLCC6842AFBD2A</t>
        </is>
      </c>
      <c r="B182">
        <f>HYPERLINK("https://library.bdrc.io/show/bdr:MW00EGS1016238_CC6842","bdr:MW00EGS1016238_CC6842")</f>
        <v/>
      </c>
      <c r="C182" t="inlineStr">
        <is>
          <t>ཇོ་བོའི་གསུང་བཏུས།</t>
        </is>
      </c>
      <c r="D182" t="inlineStr"/>
    </row>
    <row r="183">
      <c r="A183" t="inlineStr">
        <is>
          <t>bdr:WA0XLEDA286BA6281</t>
        </is>
      </c>
      <c r="B183">
        <f>HYPERLINK("https://library.bdrc.io/show/bdr:MW4PD3076_EDA286","bdr:MW4PD3076_EDA286")</f>
        <v/>
      </c>
      <c r="C183" t="inlineStr">
        <is>
          <t>འདུལ་བ་ནས་འཕྲོས་པའི་ཇོ་བོ་ཨ་ཏི་ཤས་གསུང་སྒྲོས།</t>
        </is>
      </c>
      <c r="D183" t="inlineStr"/>
    </row>
    <row r="184">
      <c r="A184" t="inlineStr">
        <is>
          <t>bdr:WA0XLC8C467AB6835</t>
        </is>
      </c>
      <c r="B184">
        <f>HYPERLINK("https://library.bdrc.io/show/bdr:MW1GS66286_C8C467","bdr:MW1GS66286_C8C467")</f>
        <v/>
      </c>
      <c r="C184" t="inlineStr">
        <is>
          <t>ཟབ་པའི་རིམ་པ།</t>
        </is>
      </c>
      <c r="D184" t="inlineStr"/>
    </row>
    <row r="185" ht="70" customHeight="1">
      <c r="A185" t="inlineStr">
        <is>
          <t>bdr:WA1CZ2325</t>
        </is>
      </c>
      <c r="B185">
        <f>HYPERLINK("https://library.bdrc.io/show/bdr:MW1CZ2325","bdr:MW1CZ2325")</f>
        <v/>
      </c>
      <c r="C185" t="inlineStr">
        <is>
          <t>བཀའ་གདམས་བུ་ཆོས་ལས་རྔོག་ཆོས་ཉི་ཤུ།</t>
        </is>
      </c>
      <c r="D185">
        <f>HYPERLINK("https://library.bdrc.io/show/bdr:W1CZ2325",IMAGE("https://iiif.bdrc.io/bdr:I1CZ2334::I1CZ23340003.TIF/full/150,/0/default.jpg"))</f>
        <v/>
      </c>
    </row>
    <row r="186">
      <c r="A186" t="inlineStr">
        <is>
          <t>bdr:WA0XLF7FAFAADA185</t>
        </is>
      </c>
      <c r="B186">
        <f>HYPERLINK("https://library.bdrc.io/show/bdr:MW1GS66286_F7FAFA","bdr:MW1GS66286_F7FAFA")</f>
        <v/>
      </c>
      <c r="C186" t="inlineStr">
        <is>
          <t>སྤྱོད་པའི་དེ་ཁོ་ན།</t>
        </is>
      </c>
      <c r="D186" t="inlineStr"/>
    </row>
    <row r="187">
      <c r="A187" t="inlineStr">
        <is>
          <t>bdr:WA0XLBBED22C92462</t>
        </is>
      </c>
      <c r="B187">
        <f>HYPERLINK("https://library.bdrc.io/show/bdr:MW1GS66286_BBED22","bdr:MW1GS66286_BBED22")</f>
        <v/>
      </c>
      <c r="C187" t="inlineStr">
        <is>
          <t>འཕགས་པ་ཡི་གེ་དྲུག་པའི་སྒྲུབ་ཐབས།</t>
        </is>
      </c>
      <c r="D187" t="inlineStr"/>
    </row>
    <row r="188">
      <c r="A188" t="inlineStr">
        <is>
          <t>bdr:WA0XL3DCC0A4EF044</t>
        </is>
      </c>
      <c r="B188">
        <f>HYPERLINK("https://library.bdrc.io/show/bdr:MW25275_3DCC0A","bdr:MW25275_3DCC0A")</f>
        <v/>
      </c>
      <c r="C188" t="inlineStr">
        <is>
          <t>བློ་སྦྱོང་དོན་བདུན་མ།</t>
        </is>
      </c>
      <c r="D188" t="inlineStr"/>
    </row>
    <row r="189">
      <c r="A189" t="inlineStr">
        <is>
          <t>bdr:WA0XL06C06C5C12C0</t>
        </is>
      </c>
      <c r="B189">
        <f>HYPERLINK("https://library.bdrc.io/show/bdr:MW1GS66286_06C06C","bdr:MW1GS66286_06C06C")</f>
        <v/>
      </c>
      <c r="C189" t="inlineStr">
        <is>
          <t>ཁ༡༽ ཡང་དག་པ་དང་ལོག་པའི་ཀུན་རྫོབ།</t>
        </is>
      </c>
      <c r="D189" t="inlineStr"/>
    </row>
    <row r="190">
      <c r="A190" t="inlineStr">
        <is>
          <t>bdr:WA0XLB5E986A8A338</t>
        </is>
      </c>
      <c r="B190">
        <f>HYPERLINK("https://library.bdrc.io/show/bdr:MW1GS66286_B5E986","bdr:MW1GS66286_B5E986")</f>
        <v/>
      </c>
      <c r="C190" t="inlineStr">
        <is>
          <t>ཉེར་གསུམ་པ། ཁུ་ཆོས་དང་པོ།</t>
        </is>
      </c>
      <c r="D190" t="inlineStr"/>
    </row>
    <row r="191">
      <c r="A191" t="inlineStr">
        <is>
          <t>bdr:WA0XL771AE5A0BD60</t>
        </is>
      </c>
      <c r="B191">
        <f>HYPERLINK("https://library.bdrc.io/show/bdr:MW3PD1288_771AE5","bdr:MW3PD1288_771AE5")</f>
        <v/>
      </c>
      <c r="C191" t="inlineStr">
        <is>
          <t>དཱི་པཾ་ཀཱ་ར་ཤྲཱི་ཛྙཱ་ནའི་ཆོས་ཀྱི་གླུ་གཉིས།</t>
        </is>
      </c>
      <c r="D191" t="inlineStr"/>
    </row>
    <row r="192">
      <c r="A192" t="inlineStr">
        <is>
          <t>bdr:WA0XL061B9A55F382</t>
        </is>
      </c>
      <c r="B192">
        <f>HYPERLINK("https://library.bdrc.io/show/bdr:MW1GS66286_061B9A","bdr:MW1GS66286_061B9A")</f>
        <v/>
      </c>
      <c r="C192" t="inlineStr">
        <is>
          <t>གསང་བ་སྔགས་ཀྱི་སྒྱུ་ལུས་གཙོ་བོར་སྟོན་པའི་སྐོར།</t>
        </is>
      </c>
      <c r="D192" t="inlineStr"/>
    </row>
    <row r="193">
      <c r="A193" t="inlineStr">
        <is>
          <t>bdr:WA0XLF90D88D0DD2C</t>
        </is>
      </c>
      <c r="B193">
        <f>HYPERLINK("https://library.bdrc.io/show/bdr:MW1GS66286_F90D88","bdr:MW1GS66286_F90D88")</f>
        <v/>
      </c>
      <c r="C193" t="inlineStr">
        <is>
          <t>བཅོན་ལྡན་འདས་འཁོར་ལོ་བདེ་མཆོག་གི་མངོན་རྟོགས།</t>
        </is>
      </c>
      <c r="D193" t="inlineStr"/>
    </row>
    <row r="194">
      <c r="A194" t="inlineStr">
        <is>
          <t>bdr:WA0XL0902B3E1ACB1</t>
        </is>
      </c>
      <c r="B194">
        <f>HYPERLINK("https://library.bdrc.io/show/bdr:MW1GS66286_0902B3","bdr:MW1GS66286_0902B3")</f>
        <v/>
      </c>
      <c r="C194" t="inlineStr">
        <is>
          <t>གཤེན་རྗེ་གཤེད་ནག་པོའི་སྒྲུབ་ཐབས།</t>
        </is>
      </c>
      <c r="D194" t="inlineStr"/>
    </row>
    <row r="195" ht="70" customHeight="1">
      <c r="A195" t="inlineStr">
        <is>
          <t>bdr:WA8LS29395</t>
        </is>
      </c>
      <c r="B195">
        <f>HYPERLINK("https://library.bdrc.io/show/bdr:MW8LS29395","bdr:MW8LS29395")</f>
        <v/>
      </c>
      <c r="C195" t="inlineStr">
        <is>
          <t>ཐུབ་པའི་མཛད་པ་བཅུ་གཉིས་ཀྱི་བསྟོད་པ་རྒྱས་བསྡུས།</t>
        </is>
      </c>
      <c r="D195">
        <f>HYPERLINK("https://library.bdrc.io/show/bdr:W8LS29395",IMAGE("https://iiif.bdrc.io/bdr:I8LS29397::I8LS293970003.jpg/full/150,/0/default.jpg"))</f>
        <v/>
      </c>
    </row>
    <row r="196">
      <c r="A196" t="inlineStr">
        <is>
          <t>bdr:WA0XL05EFB12D1C05</t>
        </is>
      </c>
      <c r="B196">
        <f>HYPERLINK("https://library.bdrc.io/show/bdr:MW1GS66286_05EFB1","bdr:MW1GS66286_05EFB1")</f>
        <v/>
      </c>
      <c r="C196" t="inlineStr">
        <is>
          <t>གསུམ་པ། འདམ་གྱི་བརྫེས་བཅངས་པའི་ཚོམས།</t>
        </is>
      </c>
      <c r="D196" t="inlineStr"/>
    </row>
    <row r="197">
      <c r="A197" t="inlineStr">
        <is>
          <t>bdr:WA0XLB96414853615</t>
        </is>
      </c>
      <c r="B197">
        <f>HYPERLINK("https://library.bdrc.io/show/bdr:MW1GS66286_B96414","bdr:MW1GS66286_B96414")</f>
        <v/>
      </c>
      <c r="C197" t="inlineStr">
        <is>
          <t>བཅུ་པ། ཐམས་ཅད་དུས་ཀྱིས་དམ་ཚིག་ནི།</t>
        </is>
      </c>
      <c r="D197" t="inlineStr"/>
    </row>
    <row r="198">
      <c r="A198" t="inlineStr">
        <is>
          <t>bdr:WA0XL3712B87855BB</t>
        </is>
      </c>
      <c r="B198">
        <f>HYPERLINK("https://library.bdrc.io/show/bdr:MW1GS66286_3712B8","bdr:MW1GS66286_3712B8")</f>
        <v/>
      </c>
      <c r="C198" t="inlineStr">
        <is>
          <t>མྱ་ངན་ལས་འདས་པ།</t>
        </is>
      </c>
      <c r="D198" t="inlineStr"/>
    </row>
    <row r="199">
      <c r="A199" t="inlineStr">
        <is>
          <t>bdr:WA0XL454A808373AE</t>
        </is>
      </c>
      <c r="B199">
        <f>HYPERLINK("https://library.bdrc.io/show/bdr:MW1GS66286_454A80","bdr:MW1GS66286_454A80")</f>
        <v/>
      </c>
      <c r="C199" t="inlineStr">
        <is>
          <t>རོ་སྲེག་གི་ཆོ་ག</t>
        </is>
      </c>
      <c r="D199" t="inlineStr"/>
    </row>
    <row r="200" ht="70" customHeight="1">
      <c r="A200" t="inlineStr">
        <is>
          <t>bdr:WA1KG12514</t>
        </is>
      </c>
      <c r="B200">
        <f>HYPERLINK("https://library.bdrc.io/show/bdr:MW1KG12514","bdr:MW1KG12514")</f>
        <v/>
      </c>
      <c r="C200" t="inlineStr">
        <is>
          <t>བཀའ་གདམས་གླེགས་བམ་ལས་བཏུས་པའི་ཆོས་སྐོར།</t>
        </is>
      </c>
      <c r="D200">
        <f>HYPERLINK("https://library.bdrc.io/show/bdr:W1KG12514",IMAGE("https://iiif.bdrc.io/bdr:I1KG12518::I1KG125180003.jpg/full/150,/0/default.jpg"))</f>
        <v/>
      </c>
    </row>
    <row r="201">
      <c r="A201" t="inlineStr">
        <is>
          <t>bdr:WA0XLE14BB73DAE18</t>
        </is>
      </c>
      <c r="B201">
        <f>HYPERLINK("https://library.bdrc.io/show/bdr:MW1GS66286_E14BB7","bdr:MW1GS66286_E14BB7")</f>
        <v/>
      </c>
      <c r="C201" t="inlineStr">
        <is>
          <t>གཉིས་པ། ཤེས་ནས་བརྫེ་བའི་ཚོམས།</t>
        </is>
      </c>
      <c r="D201" t="inlineStr"/>
    </row>
    <row r="202">
      <c r="A202" t="inlineStr">
        <is>
          <t>bdr:WA0XL4503E789C579</t>
        </is>
      </c>
      <c r="B202">
        <f>HYPERLINK("https://library.bdrc.io/show/bdr:MW1PD89051_4503E7","bdr:MW1PD89051_4503E7")</f>
        <v/>
      </c>
      <c r="C202" t="inlineStr">
        <is>
          <t>དབུ་མའི་མན་ངག་གི་བཤད་པ། པུ་ཏོ་ཡབ་སྲས་ཀྱི་ལུགས།</t>
        </is>
      </c>
      <c r="D202" t="inlineStr"/>
    </row>
    <row r="203">
      <c r="A203" t="inlineStr">
        <is>
          <t>bdr:WA1KG24645</t>
        </is>
      </c>
      <c r="B203">
        <f>HYPERLINK("https://library.bdrc.io/show/bdr:MW1KG24645","bdr:MW1KG24645")</f>
        <v/>
      </c>
      <c r="C203" t="inlineStr">
        <is>
          <t>བཤེས་པའི་སྤྲིངས་ཡིག་དང་སྤྱོད་འཇུག་སོགས།</t>
        </is>
      </c>
      <c r="D203" t="inlineStr"/>
    </row>
    <row r="204">
      <c r="A204" t="inlineStr">
        <is>
          <t>bdr:WA0XLF94BDAD7F6AA</t>
        </is>
      </c>
      <c r="B204">
        <f>HYPERLINK("https://library.bdrc.io/show/bdr:MW1GS66286_F94BDA","bdr:MW1GS66286_F94BDA")</f>
        <v/>
      </c>
      <c r="C204" t="inlineStr">
        <is>
          <t>སེང་གེ་སྒྲའི་སྒྲུབ་ཐབས།</t>
        </is>
      </c>
      <c r="D204" t="inlineStr"/>
    </row>
    <row r="205">
      <c r="A205" t="inlineStr">
        <is>
          <t>bdr:WA0XL6991F6B08C8A</t>
        </is>
      </c>
      <c r="B205">
        <f>HYPERLINK("https://library.bdrc.io/show/bdr:MW1GS66286_6991F6","bdr:MW1GS66286_6991F6")</f>
        <v/>
      </c>
      <c r="C205" t="inlineStr">
        <is>
          <t>བློ་གྲོས་མི་ཟད་པའི་སྒྲུབ་ཐབས།</t>
        </is>
      </c>
      <c r="D205" t="inlineStr"/>
    </row>
    <row r="206" ht="70" customHeight="1">
      <c r="A206" t="inlineStr">
        <is>
          <t>bdr:WA1NLM3860</t>
        </is>
      </c>
      <c r="B206">
        <f>HYPERLINK("https://library.bdrc.io/show/bdr:MW1NLM3860","bdr:MW1NLM3860")</f>
        <v/>
      </c>
      <c r="C206" t="inlineStr">
        <is>
          <t>འབུམ་གྱི་བསྡུས་དོན་སྙིང་པོ་ལོ་རྒྱུས་སོགས།</t>
        </is>
      </c>
      <c r="D206">
        <f>HYPERLINK("https://library.bdrc.io/show/bdr:W1NLM3860",IMAGE("https://iiif.bdrc.io/bdr:I1NLM3860_001::I1NLM3860_0010003.jpg/full/150,/0/default.jpg"))</f>
        <v/>
      </c>
    </row>
    <row r="207" ht="70" customHeight="1">
      <c r="A207" t="inlineStr">
        <is>
          <t>bdr:WA1NLM3860</t>
        </is>
      </c>
      <c r="B207">
        <f>HYPERLINK("https://library.bdrc.io/show/bdr:MW1NLM2983","bdr:MW1NLM2983")</f>
        <v/>
      </c>
      <c r="C207" t="inlineStr">
        <is>
          <t>འབུམ་གྱི་བསྡུས་དོན་སྙིང་པོ་ལོ་རྒྱུས་སོགས།</t>
        </is>
      </c>
      <c r="D207">
        <f>HYPERLINK("https://library.bdrc.io/show/bdr:W1NLM2983",IMAGE("https://iiif.bdrc.io/bdr:I1NLM2983_001::I1NLM2983_0010003.jpg/full/150,/0/default.jpg"))</f>
        <v/>
      </c>
    </row>
    <row r="208" ht="70" customHeight="1">
      <c r="A208" t="inlineStr">
        <is>
          <t>bdr:WA1NLM3860</t>
        </is>
      </c>
      <c r="B208">
        <f>HYPERLINK("https://library.bdrc.io/show/bdr:MW1NLM2031","bdr:MW1NLM2031")</f>
        <v/>
      </c>
      <c r="C208" t="inlineStr">
        <is>
          <t>འབུམ་གྱི་བསྡུས་དོན་སྙིང་པོ་ལོ་རྒྱུས་སོགས།</t>
        </is>
      </c>
      <c r="D208">
        <f>HYPERLINK("https://library.bdrc.io/show/bdr:W1NLM2031",IMAGE("https://iiif.bdrc.io/bdr:I1NLM2031_001::I1NLM2031_0010003.jpg/full/150,/0/default.jpg"))</f>
        <v/>
      </c>
    </row>
    <row r="209">
      <c r="A209" t="inlineStr">
        <is>
          <t>bdr:WA0XLED6378448D6F</t>
        </is>
      </c>
      <c r="B209">
        <f>HYPERLINK("https://library.bdrc.io/show/bdr:MW1GS66286_ED6378","bdr:MW1GS66286_ED6378")</f>
        <v/>
      </c>
      <c r="C209" t="inlineStr">
        <is>
          <t>ཉེར་བཞི་པ། རྔོག་ཆོས་ཉི་ཤུ་བསྟན་པ།</t>
        </is>
      </c>
      <c r="D209" t="inlineStr"/>
    </row>
    <row r="210">
      <c r="A210" t="inlineStr">
        <is>
          <t>bdr:WA0XLC04B2F58DBE8</t>
        </is>
      </c>
      <c r="B210">
        <f>HYPERLINK("https://library.bdrc.io/show/bdr:MW1GS66286_C04B2F","bdr:MW1GS66286_C04B2F")</f>
        <v/>
      </c>
      <c r="C210" t="inlineStr">
        <is>
          <t>དགུ་པ། མཇུག་སྡུད་ཚོམས།</t>
        </is>
      </c>
      <c r="D210" t="inlineStr"/>
    </row>
    <row r="211" ht="70" customHeight="1">
      <c r="A211" t="inlineStr">
        <is>
          <t>bdr:WA8LS76135</t>
        </is>
      </c>
      <c r="B211">
        <f>HYPERLINK("https://library.bdrc.io/show/bdr:MW8LS76135","bdr:MW8LS76135")</f>
        <v/>
      </c>
      <c r="C211" t="inlineStr">
        <is>
          <t>བོད་ཀྱི་རྒྱལ་རབས་ཆོས་འབྱུང་ཡིག་ཚང་གཅེས་བཏུས།</t>
        </is>
      </c>
      <c r="D211">
        <f>HYPERLINK("https://library.bdrc.io/show/bdr:W8LS76135",IMAGE("https://iiif.bdrc.io/bdr:I8LS76139::I8LS761390003.jpg/full/150,/0/default.jpg"))</f>
        <v/>
      </c>
    </row>
    <row r="212">
      <c r="A212" t="inlineStr">
        <is>
          <t>bdr:WA0XLB8CEC16B3575</t>
        </is>
      </c>
      <c r="B212">
        <f>HYPERLINK("https://library.bdrc.io/show/bdr:MW3CN22337_B8CEC1","bdr:MW3CN22337_B8CEC1")</f>
        <v/>
      </c>
      <c r="C212" t="inlineStr">
        <is>
          <t>ན། ཕ་ཆོས་ཉི་ཤུ་རྩ་དྲུག་ལས། ཞུས་ལན་གྱི་དངོས་གཞི་ནོར་བུའི་ཕྲེང་བ་ལེའུ་ཉི་ཤུ་རྩ་གསུམ་པ།</t>
        </is>
      </c>
      <c r="D212" t="inlineStr"/>
    </row>
    <row r="213">
      <c r="A213" t="inlineStr">
        <is>
          <t>bdr:WA0XL353048C2D1AD</t>
        </is>
      </c>
      <c r="B213">
        <f>HYPERLINK("https://library.bdrc.io/show/bdr:MW1GS66286_353048","bdr:MW1GS66286_353048")</f>
        <v/>
      </c>
      <c r="C213" t="inlineStr">
        <is>
          <t>ལྟ་སྒོམ་ཆེན་པོ།</t>
        </is>
      </c>
      <c r="D213" t="inlineStr"/>
    </row>
    <row r="214">
      <c r="A214" t="inlineStr">
        <is>
          <t>bdr:WA0XL11ADDE8B10EF</t>
        </is>
      </c>
      <c r="B214">
        <f>HYPERLINK("https://library.bdrc.io/show/bdr:MW3PD1288_11ADDE","bdr:MW3PD1288_11ADDE")</f>
        <v/>
      </c>
      <c r="C214" t="inlineStr">
        <is>
          <t>ཏིང་ངེ་འཛིན་གྱི་གླུ།</t>
        </is>
      </c>
      <c r="D214" t="inlineStr"/>
    </row>
    <row r="215">
      <c r="A215" t="inlineStr">
        <is>
          <t>bdr:WA0XLEAF2653C9DBA</t>
        </is>
      </c>
      <c r="B215">
        <f>HYPERLINK("https://library.bdrc.io/show/bdr:MW1GS66286_EAF265","bdr:MW1GS66286_EAF265")</f>
        <v/>
      </c>
      <c r="C215" t="inlineStr">
        <is>
          <t>དྲུག་པ། སྣང་མེད་ཚོམས།</t>
        </is>
      </c>
      <c r="D215" t="inlineStr"/>
    </row>
    <row r="216">
      <c r="A216" t="inlineStr">
        <is>
          <t>bdr:WA0XLCA0E4CAAF7A9</t>
        </is>
      </c>
      <c r="B216">
        <f>HYPERLINK("https://library.bdrc.io/show/bdr:MW1GS66286_CA0E4C","bdr:MW1GS66286_CA0E4C")</f>
        <v/>
      </c>
      <c r="C216" t="inlineStr">
        <is>
          <t>ནོར་སྦྱིན་པའི་སྒྲུབ་ཐབས།</t>
        </is>
      </c>
      <c r="D216" t="inlineStr"/>
    </row>
    <row r="217">
      <c r="A217" t="inlineStr">
        <is>
          <t>bdr:WA0XL218CBBDBC454</t>
        </is>
      </c>
      <c r="B217">
        <f>HYPERLINK("https://library.bdrc.io/show/bdr:MW3PD1288_218CBB","bdr:MW3PD1288_218CBB")</f>
        <v/>
      </c>
      <c r="C217" t="inlineStr">
        <is>
          <t>རྡོ་རྗེ་གདན་གྱི་རྡོ་རྗེའི་གླུ་འགྲེལ་བ།</t>
        </is>
      </c>
      <c r="D217" t="inlineStr"/>
    </row>
    <row r="218">
      <c r="A218" t="inlineStr">
        <is>
          <t>bdr:WA0XL8EBDAE13E1C6</t>
        </is>
      </c>
      <c r="B218">
        <f>HYPERLINK("https://library.bdrc.io/show/bdr:MW1GS66286_8EBDAE","bdr:MW1GS66286_8EBDAE")</f>
        <v/>
      </c>
      <c r="C218" t="inlineStr">
        <is>
          <t>བསྡུ་སྒྲིག་གསལ་བཤད།</t>
        </is>
      </c>
      <c r="D218" t="inlineStr"/>
    </row>
    <row r="219">
      <c r="A219" t="inlineStr">
        <is>
          <t>bdr:WA0XL3DE46CF78162</t>
        </is>
      </c>
      <c r="B219">
        <f>HYPERLINK("https://library.bdrc.io/show/bdr:MW00EGS1016238_3DE46C","bdr:MW00EGS1016238_3DE46C")</f>
        <v/>
      </c>
      <c r="C219" t="inlineStr">
        <is>
          <t>གངས་ཅན་པའི་དམིགས་བུ་དཔལ་ལྡན་མར་མེ་མཛད་ཡེ་ཤེས་ཀྱི་གསུང་བཏུས།</t>
        </is>
      </c>
      <c r="D219" t="inlineStr"/>
    </row>
    <row r="220">
      <c r="A220" t="inlineStr">
        <is>
          <t>bdr:WA0XL14079B6796F7</t>
        </is>
      </c>
      <c r="B220">
        <f>HYPERLINK("https://library.bdrc.io/show/bdr:MW1GS66286_14079B","bdr:MW1GS66286_14079B")</f>
        <v/>
      </c>
      <c r="C220" t="inlineStr">
        <is>
          <t>ལྟ་སྤྱོད་ཟུང་འབྲེལ།</t>
        </is>
      </c>
      <c r="D220" t="inlineStr"/>
    </row>
    <row r="221">
      <c r="A221" t="inlineStr">
        <is>
          <t>bdr:WA0XL8AA5E4B44214</t>
        </is>
      </c>
      <c r="B221">
        <f>HYPERLINK("https://library.bdrc.io/show/bdr:MW1GS66286_8AA5E4","bdr:MW1GS66286_8AA5E4")</f>
        <v/>
      </c>
      <c r="C221" t="inlineStr">
        <is>
          <t>གསང་བ་སྔགས་ཀྱི་འོད་ཟེར་གཙོ་བོར་སྟོན་པའི་སྐོར།</t>
        </is>
      </c>
      <c r="D221" t="inlineStr"/>
    </row>
    <row r="222">
      <c r="A222" t="inlineStr">
        <is>
          <t>bdr:WA0XL0DDCD9722823</t>
        </is>
      </c>
      <c r="B222">
        <f>HYPERLINK("https://library.bdrc.io/show/bdr:MW00KG09688_0DDCD9","bdr:MW00KG09688_0DDCD9")</f>
        <v/>
      </c>
      <c r="C222" t="inlineStr">
        <is>
          <t>ཇོ་བོ་ཡབ་སྲས་ཀྱི་གསུང་བགྲོས་པ་ཆོས་རིན་པོ་ཆེའི་གཏེར་མཛོད་དང་བྱང་ཆུབ་སེམས་དཔའི་ནོར་བུའི་ཕྲེང་བ་རྩ་འགྲེལ་སོགས།</t>
        </is>
      </c>
      <c r="D222" t="inlineStr"/>
    </row>
    <row r="223">
      <c r="A223" t="inlineStr">
        <is>
          <t>bdr:WA0XLEEE8B94E2387</t>
        </is>
      </c>
      <c r="B223">
        <f>HYPERLINK("https://library.bdrc.io/show/bdr:MW1GS66286_EEE8B9","bdr:MW1GS66286_EEE8B9")</f>
        <v/>
      </c>
      <c r="C223" t="inlineStr">
        <is>
          <t>དམ་ཚིག་སྦས་པ།</t>
        </is>
      </c>
      <c r="D223" t="inlineStr"/>
    </row>
    <row r="224" ht="70" customHeight="1">
      <c r="A224" t="inlineStr">
        <is>
          <t>bdr:WA1KG24101</t>
        </is>
      </c>
      <c r="B224">
        <f>HYPERLINK("https://library.bdrc.io/show/bdr:MW1KG24101","bdr:MW1KG24101")</f>
        <v/>
      </c>
      <c r="C224" t="inlineStr">
        <is>
          <t>अतीशदीपङ्करश्रीज्ञानप्रणीतम् सत्यद्वयावतारादिग्रन्थचतुष्टयम्</t>
        </is>
      </c>
      <c r="D224">
        <f>HYPERLINK("https://library.bdrc.io/show/bdr:W1KG24101",IMAGE("https://iiif.bdrc.io/bdr:I1KG24234::I1KG242340003.jpg/full/150,/0/default.jpg"))</f>
        <v/>
      </c>
    </row>
    <row r="225" ht="70" customHeight="1">
      <c r="A225" t="inlineStr">
        <is>
          <t>bdr:WA1KG24101</t>
        </is>
      </c>
      <c r="B225">
        <f>HYPERLINK("https://library.bdrc.io/show/bdr:MW1KG24101","bdr:MW1KG24101")</f>
        <v/>
      </c>
      <c r="C225" t="inlineStr">
        <is>
          <t>བདེན་པ་གཉིས་ལ་འཇུག་པ་ལ་སོགས་པའི་གཞུང་ཚན་བཞི།</t>
        </is>
      </c>
      <c r="D225">
        <f>HYPERLINK("https://library.bdrc.io/show/bdr:W1KG24101",IMAGE("https://iiif.bdrc.io/bdr:I1KG24234::I1KG242340003.jpg/full/150,/0/default.jpg"))</f>
        <v/>
      </c>
    </row>
    <row r="226" ht="70" customHeight="1">
      <c r="A226" t="inlineStr">
        <is>
          <t>bdr:WA1KG24101</t>
        </is>
      </c>
      <c r="B226">
        <f>HYPERLINK("https://library.bdrc.io/show/bdr:MW1KG24101","bdr:MW1KG24101")</f>
        <v/>
      </c>
      <c r="C226" t="inlineStr">
        <is>
          <t>satyadvayavataradigranthacatusta four treatises-entering into the two truths etc. of acarya dipamkarasrijnana</t>
        </is>
      </c>
      <c r="D226">
        <f>HYPERLINK("https://library.bdrc.io/show/bdr:W1KG24101",IMAGE("https://iiif.bdrc.io/bdr:I1KG24234::I1KG242340003.jpg/full/150,/0/default.jpg"))</f>
        <v/>
      </c>
    </row>
    <row r="227">
      <c r="A227" t="inlineStr">
        <is>
          <t>bdr:WA0XL99E088A2EAAA</t>
        </is>
      </c>
      <c r="B227">
        <f>HYPERLINK("https://library.bdrc.io/show/bdr:MW3PD1288_99E088","bdr:MW3PD1288_99E088")</f>
        <v/>
      </c>
      <c r="C227" t="inlineStr">
        <is>
          <t>ཚུལ་ཁྲིམས་ཀྱི་སྤྱོད་པའི་གླུ་གར་བླངས་པ།</t>
        </is>
      </c>
      <c r="D227" t="inlineStr"/>
    </row>
    <row r="228">
      <c r="A228" t="inlineStr">
        <is>
          <t>bdr:WA0XL80DF21A9847D</t>
        </is>
      </c>
      <c r="B228">
        <f>HYPERLINK("https://library.bdrc.io/show/bdr:MW1GS66286_80DF21","bdr:MW1GS66286_80DF21")</f>
        <v/>
      </c>
      <c r="C228" t="inlineStr">
        <is>
          <t>དང་པོ། གསང་བ་སྤྱིའི་དམ་ཚིག</t>
        </is>
      </c>
      <c r="D228" t="inlineStr"/>
    </row>
    <row r="229">
      <c r="A229" t="inlineStr">
        <is>
          <t>bdr:WA0XLC37567DAA8EC</t>
        </is>
      </c>
      <c r="B229">
        <f>HYPERLINK("https://library.bdrc.io/show/bdr:MW1GS66286_C37567","bdr:MW1GS66286_C37567")</f>
        <v/>
      </c>
      <c r="C229" t="inlineStr">
        <is>
          <t>འཕགས་པ་རྟ་མགྲིན་གྱི་སྒྲུབ་ཐབས།</t>
        </is>
      </c>
      <c r="D229" t="inlineStr"/>
    </row>
    <row r="230">
      <c r="A230" t="inlineStr">
        <is>
          <t>bdr:WA0XL13AD106ACA90</t>
        </is>
      </c>
      <c r="B230">
        <f>HYPERLINK("https://library.bdrc.io/show/bdr:MW1GS66286_13AD10","bdr:MW1GS66286_13AD10")</f>
        <v/>
      </c>
      <c r="C230" t="inlineStr">
        <is>
          <t>གསུམ་པ། རྣལ་འབྱོར་རིགས་ཀྱི་དམ་ཚིག ༼ལེའུ་བཞི་པ་མི་འདུག་པའི་ཞིབ་གཟིགས་གནང་རོགས།༽</t>
        </is>
      </c>
      <c r="D230" t="inlineStr"/>
    </row>
    <row r="231" ht="70" customHeight="1">
      <c r="A231" t="inlineStr">
        <is>
          <t>bdr:WA1GS61550</t>
        </is>
      </c>
      <c r="B231">
        <f>HYPERLINK("https://library.bdrc.io/show/bdr:MW1GS61550","bdr:MW1GS61550")</f>
        <v/>
      </c>
      <c r="C231" t="inlineStr">
        <is>
          <t>བཀའ་གདམས་ཐིག་ལེ་བཅུ་དྲུག་གི་ཟབ་ཁྲིད་མན་ངག་ཕྱོགས་བསྒྲིགས་དང་གསང་འདུས་འཇམ་དཔལ་རྡོ་རྗེའི་བསྐྱེད་རྫོགས།</t>
        </is>
      </c>
      <c r="D231">
        <f>HYPERLINK("https://library.bdrc.io/show/bdr:W1GS61550",IMAGE("https://iiif.bdrc.io/bdr:I1GS61552::I1GS615520003.tif/full/150,/0/default.jpg"))</f>
        <v/>
      </c>
    </row>
    <row r="232">
      <c r="A232" t="inlineStr">
        <is>
          <t>bdr:WA0XLC3B0531C4964</t>
        </is>
      </c>
      <c r="B232">
        <f>HYPERLINK("https://library.bdrc.io/show/bdr:MW23746_C3B053","bdr:MW23746_C3B053")</f>
        <v/>
      </c>
      <c r="C232" t="inlineStr">
        <is>
          <t>སྟོང་ཉིད་རྟོགས་ཚུལ་སྐོར།</t>
        </is>
      </c>
      <c r="D232" t="inlineStr"/>
    </row>
    <row r="233">
      <c r="A233" t="inlineStr">
        <is>
          <t>bdr:WA0XL1E2B7B11F228</t>
        </is>
      </c>
      <c r="B233">
        <f>HYPERLINK("https://library.bdrc.io/show/bdr:MW1GS66286_1E2B7B","bdr:MW1GS66286_1E2B7B")</f>
        <v/>
      </c>
      <c r="C233" t="inlineStr">
        <is>
          <t>བཞི་བ། འདི་ནི་བརྫེས་བཅངས་བའི་ཚོམས།</t>
        </is>
      </c>
      <c r="D233" t="inlineStr"/>
    </row>
    <row r="234" ht="70" customHeight="1">
      <c r="A234" t="inlineStr">
        <is>
          <t>bdr:WA3CN5539</t>
        </is>
      </c>
      <c r="B234">
        <f>HYPERLINK("https://library.bdrc.io/show/bdr:MW3CN5539","bdr:MW3CN5539")</f>
        <v/>
      </c>
      <c r="C234" t="inlineStr">
        <is>
          <t>འཇིག་རྟེན་ལས་འདས་པར་བསྟོད་པ་དང་བྱང་ཆུབ་ལམ་སྒྲོན་སོགས།</t>
        </is>
      </c>
      <c r="D234">
        <f>HYPERLINK("https://library.bdrc.io/show/bdr:W3CN5539",IMAGE("https://iiif.bdrc.io/bdr:I3CN8747::I3CN87470003.jpg/full/150,/0/default.jpg"))</f>
        <v/>
      </c>
    </row>
    <row r="235">
      <c r="A235" t="inlineStr">
        <is>
          <t>bdr:WA0XL277516889ECC</t>
        </is>
      </c>
      <c r="B235">
        <f>HYPERLINK("https://library.bdrc.io/show/bdr:MW1GS66286_277516","bdr:MW1GS66286_277516")</f>
        <v/>
      </c>
      <c r="C235" t="inlineStr">
        <is>
          <t>སྔགས་ཀྱི་དོན་ལ་འཇུག་པ།</t>
        </is>
      </c>
      <c r="D235" t="inlineStr"/>
    </row>
    <row r="236">
      <c r="A236" t="inlineStr">
        <is>
          <t>bdr:WA0XLA9C98A2C39C4</t>
        </is>
      </c>
      <c r="B236">
        <f>HYPERLINK("https://library.bdrc.io/show/bdr:MW1GS66286_A9C98A","bdr:MW1GS66286_A9C98A")</f>
        <v/>
      </c>
      <c r="C236" t="inlineStr">
        <is>
          <t>གཉིས་པ། ཁྱད་པར་དམ་ཚིག་བཤད་བྱ།</t>
        </is>
      </c>
      <c r="D236" t="inlineStr"/>
    </row>
    <row r="237">
      <c r="A237" t="inlineStr">
        <is>
          <t>bdr:WA0XLF973FD655578</t>
        </is>
      </c>
      <c r="B237">
        <f>HYPERLINK("https://library.bdrc.io/show/bdr:MW1GS66286_F973FD","bdr:MW1GS66286_F973FD")</f>
        <v/>
      </c>
      <c r="C237" t="inlineStr">
        <is>
          <t>དམ་ཚིག་སྲུང་བའི་སྒྲུབ་ཐབས།</t>
        </is>
      </c>
      <c r="D237" t="inlineStr"/>
    </row>
    <row r="238">
      <c r="A238" t="inlineStr">
        <is>
          <t>bdr:WA0XL5A47BCBEE183</t>
        </is>
      </c>
      <c r="B238">
        <f>HYPERLINK("https://library.bdrc.io/show/bdr:MW1GS66286_5A47BC","bdr:MW1GS66286_5A47BC")</f>
        <v/>
      </c>
      <c r="C238" t="inlineStr">
        <is>
          <t>བྱང་ཆུབ་སེམས་དཔའི་སྤྱོད་པ་ལ་འཇུག་པའི་རྣམ་བཤད།</t>
        </is>
      </c>
      <c r="D238" t="inlineStr"/>
    </row>
    <row r="239">
      <c r="A239" t="inlineStr">
        <is>
          <t>bdr:WA0XLEDD5BE2792ED</t>
        </is>
      </c>
      <c r="B239">
        <f>HYPERLINK("https://library.bdrc.io/show/bdr:MW1PD89051_EDD5BE","bdr:MW1PD89051_EDD5BE")</f>
        <v/>
      </c>
      <c r="C239" t="inlineStr">
        <is>
          <t>དབུ་མ་ལ་འཇུག་པའི་བསྡུས་དོན།</t>
        </is>
      </c>
      <c r="D239" t="inlineStr"/>
    </row>
    <row r="240">
      <c r="A240" t="inlineStr">
        <is>
          <t>bdr:WA0XLDC5503C3B260</t>
        </is>
      </c>
      <c r="B240">
        <f>HYPERLINK("https://library.bdrc.io/show/bdr:MW1GS66286_DC5503","bdr:MW1GS66286_DC5503")</f>
        <v/>
      </c>
      <c r="C240" t="inlineStr">
        <is>
          <t>ལྟ་སྒོམ་ཆུང་ངུ།</t>
        </is>
      </c>
      <c r="D240" t="inlineStr"/>
    </row>
    <row r="241">
      <c r="A241" t="inlineStr">
        <is>
          <t>bdr:WA0XLA3FEFFBC5209</t>
        </is>
      </c>
      <c r="B241">
        <f>HYPERLINK("https://library.bdrc.io/show/bdr:MW1GS66286_A3FEFF","bdr:MW1GS66286_A3FEFF")</f>
        <v/>
      </c>
      <c r="C241" t="inlineStr">
        <is>
          <t>ནོར་བདག་གཙོ་འཁོར་ལྔ་ལ་བསྟོད་པ།</t>
        </is>
      </c>
      <c r="D241" t="inlineStr"/>
    </row>
    <row r="242">
      <c r="A242" t="inlineStr">
        <is>
          <t>bdr:WA0XL85C1EF013DC9</t>
        </is>
      </c>
      <c r="B242">
        <f>HYPERLINK("https://library.bdrc.io/show/bdr:MW1GS66286_85C1EF","bdr:MW1GS66286_85C1EF")</f>
        <v/>
      </c>
      <c r="C242" t="inlineStr">
        <is>
          <t>དོན་དམ་པའི་བདེན་པའི་མཚན་ཉིད།</t>
        </is>
      </c>
      <c r="D242" t="inlineStr"/>
    </row>
    <row r="243">
      <c r="A243" t="inlineStr">
        <is>
          <t>bdr:WA0XLA2CC960ACF10</t>
        </is>
      </c>
      <c r="B243">
        <f>HYPERLINK("https://library.bdrc.io/show/bdr:MW23164_A2CC96","bdr:MW23164_A2CC96")</f>
        <v/>
      </c>
      <c r="C243" t="inlineStr">
        <is>
          <t>ཇོ་བོ་རྗེ་མཉམ་མེད་གསེར་གླིང་པ་ཆོས་ཀྱི་གྲགས་པ་མཇལ་བའི་རྣམ་ཐར།</t>
        </is>
      </c>
      <c r="D243" t="inlineStr"/>
    </row>
    <row r="244">
      <c r="A244" t="inlineStr">
        <is>
          <t>bdr:WA4CZ16766</t>
        </is>
      </c>
      <c r="B244">
        <f>HYPERLINK("https://library.bdrc.io/show/bdr:IE0GR0268","bdr:IE0GR0268")</f>
        <v/>
      </c>
      <c r="C244" t="inlineStr">
        <is>
          <t>Bodhipathapradipa</t>
        </is>
      </c>
      <c r="D244" t="inlineStr"/>
    </row>
    <row r="245" ht="70" customHeight="1">
      <c r="A245" t="inlineStr">
        <is>
          <t>bdr:WA1NLM2914</t>
        </is>
      </c>
      <c r="B245">
        <f>HYPERLINK("https://library.bdrc.io/show/bdr:MW1NLM2914","bdr:MW1NLM2914")</f>
        <v/>
      </c>
      <c r="C245" t="inlineStr">
        <is>
          <t>བཀའ་གདམས་ཕ་ཆོས།</t>
        </is>
      </c>
      <c r="D245">
        <f>HYPERLINK("https://library.bdrc.io/show/bdr:W1NLM2914",IMAGE("https://iiif.bdrc.io/bdr:I1NLM2914_001::I1NLM2914_0010003.jpg/full/150,/0/default.jpg"))</f>
        <v/>
      </c>
    </row>
    <row r="246">
      <c r="A246" t="inlineStr">
        <is>
          <t>bdr:WA1KG8721</t>
        </is>
      </c>
      <c r="B246">
        <f>HYPERLINK("https://library.bdrc.io/show/bdr:MW1KG8721","bdr:MW1KG8721")</f>
        <v/>
      </c>
      <c r="C246" t="inlineStr">
        <is>
          <t>ཇོ་བོ་རྗེ་ལྷ་གཅིག་དཔལ་ལྡན་ཨ་ཏི་ཤའི་རྣམ་ཐར་བླ་མའི་ཡོན་ཏན་ཆོས་ཀྱི་འབྱུང་གནས་སོགས་བཀའ་གདམས་རིན་པོ་ཆེའི་གླེག་བམ། ༼བཀྲ་ཤིས་ལྷུན་པོའི་པར་རྙིང་།༽</t>
        </is>
      </c>
      <c r="D246" t="inlineStr"/>
    </row>
    <row r="247">
      <c r="A247" t="inlineStr">
        <is>
          <t>bdr:WA1KG8721</t>
        </is>
      </c>
      <c r="B247">
        <f>HYPERLINK("https://library.bdrc.io/show/bdr:MW0NGMCP48488","bdr:MW0NGMCP48488")</f>
        <v/>
      </c>
      <c r="C247" t="inlineStr">
        <is>
          <t>ཇོ་བོ་རྗེ་ལྷ་གཅིག་དཔལ་ལྡན་ཨ་ཏི་སའི་རྣམ་ཐར་བླ་མའི་ཡོན་ཏན་ཆོས་ཀྱི་འབྱུང་གནས་སོགས་བཀའ་བསྡམས་རིན་པོ་ཆེའི་གླེགས་བམ།</t>
        </is>
      </c>
      <c r="D247" t="inlineStr"/>
    </row>
    <row r="248">
      <c r="A248" t="inlineStr">
        <is>
          <t>bdr:WA0XLF2F825CD58E5</t>
        </is>
      </c>
      <c r="B248">
        <f>HYPERLINK("https://library.bdrc.io/show/bdr:MW1GS66286_F2F825","bdr:MW1GS66286_F2F825")</f>
        <v/>
      </c>
      <c r="C248" t="inlineStr">
        <is>
          <t>ལྔ་བ། སྣང་བའི་ཚོམས།</t>
        </is>
      </c>
      <c r="D248" t="inlineStr"/>
    </row>
    <row r="249">
      <c r="A249" t="inlineStr">
        <is>
          <t>bdr:WA0XL11A1C9DEEC70</t>
        </is>
      </c>
      <c r="B249">
        <f>HYPERLINK("https://library.bdrc.io/show/bdr:MW1GS66286_11A1C9","bdr:MW1GS66286_11A1C9")</f>
        <v/>
      </c>
      <c r="C249" t="inlineStr">
        <is>
          <t>སྨན་བླའི་སྒྲུབ་ཐབས།</t>
        </is>
      </c>
      <c r="D249" t="inlineStr"/>
    </row>
    <row r="250">
      <c r="A250" t="inlineStr">
        <is>
          <t>bdr:WA0XL250271934317</t>
        </is>
      </c>
      <c r="B250">
        <f>HYPERLINK("https://library.bdrc.io/show/bdr:MW1GS66286_250271","bdr:MW1GS66286_250271")</f>
        <v/>
      </c>
      <c r="C250" t="inlineStr">
        <is>
          <t>རྡོ་རྗེ་འཇིགས་བྱེད་ཀྱི་སྒྲུབ་ཐབས།</t>
        </is>
      </c>
      <c r="D250" t="inlineStr"/>
    </row>
    <row r="251">
      <c r="A251" t="inlineStr">
        <is>
          <t>bdr:WA0XL8479A38354D8</t>
        </is>
      </c>
      <c r="B251">
        <f>HYPERLINK("https://library.bdrc.io/show/bdr:MW1GS66286_8479A3","bdr:MW1GS66286_8479A3")</f>
        <v/>
      </c>
      <c r="C251" t="inlineStr">
        <is>
          <t>མི་འཁྲུག་པའི་སྒྲུབ་ཐབས།</t>
        </is>
      </c>
      <c r="D251" t="inlineStr"/>
    </row>
    <row r="252" ht="70" customHeight="1">
      <c r="A252" t="inlineStr">
        <is>
          <t>bdr:WA4CZ45286</t>
        </is>
      </c>
      <c r="B252">
        <f>HYPERLINK("https://library.bdrc.io/show/bdr:MW4CZ45286","bdr:MW4CZ45286")</f>
        <v/>
      </c>
      <c r="C252" t="inlineStr">
        <is>
          <t>ཞལ་གདམས་ཕྱོགས་བསྒྲིགས།</t>
        </is>
      </c>
      <c r="D252">
        <f>HYPERLINK("https://library.bdrc.io/show/bdr:W4CZ45286",IMAGE("https://iiif.bdrc.io/bdr:I4CZ329804::I4CZ3298040003.tif/full/150,/0/default.jpg"))</f>
        <v/>
      </c>
    </row>
    <row r="253">
      <c r="A253" t="inlineStr">
        <is>
          <t>bdr:WA0XLF74888DB69AB</t>
        </is>
      </c>
      <c r="B253">
        <f>HYPERLINK("https://library.bdrc.io/show/bdr:MW23746_F74888","bdr:MW23746_F74888")</f>
        <v/>
      </c>
      <c r="C253" t="inlineStr">
        <is>
          <t>ཇོ་བོ་ཡེར་པའི་བྲག་ལ་བཞུགས་པའི་ཚེ་འོལ་རྒོད་པ་ཡེ་ཤེས་འབར་བ་ལ་གདམས་པ།</t>
        </is>
      </c>
      <c r="D253" t="inlineStr"/>
    </row>
    <row r="254">
      <c r="A254" t="inlineStr">
        <is>
          <t>bdr:WA0RT0205</t>
        </is>
      </c>
      <c r="B254">
        <f>HYPERLINK("https://library.bdrc.io/show/bdr:MW2KG5015_0995","bdr:MW2KG5015_0995")</f>
        <v/>
      </c>
      <c r="C254" t="inlineStr">
        <is>
          <t>མངོན་པར་རྟོགས་པ་རྣམ་པར་འབྱེད་པ་ཞེས་བྱ་བ།</t>
        </is>
      </c>
      <c r="D254" t="inlineStr"/>
    </row>
    <row r="255">
      <c r="A255" t="inlineStr">
        <is>
          <t>bdr:WA0RT0205</t>
        </is>
      </c>
      <c r="B255">
        <f>HYPERLINK("https://library.bdrc.io/show/bdr:MW1KG13126_2205","bdr:MW1KG13126_2205")</f>
        <v/>
      </c>
      <c r="C255" t="inlineStr">
        <is>
          <t>མངོན་པར་རྟོགས་པ་རྣམ་པར་འབྱེད་པ་ཞེས་བྱ་བ།</t>
        </is>
      </c>
      <c r="D255" t="inlineStr"/>
    </row>
    <row r="256">
      <c r="A256" t="inlineStr">
        <is>
          <t>bdr:WA0RT0205</t>
        </is>
      </c>
      <c r="B256">
        <f>HYPERLINK("https://library.bdrc.io/show/bdr:MW23703_1490","bdr:MW23703_1490")</f>
        <v/>
      </c>
      <c r="C256" t="inlineStr">
        <is>
          <t>མངོན་པར་རྟོགས་པ་རྣམ་པར་འབྱེད་པ་ཞེས་བྱ་བ།</t>
        </is>
      </c>
      <c r="D256" t="inlineStr"/>
    </row>
    <row r="257">
      <c r="A257" t="inlineStr">
        <is>
          <t>bdr:WA0RT0205</t>
        </is>
      </c>
      <c r="B257">
        <f>HYPERLINK("https://library.bdrc.io/show/bdr:MW22704_0995","bdr:MW22704_0995")</f>
        <v/>
      </c>
      <c r="C257" t="inlineStr">
        <is>
          <t>མངོན་པར་རྟོགས་པ་རྣམ་པར་འབྱེད་པ་ཞེས་བྱ་བ།</t>
        </is>
      </c>
      <c r="D257" t="inlineStr"/>
    </row>
    <row r="258">
      <c r="A258" t="inlineStr">
        <is>
          <t>bdr:WA0RT0205</t>
        </is>
      </c>
      <c r="B258">
        <f>HYPERLINK("https://library.bdrc.io/show/bdr:MW23702_0207","bdr:MW23702_0207")</f>
        <v/>
      </c>
      <c r="C258" t="inlineStr">
        <is>
          <t>མངོན་པར་རྟོགས་པ་རྣམ་པར་འབྱེད་པ་ཞེས་བྱ་བ།</t>
        </is>
      </c>
      <c r="D258" t="inlineStr"/>
    </row>
    <row r="259">
      <c r="A259" t="inlineStr">
        <is>
          <t>bdr:WA0RT0205</t>
        </is>
      </c>
      <c r="B259">
        <f>HYPERLINK("https://library.bdrc.io/show/bdr:MW1PD95844_0389","bdr:MW1PD95844_0389")</f>
        <v/>
      </c>
      <c r="C259" t="inlineStr">
        <is>
          <t>མངོན་པར་རྟོགས་པ་རྣམ་པར་འབྱེད་པ་ཞེས་བྱ་བ།</t>
        </is>
      </c>
      <c r="D259" t="inlineStr"/>
    </row>
    <row r="260">
      <c r="A260" t="inlineStr">
        <is>
          <t>bdr:WA0RT0206</t>
        </is>
      </c>
      <c r="B260">
        <f>HYPERLINK("https://library.bdrc.io/show/bdr:MW22704_0996","bdr:MW22704_0996")</f>
        <v/>
      </c>
      <c r="C260" t="inlineStr">
        <is>
          <t>དཔལ་འཁོར་ལོ་སྡོམ་པའི་སྒྲུབ་ཐབས།</t>
        </is>
      </c>
      <c r="D260" t="inlineStr"/>
    </row>
    <row r="261">
      <c r="A261" t="inlineStr">
        <is>
          <t>bdr:WA0RT0206</t>
        </is>
      </c>
      <c r="B261">
        <f>HYPERLINK("https://library.bdrc.io/show/bdr:MW2KG5015_0996","bdr:MW2KG5015_0996")</f>
        <v/>
      </c>
      <c r="C261" t="inlineStr">
        <is>
          <t>དཔལ་འཁོར་ལོ་སྡོམ་པའི་སྒྲུབ་ཐབས།</t>
        </is>
      </c>
      <c r="D261" t="inlineStr"/>
    </row>
    <row r="262">
      <c r="A262" t="inlineStr">
        <is>
          <t>bdr:WA0RT0206</t>
        </is>
      </c>
      <c r="B262">
        <f>HYPERLINK("https://library.bdrc.io/show/bdr:MW1PD95844_0390","bdr:MW1PD95844_0390")</f>
        <v/>
      </c>
      <c r="C262" t="inlineStr">
        <is>
          <t>དཔལ་འཁོར་ལོ་སྡོམ་པའི་སྒྲུབ་ཐབས།</t>
        </is>
      </c>
      <c r="D262" t="inlineStr"/>
    </row>
    <row r="263">
      <c r="A263" t="inlineStr">
        <is>
          <t>bdr:WA0RT0206</t>
        </is>
      </c>
      <c r="B263">
        <f>HYPERLINK("https://library.bdrc.io/show/bdr:MW23702_0208","bdr:MW23702_0208")</f>
        <v/>
      </c>
      <c r="C263" t="inlineStr">
        <is>
          <t>དཔལ་འཁོར་ལོ་སྡོམ་པའི་སྒྲུབ་ཐབས།</t>
        </is>
      </c>
      <c r="D263" t="inlineStr"/>
    </row>
    <row r="264">
      <c r="A264" t="inlineStr">
        <is>
          <t>bdr:WA0RT0206</t>
        </is>
      </c>
      <c r="B264">
        <f>HYPERLINK("https://library.bdrc.io/show/bdr:MW23703_1491","bdr:MW23703_1491")</f>
        <v/>
      </c>
      <c r="C264" t="inlineStr">
        <is>
          <t>དཔལ་འཁོར་ལོ་སྡོམ་པའི་སྒྲུབ་ཐབས།</t>
        </is>
      </c>
      <c r="D264" t="inlineStr"/>
    </row>
    <row r="265">
      <c r="A265" t="inlineStr">
        <is>
          <t>bdr:WA0RT0206</t>
        </is>
      </c>
      <c r="B265">
        <f>HYPERLINK("https://library.bdrc.io/show/bdr:MW1KG13126_2206","bdr:MW1KG13126_2206")</f>
        <v/>
      </c>
      <c r="C265" t="inlineStr">
        <is>
          <t>དཔལ་འཁོར་ལོ་སྡོམ་པའི་སྒྲུབ་ཐབས།</t>
        </is>
      </c>
      <c r="D265" t="inlineStr"/>
    </row>
    <row r="266">
      <c r="A266" t="inlineStr">
        <is>
          <t>bdr:WA0RT0207</t>
        </is>
      </c>
      <c r="B266">
        <f>HYPERLINK("https://library.bdrc.io/show/bdr:MW23702_0209","bdr:MW23702_0209")</f>
        <v/>
      </c>
      <c r="C266" t="inlineStr">
        <is>
          <t>དཔལ་བཅོམ་ལྡན་འདས་ཀྱི་མངོན་པར་རྟོགས་པ་ཞེས་བྱ་བ།</t>
        </is>
      </c>
      <c r="D266" t="inlineStr"/>
    </row>
    <row r="267">
      <c r="A267" t="inlineStr">
        <is>
          <t>bdr:WA0RT0207</t>
        </is>
      </c>
      <c r="B267">
        <f>HYPERLINK("https://library.bdrc.io/show/bdr:MW1PD95844_0391","bdr:MW1PD95844_0391")</f>
        <v/>
      </c>
      <c r="C267" t="inlineStr">
        <is>
          <t>དཔལ་བཅོམ་ལྡན་འདས་ཀྱི་མངོན་པར་རྟོགས་པ་ཞེས་བྱ་བ།</t>
        </is>
      </c>
      <c r="D267" t="inlineStr"/>
    </row>
    <row r="268">
      <c r="A268" t="inlineStr">
        <is>
          <t>bdr:WA0RT0207</t>
        </is>
      </c>
      <c r="B268">
        <f>HYPERLINK("https://library.bdrc.io/show/bdr:MW1KG13126_2207","bdr:MW1KG13126_2207")</f>
        <v/>
      </c>
      <c r="C268" t="inlineStr">
        <is>
          <t>དཔལ་བཅོམ་ལྡན་འདས་ཀྱི་མངོན་པར་རྟོགས་པ་ཞེས་བྱ་བ།</t>
        </is>
      </c>
      <c r="D268" t="inlineStr"/>
    </row>
    <row r="269">
      <c r="A269" t="inlineStr">
        <is>
          <t>bdr:WA0RT0207</t>
        </is>
      </c>
      <c r="B269">
        <f>HYPERLINK("https://library.bdrc.io/show/bdr:MW2KG5015_0997","bdr:MW2KG5015_0997")</f>
        <v/>
      </c>
      <c r="C269" t="inlineStr">
        <is>
          <t>དཔལ་བཅོམ་ལྡན་འདས་ཀྱི་མངོན་པར་རྟོགས་པ་ཞེས་བྱ་བ།</t>
        </is>
      </c>
      <c r="D269" t="inlineStr"/>
    </row>
    <row r="270">
      <c r="A270" t="inlineStr">
        <is>
          <t>bdr:WA0RT0207</t>
        </is>
      </c>
      <c r="B270">
        <f>HYPERLINK("https://library.bdrc.io/show/bdr:MW23703_1492","bdr:MW23703_1492")</f>
        <v/>
      </c>
      <c r="C270" t="inlineStr">
        <is>
          <t>དཔལ་བཅོམ་ལྡན་འདས་ཀྱི་མངོན་པར་རྟོགས་པ་ཞེས་བྱ་བ།</t>
        </is>
      </c>
      <c r="D270" t="inlineStr"/>
    </row>
    <row r="271">
      <c r="A271" t="inlineStr">
        <is>
          <t>bdr:WA0RT0207</t>
        </is>
      </c>
      <c r="B271">
        <f>HYPERLINK("https://library.bdrc.io/show/bdr:MW22704_0997","bdr:MW22704_0997")</f>
        <v/>
      </c>
      <c r="C271" t="inlineStr">
        <is>
          <t>དཔལ་བཅོམ་ལྡན་འདས་ཀྱི་མངོན་པར་རྟོགས་པ་ཞེས་བྱ་བ།</t>
        </is>
      </c>
      <c r="D271" t="inlineStr"/>
    </row>
    <row r="272">
      <c r="A272" t="inlineStr">
        <is>
          <t>bdr:WA0RT0209</t>
        </is>
      </c>
      <c r="B272">
        <f>HYPERLINK("https://library.bdrc.io/show/bdr:MW23702_0211","bdr:MW23702_0211")</f>
        <v/>
      </c>
      <c r="C272" t="inlineStr">
        <is>
          <t>རྡོ་རྗེ་གདན་གྱི་རྡོ་རྗེའི་གླུ།</t>
        </is>
      </c>
      <c r="D272" t="inlineStr"/>
    </row>
    <row r="273">
      <c r="A273" t="inlineStr">
        <is>
          <t>bdr:WA0RT0209</t>
        </is>
      </c>
      <c r="B273">
        <f>HYPERLINK("https://library.bdrc.io/show/bdr:MW1KG13126_2209","bdr:MW1KG13126_2209")</f>
        <v/>
      </c>
      <c r="C273" t="inlineStr">
        <is>
          <t>རྡོ་རྗེ་གདན་གྱི་རྡོ་རྗེའི་གླུ།</t>
        </is>
      </c>
      <c r="D273" t="inlineStr"/>
    </row>
    <row r="274">
      <c r="A274" t="inlineStr">
        <is>
          <t>bdr:WA0RT0209</t>
        </is>
      </c>
      <c r="B274">
        <f>HYPERLINK("https://library.bdrc.io/show/bdr:MW22704_0999","bdr:MW22704_0999")</f>
        <v/>
      </c>
      <c r="C274" t="inlineStr">
        <is>
          <t>རྡོ་རྗེ་གདན་གྱི་རྡོ་རྗེའི་གླུ།</t>
        </is>
      </c>
      <c r="D274" t="inlineStr"/>
    </row>
    <row r="275">
      <c r="A275" t="inlineStr">
        <is>
          <t>bdr:WA0RT0209</t>
        </is>
      </c>
      <c r="B275">
        <f>HYPERLINK("https://library.bdrc.io/show/bdr:MW1PD95844_0393","bdr:MW1PD95844_0393")</f>
        <v/>
      </c>
      <c r="C275" t="inlineStr">
        <is>
          <t>རྡོ་རྗེ་གདན་གྱི་རྡོ་རྗེའི་གླུ།</t>
        </is>
      </c>
      <c r="D275" t="inlineStr"/>
    </row>
    <row r="276">
      <c r="A276" t="inlineStr">
        <is>
          <t>bdr:WA0RT0209</t>
        </is>
      </c>
      <c r="B276">
        <f>HYPERLINK("https://library.bdrc.io/show/bdr:MW2KG5015_0999","bdr:MW2KG5015_0999")</f>
        <v/>
      </c>
      <c r="C276" t="inlineStr">
        <is>
          <t>རྡོ་རྗེ་གདན་གྱི་རྡོ་རྗེའི་གླུ།</t>
        </is>
      </c>
      <c r="D276" t="inlineStr"/>
    </row>
    <row r="277">
      <c r="A277" t="inlineStr">
        <is>
          <t>bdr:WA0RT0209</t>
        </is>
      </c>
      <c r="B277">
        <f>HYPERLINK("https://library.bdrc.io/show/bdr:MW23703_1494","bdr:MW23703_1494")</f>
        <v/>
      </c>
      <c r="C277" t="inlineStr">
        <is>
          <t>རྡོ་རྗེ་གདན་གྱི་རྡོ་རྗེའི་གླུ།</t>
        </is>
      </c>
      <c r="D277" t="inlineStr"/>
    </row>
    <row r="278">
      <c r="A278" t="inlineStr">
        <is>
          <t>bdr:WA0RT0210</t>
        </is>
      </c>
      <c r="B278">
        <f>HYPERLINK("https://library.bdrc.io/show/bdr:MW2KG5015_1000","bdr:MW2KG5015_1000")</f>
        <v/>
      </c>
      <c r="C278" t="inlineStr">
        <is>
          <t>རྡོ་རྗེ་གདན་གྱི་རྡོ་རྗེའི་གླུའི་འགྲེལ་པ།</t>
        </is>
      </c>
      <c r="D278" t="inlineStr"/>
    </row>
    <row r="279">
      <c r="A279" t="inlineStr">
        <is>
          <t>bdr:WA0RT0210</t>
        </is>
      </c>
      <c r="B279">
        <f>HYPERLINK("https://library.bdrc.io/show/bdr:MW23703_1495","bdr:MW23703_1495")</f>
        <v/>
      </c>
      <c r="C279" t="inlineStr">
        <is>
          <t>རྡོ་རྗེ་གདན་གྱི་རྡོ་རྗེའི་གླུའི་འགྲེལ་པ།</t>
        </is>
      </c>
      <c r="D279" t="inlineStr"/>
    </row>
    <row r="280">
      <c r="A280" t="inlineStr">
        <is>
          <t>bdr:WA0RT0210</t>
        </is>
      </c>
      <c r="B280">
        <f>HYPERLINK("https://library.bdrc.io/show/bdr:MW1PD95844_0394","bdr:MW1PD95844_0394")</f>
        <v/>
      </c>
      <c r="C280" t="inlineStr">
        <is>
          <t>རྡོ་རྗེ་གདན་གྱི་རྡོ་རྗེའི་གླུའི་འགྲེལ་པ།</t>
        </is>
      </c>
      <c r="D280" t="inlineStr"/>
    </row>
    <row r="281">
      <c r="A281" t="inlineStr">
        <is>
          <t>bdr:WA0RT0210</t>
        </is>
      </c>
      <c r="B281">
        <f>HYPERLINK("https://library.bdrc.io/show/bdr:MW1KG13126_2210","bdr:MW1KG13126_2210")</f>
        <v/>
      </c>
      <c r="C281" t="inlineStr">
        <is>
          <t>རྡོ་རྗེ་གདན་གྱི་རྡོ་རྗེའི་གླུའི་འགྲེལ་པ།</t>
        </is>
      </c>
      <c r="D281" t="inlineStr"/>
    </row>
    <row r="282">
      <c r="A282" t="inlineStr">
        <is>
          <t>bdr:WA0RT0210</t>
        </is>
      </c>
      <c r="B282">
        <f>HYPERLINK("https://library.bdrc.io/show/bdr:MW23702_0212","bdr:MW23702_0212")</f>
        <v/>
      </c>
      <c r="C282" t="inlineStr">
        <is>
          <t>རྡོ་རྗེ་གདན་གྱི་རྡོ་རྗེའི་གླུའི་འགྲེལ་པ།</t>
        </is>
      </c>
      <c r="D282" t="inlineStr"/>
    </row>
    <row r="283">
      <c r="A283" t="inlineStr">
        <is>
          <t>bdr:WA0RT0210</t>
        </is>
      </c>
      <c r="B283">
        <f>HYPERLINK("https://library.bdrc.io/show/bdr:MW22704_1000","bdr:MW22704_1000")</f>
        <v/>
      </c>
      <c r="C283" t="inlineStr">
        <is>
          <t>རྡོ་རྗེ་གདན་གྱི་རྡོ་རྗེའི་གླུའི་འགྲེལ་པ།</t>
        </is>
      </c>
      <c r="D283" t="inlineStr"/>
    </row>
    <row r="284">
      <c r="A284" t="inlineStr">
        <is>
          <t>bdr:WA0RT0211</t>
        </is>
      </c>
      <c r="B284">
        <f>HYPERLINK("https://library.bdrc.io/show/bdr:MW1KG13126_2211","bdr:MW1KG13126_2211")</f>
        <v/>
      </c>
      <c r="C284" t="inlineStr">
        <is>
          <t>སྤྱོད་པའི་གླུ།</t>
        </is>
      </c>
      <c r="D284" t="inlineStr"/>
    </row>
    <row r="285">
      <c r="A285" t="inlineStr">
        <is>
          <t>bdr:WA0RT0211</t>
        </is>
      </c>
      <c r="B285">
        <f>HYPERLINK("https://library.bdrc.io/show/bdr:MW2KG5015_4176","bdr:MW2KG5015_4176")</f>
        <v/>
      </c>
      <c r="C285" t="inlineStr">
        <is>
          <t>སྤྱོད་པའི་གླུ།</t>
        </is>
      </c>
      <c r="D285" t="inlineStr"/>
    </row>
    <row r="286">
      <c r="A286" t="inlineStr">
        <is>
          <t>bdr:WA0RT0211</t>
        </is>
      </c>
      <c r="B286">
        <f>HYPERLINK("https://library.bdrc.io/show/bdr:MW23702_3390","bdr:MW23702_3390")</f>
        <v/>
      </c>
      <c r="C286" t="inlineStr">
        <is>
          <t>སྤྱོད་པའི་གླུ།</t>
        </is>
      </c>
      <c r="D286" t="inlineStr"/>
    </row>
    <row r="287">
      <c r="A287" t="inlineStr">
        <is>
          <t>bdr:WA0RT0211</t>
        </is>
      </c>
      <c r="B287">
        <f>HYPERLINK("https://library.bdrc.io/show/bdr:MW1PD95844_0395","bdr:MW1PD95844_0395")</f>
        <v/>
      </c>
      <c r="C287" t="inlineStr">
        <is>
          <t>སྤྱོད་པའི་གླུ།</t>
        </is>
      </c>
      <c r="D287" t="inlineStr"/>
    </row>
    <row r="288">
      <c r="A288" t="inlineStr">
        <is>
          <t>bdr:WA0RT0211</t>
        </is>
      </c>
      <c r="B288">
        <f>HYPERLINK("https://library.bdrc.io/show/bdr:MW23703_1496","bdr:MW23703_1496")</f>
        <v/>
      </c>
      <c r="C288" t="inlineStr">
        <is>
          <t>སྤྱོད་པའི་གླུ།</t>
        </is>
      </c>
      <c r="D288" t="inlineStr"/>
    </row>
    <row r="289">
      <c r="A289" t="inlineStr">
        <is>
          <t>bdr:WA0RT0211</t>
        </is>
      </c>
      <c r="B289">
        <f>HYPERLINK("https://library.bdrc.io/show/bdr:MW2KG5015_1001","bdr:MW2KG5015_1001")</f>
        <v/>
      </c>
      <c r="C289" t="inlineStr">
        <is>
          <t>སྤྱོད་པའི་གླུ།</t>
        </is>
      </c>
      <c r="D289" t="inlineStr"/>
    </row>
    <row r="290">
      <c r="A290" t="inlineStr">
        <is>
          <t>bdr:WA0RT0211</t>
        </is>
      </c>
      <c r="B290">
        <f>HYPERLINK("https://library.bdrc.io/show/bdr:MW1KG13126_5387","bdr:MW1KG13126_5387")</f>
        <v/>
      </c>
      <c r="C290" t="inlineStr">
        <is>
          <t>སྤྱོད་པའི་གླུ།</t>
        </is>
      </c>
      <c r="D290" t="inlineStr"/>
    </row>
    <row r="291">
      <c r="A291" t="inlineStr">
        <is>
          <t>bdr:WA0RT0211</t>
        </is>
      </c>
      <c r="B291">
        <f>HYPERLINK("https://library.bdrc.io/show/bdr:MW23702_0213","bdr:MW23702_0213")</f>
        <v/>
      </c>
      <c r="C291" t="inlineStr">
        <is>
          <t>སྤྱོད་པའི་གླུ།</t>
        </is>
      </c>
      <c r="D291" t="inlineStr"/>
    </row>
    <row r="292">
      <c r="A292" t="inlineStr">
        <is>
          <t>bdr:WA0RT0211</t>
        </is>
      </c>
      <c r="B292">
        <f>HYPERLINK("https://library.bdrc.io/show/bdr:MW22704_4176","bdr:MW22704_4176")</f>
        <v/>
      </c>
      <c r="C292" t="inlineStr">
        <is>
          <t>སྤྱོད་པའི་གླུ།</t>
        </is>
      </c>
      <c r="D292" t="inlineStr"/>
    </row>
    <row r="293">
      <c r="A293" t="inlineStr">
        <is>
          <t>bdr:WA0RT0211</t>
        </is>
      </c>
      <c r="B293">
        <f>HYPERLINK("https://library.bdrc.io/show/bdr:MW22704_1001","bdr:MW22704_1001")</f>
        <v/>
      </c>
      <c r="C293" t="inlineStr">
        <is>
          <t>སྤྱོད་པའི་གླུ།</t>
        </is>
      </c>
      <c r="D293" t="inlineStr"/>
    </row>
    <row r="294">
      <c r="A294" t="inlineStr">
        <is>
          <t>bdr:WA0RT0212</t>
        </is>
      </c>
      <c r="B294">
        <f>HYPERLINK("https://library.bdrc.io/show/bdr:MW1KG13126_2212","bdr:MW1KG13126_2212")</f>
        <v/>
      </c>
      <c r="C294" t="inlineStr">
        <is>
          <t>སྤྱོད་པའི་གླུའི་འགྲེལ་པ།</t>
        </is>
      </c>
      <c r="D294" t="inlineStr"/>
    </row>
    <row r="295">
      <c r="A295" t="inlineStr">
        <is>
          <t>bdr:WA0RT0212</t>
        </is>
      </c>
      <c r="B295">
        <f>HYPERLINK("https://library.bdrc.io/show/bdr:MW23702_0214","bdr:MW23702_0214")</f>
        <v/>
      </c>
      <c r="C295" t="inlineStr">
        <is>
          <t>སྤྱོད་པའི་གླུའི་འགྲེལ་པ།</t>
        </is>
      </c>
      <c r="D295" t="inlineStr"/>
    </row>
    <row r="296">
      <c r="A296" t="inlineStr">
        <is>
          <t>bdr:WA0RT0212</t>
        </is>
      </c>
      <c r="B296">
        <f>HYPERLINK("https://library.bdrc.io/show/bdr:MW23703_1497","bdr:MW23703_1497")</f>
        <v/>
      </c>
      <c r="C296" t="inlineStr">
        <is>
          <t>སྤྱོད་པའི་གླུའི་འགྲེལ་པ།</t>
        </is>
      </c>
      <c r="D296" t="inlineStr"/>
    </row>
    <row r="297">
      <c r="A297" t="inlineStr">
        <is>
          <t>bdr:WA0RT0212</t>
        </is>
      </c>
      <c r="B297">
        <f>HYPERLINK("https://library.bdrc.io/show/bdr:MW1PD95844_0396","bdr:MW1PD95844_0396")</f>
        <v/>
      </c>
      <c r="C297" t="inlineStr">
        <is>
          <t>སྤྱོད་པའི་གླུའི་འགྲེལ་པ།</t>
        </is>
      </c>
      <c r="D297" t="inlineStr"/>
    </row>
    <row r="298">
      <c r="A298" t="inlineStr">
        <is>
          <t>bdr:WA0RT0212</t>
        </is>
      </c>
      <c r="B298">
        <f>HYPERLINK("https://library.bdrc.io/show/bdr:MW22704_1002","bdr:MW22704_1002")</f>
        <v/>
      </c>
      <c r="C298" t="inlineStr">
        <is>
          <t>སྤྱོད་པའི་གླུའི་འགྲེལ་པ།</t>
        </is>
      </c>
      <c r="D298" t="inlineStr"/>
    </row>
    <row r="299">
      <c r="A299" t="inlineStr">
        <is>
          <t>bdr:WA0RT0212</t>
        </is>
      </c>
      <c r="B299">
        <f>HYPERLINK("https://library.bdrc.io/show/bdr:MW2KG5015_1002","bdr:MW2KG5015_1002")</f>
        <v/>
      </c>
      <c r="C299" t="inlineStr">
        <is>
          <t>སྤྱོད་པའི་གླུའི་འགྲེལ་པ།</t>
        </is>
      </c>
      <c r="D299" t="inlineStr"/>
    </row>
    <row r="300">
      <c r="A300" t="inlineStr">
        <is>
          <t>bdr:WA0RT0212</t>
        </is>
      </c>
      <c r="B300">
        <f>HYPERLINK("https://library.bdrc.io/show/bdr:MW3PD1288_54D20F","bdr:MW3PD1288_54D20F")</f>
        <v/>
      </c>
      <c r="C300" t="inlineStr">
        <is>
          <t>སྤྱོད་པའི་གླུ་ཡི་འགྲེལ་པ།</t>
        </is>
      </c>
      <c r="D300" t="inlineStr"/>
    </row>
    <row r="301">
      <c r="A301" t="inlineStr">
        <is>
          <t>bdr:WA0RT0298</t>
        </is>
      </c>
      <c r="B301">
        <f>HYPERLINK("https://library.bdrc.io/show/bdr:MW22704_1089","bdr:MW22704_1089")</f>
        <v/>
      </c>
      <c r="C301" t="inlineStr">
        <is>
          <t>རྡོ་རྗེ་རྣལ་འབྱོར་མ་ལ་བསྟོད་པ།</t>
        </is>
      </c>
      <c r="D301" t="inlineStr"/>
    </row>
    <row r="302">
      <c r="A302" t="inlineStr">
        <is>
          <t>bdr:WA0RT0298</t>
        </is>
      </c>
      <c r="B302">
        <f>HYPERLINK("https://library.bdrc.io/show/bdr:MW1PD95844_0488","bdr:MW1PD95844_0488")</f>
        <v/>
      </c>
      <c r="C302" t="inlineStr">
        <is>
          <t>རྡོ་རྗེ་རྣལ་འབྱོར་མ་ལ་བསྟོད་པ།</t>
        </is>
      </c>
      <c r="D302" t="inlineStr"/>
    </row>
    <row r="303">
      <c r="A303" t="inlineStr">
        <is>
          <t>bdr:WA0RT0298</t>
        </is>
      </c>
      <c r="B303">
        <f>HYPERLINK("https://library.bdrc.io/show/bdr:MW1KG13126_2298","bdr:MW1KG13126_2298")</f>
        <v/>
      </c>
      <c r="C303" t="inlineStr">
        <is>
          <t>རྡོ་རྗེ་རྣལ་འབྱོར་མ་ལ་བསྟོད་པ།</t>
        </is>
      </c>
      <c r="D303" t="inlineStr"/>
    </row>
    <row r="304">
      <c r="A304" t="inlineStr">
        <is>
          <t>bdr:WA0RT0298</t>
        </is>
      </c>
      <c r="B304">
        <f>HYPERLINK("https://library.bdrc.io/show/bdr:MW2KG5015_1089","bdr:MW2KG5015_1089")</f>
        <v/>
      </c>
      <c r="C304" t="inlineStr">
        <is>
          <t>རྡོ་རྗེ་རྣལ་འབྱོར་མ་ལ་བསྟོད་པ།</t>
        </is>
      </c>
      <c r="D304" t="inlineStr"/>
    </row>
    <row r="305">
      <c r="A305" t="inlineStr">
        <is>
          <t>bdr:WA0RT0298</t>
        </is>
      </c>
      <c r="B305">
        <f>HYPERLINK("https://library.bdrc.io/show/bdr:MW1PD95844_0495","bdr:MW1PD95844_0495")</f>
        <v/>
      </c>
      <c r="C305" t="inlineStr">
        <is>
          <t>རྡོ་རྗེ་རྣལ་འབྱོར་མ་ལ་བསྟོད་པ།</t>
        </is>
      </c>
      <c r="D305" t="inlineStr"/>
    </row>
    <row r="306">
      <c r="A306" t="inlineStr">
        <is>
          <t>bdr:WA0RT0298</t>
        </is>
      </c>
      <c r="B306">
        <f>HYPERLINK("https://library.bdrc.io/show/bdr:MW23702_0300","bdr:MW23702_0300")</f>
        <v/>
      </c>
      <c r="C306" t="inlineStr">
        <is>
          <t>རྡོ་རྗེ་རྣལ་འབྱོར་མ་ལ་བསྟོད་པ།</t>
        </is>
      </c>
      <c r="D306" t="inlineStr"/>
    </row>
    <row r="307">
      <c r="A307" t="inlineStr">
        <is>
          <t>bdr:WA0RT0298</t>
        </is>
      </c>
      <c r="B307">
        <f>HYPERLINK("https://library.bdrc.io/show/bdr:MW23703_1587","bdr:MW23703_1587")</f>
        <v/>
      </c>
      <c r="C307" t="inlineStr">
        <is>
          <t>རྡོ་རྗེ་རྣལ་འབྱོར་མ་ལ་བསྟོད་པ།</t>
        </is>
      </c>
      <c r="D307" t="inlineStr"/>
    </row>
    <row r="308">
      <c r="A308" t="inlineStr">
        <is>
          <t>bdr:WA0RT0302</t>
        </is>
      </c>
      <c r="B308">
        <f>HYPERLINK("https://library.bdrc.io/show/bdr:MW2KG5015_1093","bdr:MW2KG5015_1093")</f>
        <v/>
      </c>
      <c r="C308" t="inlineStr">
        <is>
          <t>རིན་པོ་ཆེ་རྒྱན་གྱི་སྒྲུབ་པ།</t>
        </is>
      </c>
      <c r="D308" t="inlineStr"/>
    </row>
    <row r="309">
      <c r="A309" t="inlineStr">
        <is>
          <t>bdr:WA0RT0302</t>
        </is>
      </c>
      <c r="B309">
        <f>HYPERLINK("https://library.bdrc.io/show/bdr:MW23702_0304","bdr:MW23702_0304")</f>
        <v/>
      </c>
      <c r="C309" t="inlineStr">
        <is>
          <t>རིན་པོ་ཆེ་རྒྱན་གྱི་སྒྲུབ་པ།</t>
        </is>
      </c>
      <c r="D309" t="inlineStr"/>
    </row>
    <row r="310">
      <c r="A310" t="inlineStr">
        <is>
          <t>bdr:WA0RT0302</t>
        </is>
      </c>
      <c r="B310">
        <f>HYPERLINK("https://library.bdrc.io/show/bdr:MW1PD95844_0492","bdr:MW1PD95844_0492")</f>
        <v/>
      </c>
      <c r="C310" t="inlineStr">
        <is>
          <t>རིན་པོ་ཆེ་རྒྱན་གྱི་སྒྲུབ་པ།</t>
        </is>
      </c>
      <c r="D310" t="inlineStr"/>
    </row>
    <row r="311">
      <c r="A311" t="inlineStr">
        <is>
          <t>bdr:WA0RT0302</t>
        </is>
      </c>
      <c r="B311">
        <f>HYPERLINK("https://library.bdrc.io/show/bdr:MW1KG13126_2302","bdr:MW1KG13126_2302")</f>
        <v/>
      </c>
      <c r="C311" t="inlineStr">
        <is>
          <t>རིན་པོ་ཆེ་རྒྱན་གྱི་སྒྲུབ་པ།</t>
        </is>
      </c>
      <c r="D311" t="inlineStr"/>
    </row>
    <row r="312">
      <c r="A312" t="inlineStr">
        <is>
          <t>bdr:WA0RT0302</t>
        </is>
      </c>
      <c r="B312">
        <f>HYPERLINK("https://library.bdrc.io/show/bdr:MW22704_1093","bdr:MW22704_1093")</f>
        <v/>
      </c>
      <c r="C312" t="inlineStr">
        <is>
          <t>རིན་པོ་ཆེ་རྒྱན་གྱི་སྒྲུབ་པ།</t>
        </is>
      </c>
      <c r="D312" t="inlineStr"/>
    </row>
    <row r="313">
      <c r="A313" t="inlineStr">
        <is>
          <t>bdr:WA0RT0302</t>
        </is>
      </c>
      <c r="B313">
        <f>HYPERLINK("https://library.bdrc.io/show/bdr:MW23703_1591","bdr:MW23703_1591")</f>
        <v/>
      </c>
      <c r="C313" t="inlineStr">
        <is>
          <t>རིན་པོ་ཆེ་རྒྱན་གྱི་སྒྲུབ་པ།</t>
        </is>
      </c>
      <c r="D313" t="inlineStr"/>
    </row>
    <row r="314">
      <c r="A314" t="inlineStr">
        <is>
          <t>bdr:WA0RT0303</t>
        </is>
      </c>
      <c r="B314">
        <f>HYPERLINK("https://library.bdrc.io/show/bdr:MW22704_1094","bdr:MW22704_1094")</f>
        <v/>
      </c>
      <c r="C314" t="inlineStr">
        <is>
          <t>རྡོ་རྗེ་ཕག་མོའི་སྒྲུབ་པའི་ཐབས།</t>
        </is>
      </c>
      <c r="D314" t="inlineStr"/>
    </row>
    <row r="315">
      <c r="A315" t="inlineStr">
        <is>
          <t>bdr:WA0RT0303</t>
        </is>
      </c>
      <c r="B315">
        <f>HYPERLINK("https://library.bdrc.io/show/bdr:MW2KG5015_1094","bdr:MW2KG5015_1094")</f>
        <v/>
      </c>
      <c r="C315" t="inlineStr">
        <is>
          <t>རྡོ་རྗེ་ཕག་མོའི་སྒྲུབ་པའི་ཐབས།</t>
        </is>
      </c>
      <c r="D315" t="inlineStr"/>
    </row>
    <row r="316">
      <c r="A316" t="inlineStr">
        <is>
          <t>bdr:WA0RT0303</t>
        </is>
      </c>
      <c r="B316">
        <f>HYPERLINK("https://library.bdrc.io/show/bdr:MW1PD95844_0493","bdr:MW1PD95844_0493")</f>
        <v/>
      </c>
      <c r="C316" t="inlineStr">
        <is>
          <t>རྡོ་རྗེ་ཕག་མོའི་སྒྲུབ་པའི་ཐབས།</t>
        </is>
      </c>
      <c r="D316" t="inlineStr"/>
    </row>
    <row r="317">
      <c r="A317" t="inlineStr">
        <is>
          <t>bdr:WA0RT0303</t>
        </is>
      </c>
      <c r="B317">
        <f>HYPERLINK("https://library.bdrc.io/show/bdr:MW1KG13126_2303","bdr:MW1KG13126_2303")</f>
        <v/>
      </c>
      <c r="C317" t="inlineStr">
        <is>
          <t>རྡོ་རྗེ་ཕག་མོའི་སྒྲུབ་པའི་ཐབས།</t>
        </is>
      </c>
      <c r="D317" t="inlineStr"/>
    </row>
    <row r="318">
      <c r="A318" t="inlineStr">
        <is>
          <t>bdr:WA0RT0303</t>
        </is>
      </c>
      <c r="B318">
        <f>HYPERLINK("https://library.bdrc.io/show/bdr:MW23702_0305","bdr:MW23702_0305")</f>
        <v/>
      </c>
      <c r="C318" t="inlineStr">
        <is>
          <t>རྡོ་རྗེ་ཕག་མོའི་སྒྲུབ་པའི་ཐབས།</t>
        </is>
      </c>
      <c r="D318" t="inlineStr"/>
    </row>
    <row r="319">
      <c r="A319" t="inlineStr">
        <is>
          <t>bdr:WA0RT0303</t>
        </is>
      </c>
      <c r="B319">
        <f>HYPERLINK("https://library.bdrc.io/show/bdr:MW23703_1592","bdr:MW23703_1592")</f>
        <v/>
      </c>
      <c r="C319" t="inlineStr">
        <is>
          <t>རྡོ་རྗེ་ཕག་མོའི་སྒྲུབ་པའི་ཐབས།</t>
        </is>
      </c>
      <c r="D319" t="inlineStr"/>
    </row>
    <row r="320">
      <c r="A320" t="inlineStr">
        <is>
          <t>bdr:WA0RT0304</t>
        </is>
      </c>
      <c r="B320">
        <f>HYPERLINK("https://library.bdrc.io/show/bdr:MW23703_1593","bdr:MW23703_1593")</f>
        <v/>
      </c>
      <c r="C320" t="inlineStr">
        <is>
          <t>དཔལ་རྡོ་རྗེ་རྣལ་འབྱོར་མའི་སྒྲུབ་ཐབས་ཞེས་བྱ་བ།</t>
        </is>
      </c>
      <c r="D320" t="inlineStr"/>
    </row>
    <row r="321">
      <c r="A321" t="inlineStr">
        <is>
          <t>bdr:WA0RT0304</t>
        </is>
      </c>
      <c r="B321">
        <f>HYPERLINK("https://library.bdrc.io/show/bdr:MW23702_0306","bdr:MW23702_0306")</f>
        <v/>
      </c>
      <c r="C321" t="inlineStr">
        <is>
          <t>དཔལ་རྡོ་རྗེ་རྣལ་འབྱོར་མའི་སྒྲུབ་ཐབས་ཞེས་བྱ་བ།</t>
        </is>
      </c>
      <c r="D321" t="inlineStr"/>
    </row>
    <row r="322">
      <c r="A322" t="inlineStr">
        <is>
          <t>bdr:WA0RT0304</t>
        </is>
      </c>
      <c r="B322">
        <f>HYPERLINK("https://library.bdrc.io/show/bdr:MW1PD95844_0494","bdr:MW1PD95844_0494")</f>
        <v/>
      </c>
      <c r="C322" t="inlineStr">
        <is>
          <t>དཔལ་རྡོ་རྗེ་རྣལ་འབྱོར་མའི་སྒྲུབ་ཐབས་ཞེས་བྱ་བ།</t>
        </is>
      </c>
      <c r="D322" t="inlineStr"/>
    </row>
    <row r="323">
      <c r="A323" t="inlineStr">
        <is>
          <t>bdr:WA0RT0304</t>
        </is>
      </c>
      <c r="B323">
        <f>HYPERLINK("https://library.bdrc.io/show/bdr:MW2KG5015_1095","bdr:MW2KG5015_1095")</f>
        <v/>
      </c>
      <c r="C323" t="inlineStr">
        <is>
          <t>དཔལ་རྡོ་རྗེ་རྣལ་འབྱོར་མའི་སྒྲུབ་ཐབས་ཞེས་བྱ་བ།</t>
        </is>
      </c>
      <c r="D323" t="inlineStr"/>
    </row>
    <row r="324">
      <c r="A324" t="inlineStr">
        <is>
          <t>bdr:WA0RT0304</t>
        </is>
      </c>
      <c r="B324">
        <f>HYPERLINK("https://library.bdrc.io/show/bdr:MW22704_1095","bdr:MW22704_1095")</f>
        <v/>
      </c>
      <c r="C324" t="inlineStr">
        <is>
          <t>དཔལ་རྡོ་རྗེ་རྣལ་འབྱོར་མའི་སྒྲུབ་ཐབས་ཞེས་བྱ་བ།</t>
        </is>
      </c>
      <c r="D324" t="inlineStr"/>
    </row>
    <row r="325">
      <c r="A325" t="inlineStr">
        <is>
          <t>bdr:WA0RT0304</t>
        </is>
      </c>
      <c r="B325">
        <f>HYPERLINK("https://library.bdrc.io/show/bdr:MW1KG13126_2304","bdr:MW1KG13126_2304")</f>
        <v/>
      </c>
      <c r="C325" t="inlineStr">
        <is>
          <t>དཔལ་རྡོ་རྗེ་རྣལ་འབྱོར་མའི་སྒྲུབ་ཐབས་ཞེས་བྱ་བ།</t>
        </is>
      </c>
      <c r="D325" t="inlineStr"/>
    </row>
    <row r="326">
      <c r="A326" t="inlineStr">
        <is>
          <t>bdr:WA0RT0418</t>
        </is>
      </c>
      <c r="B326">
        <f>HYPERLINK("https://library.bdrc.io/show/bdr:MW23703_1295","bdr:MW23703_1295")</f>
        <v/>
      </c>
      <c r="C326" t="inlineStr">
        <is>
          <t>གཏོར་མའི་ཆོ་ག</t>
        </is>
      </c>
      <c r="D326" t="inlineStr"/>
    </row>
    <row r="327">
      <c r="A327" t="inlineStr">
        <is>
          <t>bdr:WA0RT0418</t>
        </is>
      </c>
      <c r="B327">
        <f>HYPERLINK("https://library.bdrc.io/show/bdr:MW23702_0422","bdr:MW23702_0422")</f>
        <v/>
      </c>
      <c r="C327" t="inlineStr">
        <is>
          <t>གཏོར་མའི་ཆོ་ག</t>
        </is>
      </c>
      <c r="D327" t="inlineStr"/>
    </row>
    <row r="328">
      <c r="A328" t="inlineStr">
        <is>
          <t>bdr:WA0RT0424</t>
        </is>
      </c>
      <c r="B328">
        <f>HYPERLINK("https://library.bdrc.io/show/bdr:MW2KG5015_1219","bdr:MW2KG5015_1219")</f>
        <v/>
      </c>
      <c r="C328" t="inlineStr">
        <is>
          <t>དཔལ་དགྱེས་པ་རྡོ་རྗེའི་སྒྲུབ་ཐབས་རིན་པོ་ཆེའི་སྒྲོན་མ་ཞེས་བྱ་བ།</t>
        </is>
      </c>
      <c r="D328" t="inlineStr"/>
    </row>
    <row r="329">
      <c r="A329" t="inlineStr">
        <is>
          <t>bdr:WA0RT0424</t>
        </is>
      </c>
      <c r="B329">
        <f>HYPERLINK("https://library.bdrc.io/show/bdr:MW23703_1268","bdr:MW23703_1268")</f>
        <v/>
      </c>
      <c r="C329" t="inlineStr">
        <is>
          <t>དཔལ་དགྱེས་པ་རྡོ་རྗེའི་སྒྲུབ་ཐབས་རིན་པོ་ཆེའི་སྒྲོན་མ་ཞེས་བྱ་བ།</t>
        </is>
      </c>
      <c r="D329" t="inlineStr"/>
    </row>
    <row r="330">
      <c r="A330" t="inlineStr">
        <is>
          <t>bdr:WA0RT0424</t>
        </is>
      </c>
      <c r="B330">
        <f>HYPERLINK("https://library.bdrc.io/show/bdr:MW1PD95844_0163","bdr:MW1PD95844_0163")</f>
        <v/>
      </c>
      <c r="C330" t="inlineStr">
        <is>
          <t>དགྱེས་པ་རྡོ་རྗེའི་སྒྲུབ་ཐབས་རིན་པོ་ཆེའི་སྒྲོན་མ་ཞེས་བྱ་བ།</t>
        </is>
      </c>
      <c r="D330" t="inlineStr"/>
    </row>
    <row r="331">
      <c r="A331" t="inlineStr">
        <is>
          <t>bdr:WA0RT0424</t>
        </is>
      </c>
      <c r="B331">
        <f>HYPERLINK("https://library.bdrc.io/show/bdr:MW22704_1219","bdr:MW22704_1219")</f>
        <v/>
      </c>
      <c r="C331" t="inlineStr">
        <is>
          <t>དཔལ་དགྱེས་པ་རྡོ་རྗེའི་སྒྲུབ་ཐབས་རིན་པོ་ཆེའི་སྒྲོན་མ་ཞེས་བྱ་བ།</t>
        </is>
      </c>
      <c r="D331" t="inlineStr"/>
    </row>
    <row r="332">
      <c r="A332" t="inlineStr">
        <is>
          <t>bdr:WA0RT0424</t>
        </is>
      </c>
      <c r="B332">
        <f>HYPERLINK("https://library.bdrc.io/show/bdr:MW1KG13126_2424","bdr:MW1KG13126_2424")</f>
        <v/>
      </c>
      <c r="C332" t="inlineStr">
        <is>
          <t>དཔལ་དགྱེས་པ་རྡོ་རྗེའི་སྒྲུབ་ཐབས་རིན་པོ་ཆེའི་སྒྲོན་མ་ཞེས་བྱ་བ།</t>
        </is>
      </c>
      <c r="D332" t="inlineStr"/>
    </row>
    <row r="333">
      <c r="A333" t="inlineStr">
        <is>
          <t>bdr:WA0RT0424</t>
        </is>
      </c>
      <c r="B333">
        <f>HYPERLINK("https://library.bdrc.io/show/bdr:MW23702_0428","bdr:MW23702_0428")</f>
        <v/>
      </c>
      <c r="C333" t="inlineStr">
        <is>
          <t>དཔལ་དགྱེས་པ་རྡོ་རྗེའི་སྒྲུབ་ཐབས་རིན་པོ་ཆེའི་སྒྲོན་མ་ཞེས་བྱ་བ།</t>
        </is>
      </c>
      <c r="D333" t="inlineStr"/>
    </row>
    <row r="334">
      <c r="A334" t="inlineStr">
        <is>
          <t>bdr:WA0RT0634</t>
        </is>
      </c>
      <c r="B334">
        <f>HYPERLINK("https://library.bdrc.io/show/bdr:MW22704_1429","bdr:MW22704_1429")</f>
        <v/>
      </c>
      <c r="C334" t="inlineStr">
        <is>
          <t>དཔལ་མགོན་པོའི་ནག་པོའི་གཏོར་མ་ཞེས་བྱ་བ།</t>
        </is>
      </c>
      <c r="D334" t="inlineStr"/>
    </row>
    <row r="335">
      <c r="A335" t="inlineStr">
        <is>
          <t>bdr:WA0RT0634</t>
        </is>
      </c>
      <c r="B335">
        <f>HYPERLINK("https://library.bdrc.io/show/bdr:MW23703_1765","bdr:MW23703_1765")</f>
        <v/>
      </c>
      <c r="C335" t="inlineStr">
        <is>
          <t>དཔལ་མགོན་པོའི་གཏོར་མ་ཞེས་བྱ་བ།</t>
        </is>
      </c>
      <c r="D335" t="inlineStr"/>
    </row>
    <row r="336">
      <c r="A336" t="inlineStr">
        <is>
          <t>bdr:WA0RT0634</t>
        </is>
      </c>
      <c r="B336">
        <f>HYPERLINK("https://library.bdrc.io/show/bdr:MW23702_0637","bdr:MW23702_0637")</f>
        <v/>
      </c>
      <c r="C336" t="inlineStr">
        <is>
          <t>དཔལ་མགོན་པོའི་ནག་པོའི་གཏོར་མ་ཞེས་བྱ་བ།</t>
        </is>
      </c>
      <c r="D336" t="inlineStr"/>
    </row>
    <row r="337">
      <c r="A337" t="inlineStr">
        <is>
          <t>bdr:WA0RT0634</t>
        </is>
      </c>
      <c r="B337">
        <f>HYPERLINK("https://library.bdrc.io/show/bdr:MW1PD95844_0668","bdr:MW1PD95844_0668")</f>
        <v/>
      </c>
      <c r="C337" t="inlineStr">
        <is>
          <t>དཔལ་མགོན་པོའི་གཏོར་མ་ཞེས་བྱ་བ།</t>
        </is>
      </c>
      <c r="D337" t="inlineStr"/>
    </row>
    <row r="338">
      <c r="A338" t="inlineStr">
        <is>
          <t>bdr:WA0RT0634</t>
        </is>
      </c>
      <c r="B338">
        <f>HYPERLINK("https://library.bdrc.io/show/bdr:MW1KG13126_2634","bdr:MW1KG13126_2634")</f>
        <v/>
      </c>
      <c r="C338" t="inlineStr">
        <is>
          <t>དཔལ་མགོན་པོའི་ནག་པོའི་གཏོར་མ་ཞེས་བྱ་བ།</t>
        </is>
      </c>
      <c r="D338" t="inlineStr"/>
    </row>
    <row r="339">
      <c r="A339" t="inlineStr">
        <is>
          <t>bdr:WA0RT0634</t>
        </is>
      </c>
      <c r="B339">
        <f>HYPERLINK("https://library.bdrc.io/show/bdr:MW2KG5015_1429","bdr:MW2KG5015_1429")</f>
        <v/>
      </c>
      <c r="C339" t="inlineStr">
        <is>
          <t>དཔལ་མགོན་པོའི་ནག་པོའི་གཏོར་མ་ཞེས་བྱ་བ།</t>
        </is>
      </c>
      <c r="D339" t="inlineStr"/>
    </row>
    <row r="340">
      <c r="A340" t="inlineStr">
        <is>
          <t>bdr:WA0RT0755</t>
        </is>
      </c>
      <c r="B340">
        <f>HYPERLINK("https://library.bdrc.io/show/bdr:MW1KG13126_2756","bdr:MW1KG13126_2756")</f>
        <v/>
      </c>
      <c r="C340" t="inlineStr">
        <is>
          <t>དཔལ་གསང་བ་འདུས་པ་འཇིག་རྟེན་དབང་ཕྱུག་གི་བསྒྲུབ་པའི་ཐབས་ཞེས་བྱ་བ།</t>
        </is>
      </c>
      <c r="D340" t="inlineStr"/>
    </row>
    <row r="341">
      <c r="A341" t="inlineStr">
        <is>
          <t>bdr:WA0RT0755</t>
        </is>
      </c>
      <c r="B341">
        <f>HYPERLINK("https://library.bdrc.io/show/bdr:MW23702_0758","bdr:MW23702_0758")</f>
        <v/>
      </c>
      <c r="C341" t="inlineStr">
        <is>
          <t>དཔལ་གསང་བ་འདུས་པ་འཇིག་རྟེན་དབང་ཕྱུག་གི་བསྒྲུབ་པའི་ཐབས་ཞེས་བྱ་བ།</t>
        </is>
      </c>
      <c r="D341" t="inlineStr"/>
    </row>
    <row r="342">
      <c r="A342" t="inlineStr">
        <is>
          <t>bdr:WA0RT0755</t>
        </is>
      </c>
      <c r="B342">
        <f>HYPERLINK("https://library.bdrc.io/show/bdr:MW2KG5015_1550","bdr:MW2KG5015_1550")</f>
        <v/>
      </c>
      <c r="C342" t="inlineStr">
        <is>
          <t>དཔལ་གསང་བ་འདུས་པ་འཇིག་རྟེན་དབང་ཕྱུག་གི་བསྒྲུབ་པའི་ཐབས་ཞེས་བྱ་བ།</t>
        </is>
      </c>
      <c r="D342" t="inlineStr"/>
    </row>
    <row r="343">
      <c r="A343" t="inlineStr">
        <is>
          <t>bdr:WA0RT0755</t>
        </is>
      </c>
      <c r="B343">
        <f>HYPERLINK("https://library.bdrc.io/show/bdr:MW1PD95844_0795","bdr:MW1PD95844_0795")</f>
        <v/>
      </c>
      <c r="C343" t="inlineStr">
        <is>
          <t>དཔལ་གསང་བ་འདུས་པ་འཇིག་རྟེན་དབང་ཕྱུག་གི་སྒྲུབ་པའི་ཐབས་ཞེས་བྱ་བ།</t>
        </is>
      </c>
      <c r="D343" t="inlineStr"/>
    </row>
    <row r="344">
      <c r="A344" t="inlineStr">
        <is>
          <t>bdr:WA0RT0755</t>
        </is>
      </c>
      <c r="B344">
        <f>HYPERLINK("https://library.bdrc.io/show/bdr:MW22704_1550","bdr:MW22704_1550")</f>
        <v/>
      </c>
      <c r="C344" t="inlineStr">
        <is>
          <t>དཔལ་གསང་བ་འདུས་པ་འཇིག་རྟེན་དབང་ཕྱུག་གི་བསྒྲུབ་པའི་ཐབས་ཞེས་བྱ་བ།</t>
        </is>
      </c>
      <c r="D344" t="inlineStr"/>
    </row>
    <row r="345">
      <c r="A345" t="inlineStr">
        <is>
          <t>bdr:WA0RT0755</t>
        </is>
      </c>
      <c r="B345">
        <f>HYPERLINK("https://library.bdrc.io/show/bdr:MW23703_1892","bdr:MW23703_1892")</f>
        <v/>
      </c>
      <c r="C345" t="inlineStr">
        <is>
          <t>དཔལ་གསང་བ་འདུས་པ་འཇིག་རྟེན་དབང་ཕྱུག་གི་སྒྲུབ་པའི་ཐབས་ཞེས་བྱ་བ།</t>
        </is>
      </c>
      <c r="D345" t="inlineStr"/>
    </row>
    <row r="346">
      <c r="A346" t="inlineStr">
        <is>
          <t>bdr:WA0RT0756</t>
        </is>
      </c>
      <c r="B346">
        <f>HYPERLINK("https://library.bdrc.io/show/bdr:MW1PD95844_0796","bdr:MW1PD95844_0796")</f>
        <v/>
      </c>
      <c r="C346" t="inlineStr">
        <is>
          <t>འཕགས་པ་སྤྱན་རས་གཟིགས་འཇིག་རྟེན་དབང་ཕྱུག་སྒྲུབ་པའི་ཐབས།</t>
        </is>
      </c>
      <c r="D346" t="inlineStr"/>
    </row>
    <row r="347">
      <c r="A347" t="inlineStr">
        <is>
          <t>bdr:WA0RT0756</t>
        </is>
      </c>
      <c r="B347">
        <f>HYPERLINK("https://library.bdrc.io/show/bdr:MW22704_1551","bdr:MW22704_1551")</f>
        <v/>
      </c>
      <c r="C347" t="inlineStr">
        <is>
          <t>འཕགས་པ་སྤྱན་རས་གཟིགས་འཇིག་རྟེན་དབང་ཕྱུག་སྒྲུབ་པའི་ཐབས།</t>
        </is>
      </c>
      <c r="D347" t="inlineStr"/>
    </row>
    <row r="348">
      <c r="A348" t="inlineStr">
        <is>
          <t>bdr:WA0RT0756</t>
        </is>
      </c>
      <c r="B348">
        <f>HYPERLINK("https://library.bdrc.io/show/bdr:MW1KG13126_2757","bdr:MW1KG13126_2757")</f>
        <v/>
      </c>
      <c r="C348" t="inlineStr">
        <is>
          <t>འཕགས་པ་སྤྱན་རས་གཟིགས་འཇིག་རྟེན་དབང་ཕྱུག་སྒྲུབ་པའི་ཐབས།</t>
        </is>
      </c>
      <c r="D348" t="inlineStr"/>
    </row>
    <row r="349">
      <c r="A349" t="inlineStr">
        <is>
          <t>bdr:WA0RT0756</t>
        </is>
      </c>
      <c r="B349">
        <f>HYPERLINK("https://library.bdrc.io/show/bdr:MW23702_0759","bdr:MW23702_0759")</f>
        <v/>
      </c>
      <c r="C349" t="inlineStr">
        <is>
          <t>འཕགས་པ་སྤྱན་རས་གཟིགས་འཇིག་རྟེན་དབང་ཕྱུག་སྒྲུབ་པའི་ཐབས།</t>
        </is>
      </c>
      <c r="D349" t="inlineStr"/>
    </row>
    <row r="350">
      <c r="A350" t="inlineStr">
        <is>
          <t>bdr:WA0RT0756</t>
        </is>
      </c>
      <c r="B350">
        <f>HYPERLINK("https://library.bdrc.io/show/bdr:MW2KG5015_1551","bdr:MW2KG5015_1551")</f>
        <v/>
      </c>
      <c r="C350" t="inlineStr">
        <is>
          <t>འཕགས་པ་སྤྱན་རས་གཟིགས་འཇིག་རྟེན་དབང་ཕྱུག་སྒྲུབ་པའི་ཐབས།</t>
        </is>
      </c>
      <c r="D350" t="inlineStr"/>
    </row>
    <row r="351">
      <c r="A351" t="inlineStr">
        <is>
          <t>bdr:WA0RT0756</t>
        </is>
      </c>
      <c r="B351">
        <f>HYPERLINK("https://library.bdrc.io/show/bdr:MW23703_1893","bdr:MW23703_1893")</f>
        <v/>
      </c>
      <c r="C351" t="inlineStr">
        <is>
          <t>འཕགས་པ་སྤྱན་རས་གཟིགས་འཇིག་རྟེན་དབང་ཕྱུག་སྒྲུབ་པའི་ཐབས།</t>
        </is>
      </c>
      <c r="D351" t="inlineStr"/>
    </row>
    <row r="352">
      <c r="A352" t="inlineStr">
        <is>
          <t>bdr:WA0RT0757</t>
        </is>
      </c>
      <c r="B352">
        <f>HYPERLINK("https://library.bdrc.io/show/bdr:MW22704_1552","bdr:MW22704_1552")</f>
        <v/>
      </c>
      <c r="C352" t="inlineStr">
        <is>
          <t>དཔལ་གསང་བ་འདུས་པའི་བསྟོད་པ།</t>
        </is>
      </c>
      <c r="D352" t="inlineStr"/>
    </row>
    <row r="353">
      <c r="A353" t="inlineStr">
        <is>
          <t>bdr:WA0RT0757</t>
        </is>
      </c>
      <c r="B353">
        <f>HYPERLINK("https://library.bdrc.io/show/bdr:MW23703_1894","bdr:MW23703_1894")</f>
        <v/>
      </c>
      <c r="C353" t="inlineStr">
        <is>
          <t>དཔལ་གསང་བ་འདུས་པའི་བསྟོད་པ།</t>
        </is>
      </c>
      <c r="D353" t="inlineStr"/>
    </row>
    <row r="354">
      <c r="A354" t="inlineStr">
        <is>
          <t>bdr:WA0RT0757</t>
        </is>
      </c>
      <c r="B354">
        <f>HYPERLINK("https://library.bdrc.io/show/bdr:MW1PD95844_0797","bdr:MW1PD95844_0797")</f>
        <v/>
      </c>
      <c r="C354" t="inlineStr">
        <is>
          <t>དཔལ་གསང་བ་འདུས་པའི་བསྟོད་པ།</t>
        </is>
      </c>
      <c r="D354" t="inlineStr"/>
    </row>
    <row r="355">
      <c r="A355" t="inlineStr">
        <is>
          <t>bdr:WA0RT0757</t>
        </is>
      </c>
      <c r="B355">
        <f>HYPERLINK("https://library.bdrc.io/show/bdr:MW1KG13126_2758","bdr:MW1KG13126_2758")</f>
        <v/>
      </c>
      <c r="C355" t="inlineStr">
        <is>
          <t>དཔལ་གསང་བ་འདུས་པའི་བསྟོད་པ།</t>
        </is>
      </c>
      <c r="D355" t="inlineStr"/>
    </row>
    <row r="356">
      <c r="A356" t="inlineStr">
        <is>
          <t>bdr:WA0RT0757</t>
        </is>
      </c>
      <c r="B356">
        <f>HYPERLINK("https://library.bdrc.io/show/bdr:MW23702_0760","bdr:MW23702_0760")</f>
        <v/>
      </c>
      <c r="C356" t="inlineStr">
        <is>
          <t>དཔལ་གསང་བ་འདུས་པའི་བསྟོད་པ།</t>
        </is>
      </c>
      <c r="D356" t="inlineStr"/>
    </row>
    <row r="357">
      <c r="A357" t="inlineStr">
        <is>
          <t>bdr:WA0RT0757</t>
        </is>
      </c>
      <c r="B357">
        <f>HYPERLINK("https://library.bdrc.io/show/bdr:MW2KG5015_1552","bdr:MW2KG5015_1552")</f>
        <v/>
      </c>
      <c r="C357" t="inlineStr">
        <is>
          <t>དཔལ་གསང་བ་འདུས་པའི་བསྟོད་པ།</t>
        </is>
      </c>
      <c r="D357" t="inlineStr"/>
    </row>
    <row r="358">
      <c r="A358" t="inlineStr">
        <is>
          <t>bdr:WA0RT0757</t>
        </is>
      </c>
      <c r="B358">
        <f>HYPERLINK("https://library.bdrc.io/show/bdr:MW1GS66286_9A6C45","bdr:MW1GS66286_9A6C45")</f>
        <v/>
      </c>
      <c r="C358" t="inlineStr">
        <is>
          <t>དཔལ་གསང་བ་འདུས་པའི་བསྟོད་པ།</t>
        </is>
      </c>
      <c r="D358" t="inlineStr"/>
    </row>
    <row r="359">
      <c r="A359" t="inlineStr">
        <is>
          <t>bdr:WA0RT0801</t>
        </is>
      </c>
      <c r="B359">
        <f>HYPERLINK("https://library.bdrc.io/show/bdr:MW1PD95844_0842","bdr:MW1PD95844_0842")</f>
        <v/>
      </c>
      <c r="C359" t="inlineStr">
        <is>
          <t>གཤིན་རྗེ་གཤེད་རྣམ་པར་སྣང་མཛད་ཀྱི་མངོན་པར་རྟོགས་པ་ཞེས་བྱ་བ།</t>
        </is>
      </c>
      <c r="D359" t="inlineStr"/>
    </row>
    <row r="360">
      <c r="A360" t="inlineStr">
        <is>
          <t>bdr:WA0RT0801</t>
        </is>
      </c>
      <c r="B360">
        <f>HYPERLINK("https://library.bdrc.io/show/bdr:MW23703_1937","bdr:MW23703_1937")</f>
        <v/>
      </c>
      <c r="C360" t="inlineStr">
        <is>
          <t>གཤིན་རྗེ་གཤེད་རྣམ་པར་སྣང་མཛད་ཀྱི་མངོན་པར་རྟོགས་པ་ཞེས་བྱ་བ།</t>
        </is>
      </c>
      <c r="D360" t="inlineStr"/>
    </row>
    <row r="361">
      <c r="A361" t="inlineStr">
        <is>
          <t>bdr:WA0RT0801</t>
        </is>
      </c>
      <c r="B361">
        <f>HYPERLINK("https://library.bdrc.io/show/bdr:MW2KG5015_1596","bdr:MW2KG5015_1596")</f>
        <v/>
      </c>
      <c r="C361" t="inlineStr">
        <is>
          <t>གཤིན་རྗེ་གཤེད་རྣམ་པར་སྣང་མཛད་ཀྱི་མངོན་པར་རྟོགས་པ་ཞེས་བྱ་བ།</t>
        </is>
      </c>
      <c r="D361" t="inlineStr"/>
    </row>
    <row r="362">
      <c r="A362" t="inlineStr">
        <is>
          <t>bdr:WA0RT0801</t>
        </is>
      </c>
      <c r="B362">
        <f>HYPERLINK("https://library.bdrc.io/show/bdr:MW22704_1596","bdr:MW22704_1596")</f>
        <v/>
      </c>
      <c r="C362" t="inlineStr">
        <is>
          <t>གཤིན་རྗེ་གཤེད་རྣམ་པར་སྣང་མཛད་ཀྱི་མངོན་པར་རྟོགས་པ་ཞེས་བྱ་བ།</t>
        </is>
      </c>
      <c r="D362" t="inlineStr"/>
    </row>
    <row r="363">
      <c r="A363" t="inlineStr">
        <is>
          <t>bdr:WA0RT0801</t>
        </is>
      </c>
      <c r="B363">
        <f>HYPERLINK("https://library.bdrc.io/show/bdr:MW1KG13126_2802","bdr:MW1KG13126_2802")</f>
        <v/>
      </c>
      <c r="C363" t="inlineStr">
        <is>
          <t>གཤིན་རྗེ་གཤེད་རྣམ་པར་སྣང་མཛད་ཀྱི་མངོན་པར་རྟོགས་པ་ཞེས་བྱ་བ།</t>
        </is>
      </c>
      <c r="D363" t="inlineStr"/>
    </row>
    <row r="364">
      <c r="A364" t="inlineStr">
        <is>
          <t>bdr:WA0RT0801</t>
        </is>
      </c>
      <c r="B364">
        <f>HYPERLINK("https://library.bdrc.io/show/bdr:MW23702_0804","bdr:MW23702_0804")</f>
        <v/>
      </c>
      <c r="C364" t="inlineStr">
        <is>
          <t>གཤིན་རྗེ་གཤེད་རྣམ་པར་སྣང་མཛད་ཀྱི་མངོན་པར་རྟོགས་པ་ཞེས་བྱ་བ།</t>
        </is>
      </c>
      <c r="D364" t="inlineStr"/>
    </row>
    <row r="365">
      <c r="A365" t="inlineStr">
        <is>
          <t>bdr:WA0RT0802</t>
        </is>
      </c>
      <c r="B365">
        <f>HYPERLINK("https://library.bdrc.io/show/bdr:MW2KG5015_1597","bdr:MW2KG5015_1597")</f>
        <v/>
      </c>
      <c r="C365" t="inlineStr">
        <is>
          <t>གཤིན་རྗེ་གཤེད་རིན་ཆེན་འབྱུང་ལྡན་གྱི་སྒྲུབ་ཐབས་ཞེས་བྱ་བ།</t>
        </is>
      </c>
      <c r="D365" t="inlineStr"/>
    </row>
    <row r="366">
      <c r="A366" t="inlineStr">
        <is>
          <t>bdr:WA0RT0802</t>
        </is>
      </c>
      <c r="B366">
        <f>HYPERLINK("https://library.bdrc.io/show/bdr:MW1PD95844_0843","bdr:MW1PD95844_0843")</f>
        <v/>
      </c>
      <c r="C366" t="inlineStr">
        <is>
          <t>གཤིན་རྗེ་གཤེད་རིན་ཆེན་འབྱུང་ལྡན་གྱི་སྒྲུབ་ཐབས་ཞེས་བྱ་བ།</t>
        </is>
      </c>
      <c r="D366" t="inlineStr"/>
    </row>
    <row r="367">
      <c r="A367" t="inlineStr">
        <is>
          <t>bdr:WA0RT0802</t>
        </is>
      </c>
      <c r="B367">
        <f>HYPERLINK("https://library.bdrc.io/show/bdr:MW23703_1938","bdr:MW23703_1938")</f>
        <v/>
      </c>
      <c r="C367" t="inlineStr">
        <is>
          <t>གཤིན་རྗེ་གཤེད་རིན་ཆེན་འབྱུང་ལྡན་གྱི་སྒྲུབ་ཐབས་ཞེས་བྱ་བ།</t>
        </is>
      </c>
      <c r="D367" t="inlineStr"/>
    </row>
    <row r="368">
      <c r="A368" t="inlineStr">
        <is>
          <t>bdr:WA0RT0802</t>
        </is>
      </c>
      <c r="B368">
        <f>HYPERLINK("https://library.bdrc.io/show/bdr:MW1KG13126_2803","bdr:MW1KG13126_2803")</f>
        <v/>
      </c>
      <c r="C368" t="inlineStr">
        <is>
          <t>གཤིན་རྗེ་གཤེད་རིན་ཆེན་འབྱུང་ལྡན་གྱི་སྒྲུབ་ཐབས་ཞེས་བྱ་བ།</t>
        </is>
      </c>
      <c r="D368" t="inlineStr"/>
    </row>
    <row r="369">
      <c r="A369" t="inlineStr">
        <is>
          <t>bdr:WA0RT0802</t>
        </is>
      </c>
      <c r="B369">
        <f>HYPERLINK("https://library.bdrc.io/show/bdr:MW23702_0805","bdr:MW23702_0805")</f>
        <v/>
      </c>
      <c r="C369" t="inlineStr">
        <is>
          <t>གཤིན་རྗེ་གཤེད་རིན་ཆེན་འབྱུང་ལྡན་གྱི་སྒྲུབ་ཐབས་ཞེས་བྱ་བ།</t>
        </is>
      </c>
      <c r="D369" t="inlineStr"/>
    </row>
    <row r="370">
      <c r="A370" t="inlineStr">
        <is>
          <t>bdr:WA0RT0802</t>
        </is>
      </c>
      <c r="B370">
        <f>HYPERLINK("https://library.bdrc.io/show/bdr:MW22704_1597","bdr:MW22704_1597")</f>
        <v/>
      </c>
      <c r="C370" t="inlineStr">
        <is>
          <t>གཤིན་རྗེ་གཤེད་རིན་ཆེན་འབྱུང་ལྡན་གྱི་སྒྲུབ་ཐབས་ཞེས་བྱ་བ།</t>
        </is>
      </c>
      <c r="D370" t="inlineStr"/>
    </row>
    <row r="371">
      <c r="A371" t="inlineStr">
        <is>
          <t>bdr:WA0RT0803</t>
        </is>
      </c>
      <c r="B371">
        <f>HYPERLINK("https://library.bdrc.io/show/bdr:MW2KG5015_1598","bdr:MW2KG5015_1598")</f>
        <v/>
      </c>
      <c r="C371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1" t="inlineStr"/>
    </row>
    <row r="372">
      <c r="A372" t="inlineStr">
        <is>
          <t>bdr:WA0RT0803</t>
        </is>
      </c>
      <c r="B372">
        <f>HYPERLINK("https://library.bdrc.io/show/bdr:MW23702_0806","bdr:MW23702_0806")</f>
        <v/>
      </c>
      <c r="C372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2" t="inlineStr"/>
    </row>
    <row r="373">
      <c r="A373" t="inlineStr">
        <is>
          <t>bdr:WA0RT0803</t>
        </is>
      </c>
      <c r="B373">
        <f>HYPERLINK("https://library.bdrc.io/show/bdr:MW1PD95844_0844","bdr:MW1PD95844_0844")</f>
        <v/>
      </c>
      <c r="C373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3" t="inlineStr"/>
    </row>
    <row r="374">
      <c r="A374" t="inlineStr">
        <is>
          <t>bdr:WA0RT0803</t>
        </is>
      </c>
      <c r="B374">
        <f>HYPERLINK("https://library.bdrc.io/show/bdr:MW1KG13126_2804","bdr:MW1KG13126_2804")</f>
        <v/>
      </c>
      <c r="C374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4" t="inlineStr"/>
    </row>
    <row r="375">
      <c r="A375" t="inlineStr">
        <is>
          <t>bdr:WA0RT0803</t>
        </is>
      </c>
      <c r="B375">
        <f>HYPERLINK("https://library.bdrc.io/show/bdr:MW23703_1939","bdr:MW23703_1939")</f>
        <v/>
      </c>
      <c r="C375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5" t="inlineStr"/>
    </row>
    <row r="376">
      <c r="A376" t="inlineStr">
        <is>
          <t>bdr:WA0RT0803</t>
        </is>
      </c>
      <c r="B376">
        <f>HYPERLINK("https://library.bdrc.io/show/bdr:MW22704_1598","bdr:MW22704_1598")</f>
        <v/>
      </c>
      <c r="C376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6" t="inlineStr"/>
    </row>
    <row r="377">
      <c r="A377" t="inlineStr">
        <is>
          <t>bdr:WA0RT0804</t>
        </is>
      </c>
      <c r="B377">
        <f>HYPERLINK("https://library.bdrc.io/show/bdr:MW1PD95844_0845","bdr:MW1PD95844_0845")</f>
        <v/>
      </c>
      <c r="C377" t="inlineStr">
        <is>
          <t>གཤིན་རྗེ་གཤེད་རྡོ་རྗེ་རྣོན་པོ་ཞེས་བྱ་བའི་སྒྲུབ་ཐབས།</t>
        </is>
      </c>
      <c r="D377" t="inlineStr"/>
    </row>
    <row r="378">
      <c r="A378" t="inlineStr">
        <is>
          <t>bdr:WA0RT0804</t>
        </is>
      </c>
      <c r="B378">
        <f>HYPERLINK("https://library.bdrc.io/show/bdr:MW23702_0807","bdr:MW23702_0807")</f>
        <v/>
      </c>
      <c r="C378" t="inlineStr">
        <is>
          <t>གཤིན་རྗེ་གཤེད་རྡོ་རྗེ་རྣོན་པོ་ཞེས་བྱ་བའི་སྒྲུབ་ཐབས།</t>
        </is>
      </c>
      <c r="D378" t="inlineStr"/>
    </row>
    <row r="379">
      <c r="A379" t="inlineStr">
        <is>
          <t>bdr:WA0RT0804</t>
        </is>
      </c>
      <c r="B379">
        <f>HYPERLINK("https://library.bdrc.io/show/bdr:MW22704_1599","bdr:MW22704_1599")</f>
        <v/>
      </c>
      <c r="C379" t="inlineStr">
        <is>
          <t>གཤིན་རྗེ་གཤེད་རྡོ་རྗེ་རྣོན་པོ་ཞེས་བྱ་བའི་སྒྲུབ་ཐབས།</t>
        </is>
      </c>
      <c r="D379" t="inlineStr"/>
    </row>
    <row r="380">
      <c r="A380" t="inlineStr">
        <is>
          <t>bdr:WA0RT0804</t>
        </is>
      </c>
      <c r="B380">
        <f>HYPERLINK("https://library.bdrc.io/show/bdr:MW1KG13126_2805","bdr:MW1KG13126_2805")</f>
        <v/>
      </c>
      <c r="C380" t="inlineStr">
        <is>
          <t>གཤིན་རྗེ་གཤེད་རྡོ་རྗེ་རྣོན་པོ་ཞེས་བྱ་བའི་སྒྲུབ་ཐབས།</t>
        </is>
      </c>
      <c r="D380" t="inlineStr"/>
    </row>
    <row r="381">
      <c r="A381" t="inlineStr">
        <is>
          <t>bdr:WA0RT0804</t>
        </is>
      </c>
      <c r="B381">
        <f>HYPERLINK("https://library.bdrc.io/show/bdr:MW23703_1940","bdr:MW23703_1940")</f>
        <v/>
      </c>
      <c r="C381" t="inlineStr">
        <is>
          <t>གཤིན་རྗེ་གཤེད་རྡོ་རྗེ་རྣོན་པོ་ཞེས་བྱ་བའི་སྒྲུབ་ཐབས།</t>
        </is>
      </c>
      <c r="D381" t="inlineStr"/>
    </row>
    <row r="382">
      <c r="A382" t="inlineStr">
        <is>
          <t>bdr:WA0RT0804</t>
        </is>
      </c>
      <c r="B382">
        <f>HYPERLINK("https://library.bdrc.io/show/bdr:MW2KG5015_1599","bdr:MW2KG5015_1599")</f>
        <v/>
      </c>
      <c r="C382" t="inlineStr">
        <is>
          <t>གཤིན་རྗེ་གཤེད་རྡོ་རྗེ་རྣོན་པོ་ཞེས་བྱ་བའི་སྒྲུབ་ཐབས།</t>
        </is>
      </c>
      <c r="D382" t="inlineStr"/>
    </row>
    <row r="383">
      <c r="A383" t="inlineStr">
        <is>
          <t>bdr:WA0RT0805</t>
        </is>
      </c>
      <c r="B383">
        <f>HYPERLINK("https://library.bdrc.io/show/bdr:MW1PD95844_0846","bdr:MW1PD95844_0846")</f>
        <v/>
      </c>
      <c r="C383" t="inlineStr">
        <is>
          <t>རྡོ་རྗེ་སེམས་མ་བདེ་བའི་སྒྲུབ་ཐབས་ཞེས་བྱ་བ།</t>
        </is>
      </c>
      <c r="D383" t="inlineStr"/>
    </row>
    <row r="384">
      <c r="A384" t="inlineStr">
        <is>
          <t>bdr:WA0RT0805</t>
        </is>
      </c>
      <c r="B384">
        <f>HYPERLINK("https://library.bdrc.io/show/bdr:MW22704_1600","bdr:MW22704_1600")</f>
        <v/>
      </c>
      <c r="C384" t="inlineStr">
        <is>
          <t>རྡོ་རྗེ་སེམས་མ་བདེ་བའི་སྒྲུབ་ཐབས་ཞེས་བྱ་བ།</t>
        </is>
      </c>
      <c r="D384" t="inlineStr"/>
    </row>
    <row r="385">
      <c r="A385" t="inlineStr">
        <is>
          <t>bdr:WA0RT0805</t>
        </is>
      </c>
      <c r="B385">
        <f>HYPERLINK("https://library.bdrc.io/show/bdr:MW2KG5015_1600","bdr:MW2KG5015_1600")</f>
        <v/>
      </c>
      <c r="C385" t="inlineStr">
        <is>
          <t>རྡོ་རྗེ་སེམས་མ་བདེ་བའི་སྒྲུབ་ཐབས་ཞེས་བྱ་བ།</t>
        </is>
      </c>
      <c r="D385" t="inlineStr"/>
    </row>
    <row r="386">
      <c r="A386" t="inlineStr">
        <is>
          <t>bdr:WA0RT0805</t>
        </is>
      </c>
      <c r="B386">
        <f>HYPERLINK("https://library.bdrc.io/show/bdr:MW23703_1941","bdr:MW23703_1941")</f>
        <v/>
      </c>
      <c r="C386" t="inlineStr">
        <is>
          <t>རྡོ་རྗེ་སེམས་མ་བདེ་བའི་སྒྲུབ་ཐབས་ཞེས་བྱ་བ།</t>
        </is>
      </c>
      <c r="D386" t="inlineStr"/>
    </row>
    <row r="387">
      <c r="A387" t="inlineStr">
        <is>
          <t>bdr:WA0RT0805</t>
        </is>
      </c>
      <c r="B387">
        <f>HYPERLINK("https://library.bdrc.io/show/bdr:MW1KG13126_2806","bdr:MW1KG13126_2806")</f>
        <v/>
      </c>
      <c r="C387" t="inlineStr">
        <is>
          <t>རྡོ་རྗེ་སེམས་མ་བདེ་བའི་སྒྲུབ་ཐབས་ཞེས་བྱ་བ།</t>
        </is>
      </c>
      <c r="D387" t="inlineStr"/>
    </row>
    <row r="388">
      <c r="A388" t="inlineStr">
        <is>
          <t>bdr:WA0RT0805</t>
        </is>
      </c>
      <c r="B388">
        <f>HYPERLINK("https://library.bdrc.io/show/bdr:MW23702_0808","bdr:MW23702_0808")</f>
        <v/>
      </c>
      <c r="C388" t="inlineStr">
        <is>
          <t>རྡོ་རྗེ་སེམས་མ་བདེ་བའི་སྒྲུབ་ཐབས་ཞེས་བྱ་བ།</t>
        </is>
      </c>
      <c r="D388" t="inlineStr"/>
    </row>
    <row r="389">
      <c r="A389" t="inlineStr">
        <is>
          <t>bdr:WA0RT0806</t>
        </is>
      </c>
      <c r="B389">
        <f>HYPERLINK("https://library.bdrc.io/show/bdr:MW1KG13126_2807","bdr:MW1KG13126_2807")</f>
        <v/>
      </c>
      <c r="C389" t="inlineStr">
        <is>
          <t>རྡོ་རྗེ་མཁའ་འགྲོ་མ་རྣལ་འབྱོར་མའི་སྒྲུབ་ཐབས་ཞེས་བྱ་བ།</t>
        </is>
      </c>
      <c r="D389" t="inlineStr"/>
    </row>
    <row r="390">
      <c r="A390" t="inlineStr">
        <is>
          <t>bdr:WA0RT0806</t>
        </is>
      </c>
      <c r="B390">
        <f>HYPERLINK("https://library.bdrc.io/show/bdr:MW22704_1601","bdr:MW22704_1601")</f>
        <v/>
      </c>
      <c r="C390" t="inlineStr">
        <is>
          <t>རྡོ་རྗེ་མཁའ་འགྲོ་མ་རྣལ་འབྱོར་མའི་སྒྲུབ་ཐབས་ཞེས་བྱ་བ།</t>
        </is>
      </c>
      <c r="D390" t="inlineStr"/>
    </row>
    <row r="391">
      <c r="A391" t="inlineStr">
        <is>
          <t>bdr:WA0RT0806</t>
        </is>
      </c>
      <c r="B391">
        <f>HYPERLINK("https://library.bdrc.io/show/bdr:MW23703_1942","bdr:MW23703_1942")</f>
        <v/>
      </c>
      <c r="C391" t="inlineStr">
        <is>
          <t>རྡོ་རྗེ་མཁའ་འགྲོ་མ་རྣལ་འབྱོར་མའི་སྒྲུབ་ཐབས་ཞེས་བྱ་བ།</t>
        </is>
      </c>
      <c r="D391" t="inlineStr"/>
    </row>
    <row r="392">
      <c r="A392" t="inlineStr">
        <is>
          <t>bdr:WA0RT0806</t>
        </is>
      </c>
      <c r="B392">
        <f>HYPERLINK("https://library.bdrc.io/show/bdr:MW2KG5015_1601","bdr:MW2KG5015_1601")</f>
        <v/>
      </c>
      <c r="C392" t="inlineStr">
        <is>
          <t>རྡོ་རྗེ་མཁའ་འགྲོ་མ་རྣལ་འབྱོར་མའི་སྒྲུབ་ཐབས་ཞེས་བྱ་བ།</t>
        </is>
      </c>
      <c r="D392" t="inlineStr"/>
    </row>
    <row r="393">
      <c r="A393" t="inlineStr">
        <is>
          <t>bdr:WA0RT0806</t>
        </is>
      </c>
      <c r="B393">
        <f>HYPERLINK("https://library.bdrc.io/show/bdr:MW23702_0809","bdr:MW23702_0809")</f>
        <v/>
      </c>
      <c r="C393" t="inlineStr">
        <is>
          <t>རྡོ་རྗེ་མཁའ་འགྲོ་མ་རྣལ་འབྱོར་མའི་སྒྲུབ་ཐབས་ཞེས་བྱ་བ།</t>
        </is>
      </c>
      <c r="D393" t="inlineStr"/>
    </row>
    <row r="394">
      <c r="A394" t="inlineStr">
        <is>
          <t>bdr:WA0RT0806</t>
        </is>
      </c>
      <c r="B394">
        <f>HYPERLINK("https://library.bdrc.io/show/bdr:MW1PD95844_0847","bdr:MW1PD95844_0847")</f>
        <v/>
      </c>
      <c r="C394" t="inlineStr">
        <is>
          <t>རྡོ་རྗེ་མཁའ་འགྲོ་རྣལ་འབྱོར་མའི་སྒྲུབ་ཐབས་ཞེས་བྱ་བ།</t>
        </is>
      </c>
      <c r="D394" t="inlineStr"/>
    </row>
    <row r="395">
      <c r="A395" t="inlineStr">
        <is>
          <t>bdr:WA0RT0807</t>
        </is>
      </c>
      <c r="B395">
        <f>HYPERLINK("https://library.bdrc.io/show/bdr:MW2KG5015_1602","bdr:MW2KG5015_1602")</f>
        <v/>
      </c>
      <c r="C395" t="inlineStr">
        <is>
          <t>རྡོ་རྗེ་བདེ་རྒྱས་དབྱངས་ཅན་མའི་སྒྲུབ་ཐབས་ཞེས་བྱ་བ།</t>
        </is>
      </c>
      <c r="D395" t="inlineStr"/>
    </row>
    <row r="396">
      <c r="A396" t="inlineStr">
        <is>
          <t>bdr:WA0RT0807</t>
        </is>
      </c>
      <c r="B396">
        <f>HYPERLINK("https://library.bdrc.io/show/bdr:MW22704_1602","bdr:MW22704_1602")</f>
        <v/>
      </c>
      <c r="C396" t="inlineStr">
        <is>
          <t>རྡོ་རྗེ་བདེ་རྒྱས་དབྱངས་ཅན་མའི་སྒྲུབ་ཐབས་ཞེས་བྱ་བ།</t>
        </is>
      </c>
      <c r="D396" t="inlineStr"/>
    </row>
    <row r="397">
      <c r="A397" t="inlineStr">
        <is>
          <t>bdr:WA0RT0807</t>
        </is>
      </c>
      <c r="B397">
        <f>HYPERLINK("https://library.bdrc.io/show/bdr:MW1KG13126_2808","bdr:MW1KG13126_2808")</f>
        <v/>
      </c>
      <c r="C397" t="inlineStr">
        <is>
          <t>རྡོ་རྗེ་བདེ་རྒྱས་དབྱངས་ཅན་མའི་སྒྲུབ་ཐབས་ཞེས་བྱ་བ།</t>
        </is>
      </c>
      <c r="D397" t="inlineStr"/>
    </row>
    <row r="398">
      <c r="A398" t="inlineStr">
        <is>
          <t>bdr:WA0RT0807</t>
        </is>
      </c>
      <c r="B398">
        <f>HYPERLINK("https://library.bdrc.io/show/bdr:MW23703_1943","bdr:MW23703_1943")</f>
        <v/>
      </c>
      <c r="C398" t="inlineStr">
        <is>
          <t>རྡོ་རྗེ་བདེ་རྒྱས་དབྱངས་ཅན་མའི་སྒྲུབ་ཐབས་ཞེས་བྱ་བ།</t>
        </is>
      </c>
      <c r="D398" t="inlineStr"/>
    </row>
    <row r="399">
      <c r="A399" t="inlineStr">
        <is>
          <t>bdr:WA0RT0807</t>
        </is>
      </c>
      <c r="B399">
        <f>HYPERLINK("https://library.bdrc.io/show/bdr:MW1PD95844_0848","bdr:MW1PD95844_0848")</f>
        <v/>
      </c>
      <c r="C399" t="inlineStr">
        <is>
          <t>རྡོ་རྗེ་བདེ་རྒྱས་དབྱངས་ཅན་མའི་སྒྲུབ་ཐབས་ཞེས་བྱ་བ།</t>
        </is>
      </c>
      <c r="D399" t="inlineStr"/>
    </row>
    <row r="400">
      <c r="A400" t="inlineStr">
        <is>
          <t>bdr:WA0RT0807</t>
        </is>
      </c>
      <c r="B400">
        <f>HYPERLINK("https://library.bdrc.io/show/bdr:MW23702_0810","bdr:MW23702_0810")</f>
        <v/>
      </c>
      <c r="C400" t="inlineStr">
        <is>
          <t>རྡོ་རྗེ་བདེ་རྒྱས་དབྱངས་ཅན་མའི་སྒྲུབ་ཐབས་ཞེས་བྱ་བ།</t>
        </is>
      </c>
      <c r="D400" t="inlineStr"/>
    </row>
    <row r="401">
      <c r="A401" t="inlineStr">
        <is>
          <t>bdr:WA0RT0808</t>
        </is>
      </c>
      <c r="B401">
        <f>HYPERLINK("https://library.bdrc.io/show/bdr:MW2KG5015_1603","bdr:MW2KG5015_1603")</f>
        <v/>
      </c>
      <c r="C401" t="inlineStr">
        <is>
          <t>ལས་ཀྱི་རྡོ་རྗེ་གཽ་རཱིའི་སྒྲུབ་ཐབས་ཞེས་བྱ་བ།</t>
        </is>
      </c>
      <c r="D401" t="inlineStr"/>
    </row>
    <row r="402">
      <c r="A402" t="inlineStr">
        <is>
          <t>bdr:WA0RT0808</t>
        </is>
      </c>
      <c r="B402">
        <f>HYPERLINK("https://library.bdrc.io/show/bdr:MW23702_0811","bdr:MW23702_0811")</f>
        <v/>
      </c>
      <c r="C402" t="inlineStr">
        <is>
          <t>ལས་ཀྱི་རྡོ་རྗེ་གཽ་རཱིའི་སྒྲུབ་ཐབས་ཞེས་བྱ་བ།</t>
        </is>
      </c>
      <c r="D402" t="inlineStr"/>
    </row>
    <row r="403">
      <c r="A403" t="inlineStr">
        <is>
          <t>bdr:WA0RT0808</t>
        </is>
      </c>
      <c r="B403">
        <f>HYPERLINK("https://library.bdrc.io/show/bdr:MW1PD95844_0849","bdr:MW1PD95844_0849")</f>
        <v/>
      </c>
      <c r="C403" t="inlineStr">
        <is>
          <t>ལས་ཀྱི་རྡོ་རྗེ་གཽ་རཱིའི་སྒྲུབ་ཐབས་ཞེས་བྱ་བ།</t>
        </is>
      </c>
      <c r="D403" t="inlineStr"/>
    </row>
    <row r="404">
      <c r="A404" t="inlineStr">
        <is>
          <t>bdr:WA0RT0808</t>
        </is>
      </c>
      <c r="B404">
        <f>HYPERLINK("https://library.bdrc.io/show/bdr:MW23703_1944","bdr:MW23703_1944")</f>
        <v/>
      </c>
      <c r="C404" t="inlineStr">
        <is>
          <t>ལས་ཀྱི་རྡོ་རྗེ་གཽ་རཱིའི་སྒྲུབ་ཐབས་ཞེས་བྱ་བ།</t>
        </is>
      </c>
      <c r="D404" t="inlineStr"/>
    </row>
    <row r="405">
      <c r="A405" t="inlineStr">
        <is>
          <t>bdr:WA0RT0808</t>
        </is>
      </c>
      <c r="B405">
        <f>HYPERLINK("https://library.bdrc.io/show/bdr:MW22704_1603","bdr:MW22704_1603")</f>
        <v/>
      </c>
      <c r="C405" t="inlineStr">
        <is>
          <t>ལས་ཀྱི་རྡོ་རྗེ་གཽ་རཱིའི་སྒྲུབ་ཐབས་ཞེས་བྱ་བ།</t>
        </is>
      </c>
      <c r="D405" t="inlineStr"/>
    </row>
    <row r="406">
      <c r="A406" t="inlineStr">
        <is>
          <t>bdr:WA0RT0808</t>
        </is>
      </c>
      <c r="B406">
        <f>HYPERLINK("https://library.bdrc.io/show/bdr:MW1KG13126_2809","bdr:MW1KG13126_2809")</f>
        <v/>
      </c>
      <c r="C406" t="inlineStr">
        <is>
          <t>ལས་ཀྱི་རྡོ་རྗེ་གཽ་རཱིའི་སྒྲུབ་ཐབས་ཞེས་བྱ་བ།</t>
        </is>
      </c>
      <c r="D406" t="inlineStr"/>
    </row>
    <row r="407">
      <c r="A407" t="inlineStr">
        <is>
          <t>bdr:WA0RT0812</t>
        </is>
      </c>
      <c r="B407">
        <f>HYPERLINK("https://library.bdrc.io/show/bdr:MW2KG5015_1607","bdr:MW2KG5015_1607")</f>
        <v/>
      </c>
      <c r="C407" t="inlineStr">
        <is>
          <t>ཁྲོ་བོ་ཐོ་བ་གཤིན་རྗེ་གཤེད་ཀྱི་སྒྲུབ་ཐབས་ཞེས་བྱ་བ།</t>
        </is>
      </c>
      <c r="D407" t="inlineStr"/>
    </row>
    <row r="408">
      <c r="A408" t="inlineStr">
        <is>
          <t>bdr:WA0RT0812</t>
        </is>
      </c>
      <c r="B408">
        <f>HYPERLINK("https://library.bdrc.io/show/bdr:MW23703_1948","bdr:MW23703_1948")</f>
        <v/>
      </c>
      <c r="C408" t="inlineStr">
        <is>
          <t>ཁྲོ་བོ་ཐོ་བ་གཤིན་རྗེ་གཤེད་ཀྱི་སྒྲུབ་ཐབས་ཞེས་བྱ་བ།</t>
        </is>
      </c>
      <c r="D408" t="inlineStr"/>
    </row>
    <row r="409">
      <c r="A409" t="inlineStr">
        <is>
          <t>bdr:WA0RT0812</t>
        </is>
      </c>
      <c r="B409">
        <f>HYPERLINK("https://library.bdrc.io/show/bdr:MW1KG13126_2813","bdr:MW1KG13126_2813")</f>
        <v/>
      </c>
      <c r="C409" t="inlineStr">
        <is>
          <t>ཁྲོ་བོ་ཐོ་བ་གཤིན་རྗེ་གཤེད་ཀྱི་སྒྲུབ་ཐབས་ཞེས་བྱ་བ།</t>
        </is>
      </c>
      <c r="D409" t="inlineStr"/>
    </row>
    <row r="410">
      <c r="A410" t="inlineStr">
        <is>
          <t>bdr:WA0RT0812</t>
        </is>
      </c>
      <c r="B410">
        <f>HYPERLINK("https://library.bdrc.io/show/bdr:MW23702_0815","bdr:MW23702_0815")</f>
        <v/>
      </c>
      <c r="C410" t="inlineStr">
        <is>
          <t>ཁྲོ་བོ་ཐོ་བ་གཤིན་རྗེ་གཤེད་ཀྱི་སྒྲུབ་ཐབས་ཞེས་བྱ་བ།</t>
        </is>
      </c>
      <c r="D410" t="inlineStr"/>
    </row>
    <row r="411">
      <c r="A411" t="inlineStr">
        <is>
          <t>bdr:WA0RT0812</t>
        </is>
      </c>
      <c r="B411">
        <f>HYPERLINK("https://library.bdrc.io/show/bdr:MW1PD95844_0853","bdr:MW1PD95844_0853")</f>
        <v/>
      </c>
      <c r="C411" t="inlineStr">
        <is>
          <t>ཁྲོ་བོ་ཐོ་བ་གཤིན་རྗེ་གཤེད་ཀྱི་སྒྲུབ་ཐབས་ཞེས་བྱ་བ།</t>
        </is>
      </c>
      <c r="D411" t="inlineStr"/>
    </row>
    <row r="412">
      <c r="A412" t="inlineStr">
        <is>
          <t>bdr:WA0RT0812</t>
        </is>
      </c>
      <c r="B412">
        <f>HYPERLINK("https://library.bdrc.io/show/bdr:MW22704_1607","bdr:MW22704_1607")</f>
        <v/>
      </c>
      <c r="C412" t="inlineStr">
        <is>
          <t>ཁྲོ་བོ་ཐོ་བ་གཤིན་རྗེ་གཤེད་ཀྱི་སྒྲུབ་ཐབས་ཞེས་བྱ་བ།</t>
        </is>
      </c>
      <c r="D412" t="inlineStr"/>
    </row>
    <row r="413">
      <c r="A413" t="inlineStr">
        <is>
          <t>bdr:WA0RT0813</t>
        </is>
      </c>
      <c r="B413">
        <f>HYPERLINK("https://library.bdrc.io/show/bdr:MW23703_1949","bdr:MW23703_1949")</f>
        <v/>
      </c>
      <c r="C413" t="inlineStr">
        <is>
          <t>དབྱུག་པ་གཤིན་རྗེ་གཤེད་རྣམ་པར་འཇོམས་པ་ཞེས་བྱ་བའི་སྒྲུབ་ཐབས།</t>
        </is>
      </c>
      <c r="D413" t="inlineStr"/>
    </row>
    <row r="414">
      <c r="A414" t="inlineStr">
        <is>
          <t>bdr:WA0RT0813</t>
        </is>
      </c>
      <c r="B414">
        <f>HYPERLINK("https://library.bdrc.io/show/bdr:MW1KG13126_2814","bdr:MW1KG13126_2814")</f>
        <v/>
      </c>
      <c r="C414" t="inlineStr">
        <is>
          <t>དབྱུག་པ་གཤིན་རྗེ་གཤེད་རྣམ་པར་འཇོམས་པ་ཞེས་བྱ་བའི་སྒྲུབ་ཐབས།</t>
        </is>
      </c>
      <c r="D414" t="inlineStr"/>
    </row>
    <row r="415">
      <c r="A415" t="inlineStr">
        <is>
          <t>bdr:WA0RT0813</t>
        </is>
      </c>
      <c r="B415">
        <f>HYPERLINK("https://library.bdrc.io/show/bdr:MW23702_0816","bdr:MW23702_0816")</f>
        <v/>
      </c>
      <c r="C415" t="inlineStr">
        <is>
          <t>དབྱུག་པ་གཤིན་རྗེ་གཤེད་རྣམ་པར་འཇོམས་པ་ཞེས་བྱ་བའི་སྒྲུབ་ཐབས།</t>
        </is>
      </c>
      <c r="D415" t="inlineStr"/>
    </row>
    <row r="416">
      <c r="A416" t="inlineStr">
        <is>
          <t>bdr:WA0RT0813</t>
        </is>
      </c>
      <c r="B416">
        <f>HYPERLINK("https://library.bdrc.io/show/bdr:MW1PD95844_0854","bdr:MW1PD95844_0854")</f>
        <v/>
      </c>
      <c r="C416" t="inlineStr">
        <is>
          <t>དབྱུག་པ་གཤིན་རྗེ་གཤེད་རྣམ་པར་འཇོམས་པ་ཞེས་བྱ་བའི་སྒྲུབ་ཐབས།</t>
        </is>
      </c>
      <c r="D416" t="inlineStr"/>
    </row>
    <row r="417">
      <c r="A417" t="inlineStr">
        <is>
          <t>bdr:WA0RT0813</t>
        </is>
      </c>
      <c r="B417">
        <f>HYPERLINK("https://library.bdrc.io/show/bdr:MW2KG5015_1608","bdr:MW2KG5015_1608")</f>
        <v/>
      </c>
      <c r="C417" t="inlineStr">
        <is>
          <t>དབྱུག་པ་གཤིན་རྗེ་གཤེད་རྣམ་པར་འཇོམས་པ་ཞེས་བྱ་བའི་སྒྲུབ་ཐབས།</t>
        </is>
      </c>
      <c r="D417" t="inlineStr"/>
    </row>
    <row r="418">
      <c r="A418" t="inlineStr">
        <is>
          <t>bdr:WA0RT0813</t>
        </is>
      </c>
      <c r="B418">
        <f>HYPERLINK("https://library.bdrc.io/show/bdr:MW22704_1608","bdr:MW22704_1608")</f>
        <v/>
      </c>
      <c r="C418" t="inlineStr">
        <is>
          <t>དབྱུག་པ་གཤིན་རྗེ་གཤེད་རྣམ་པར་འཇོམས་པ་ཞེས་བྱ་བའི་སྒྲུབ་ཐབས།</t>
        </is>
      </c>
      <c r="D418" t="inlineStr"/>
    </row>
    <row r="419">
      <c r="A419" t="inlineStr">
        <is>
          <t>bdr:WA0RT0814</t>
        </is>
      </c>
      <c r="B419">
        <f>HYPERLINK("https://library.bdrc.io/show/bdr:MW22704_1609","bdr:MW22704_1609")</f>
        <v/>
      </c>
      <c r="C419" t="inlineStr">
        <is>
          <t>རལ་གྲི་གཤིན་རྗེ་གཤེད་གཏུམ་པོའི་སྒྲུབ་ཐབས་ཞེས་བྱ་བ།</t>
        </is>
      </c>
      <c r="D419" t="inlineStr"/>
    </row>
    <row r="420">
      <c r="A420" t="inlineStr">
        <is>
          <t>bdr:WA0RT0814</t>
        </is>
      </c>
      <c r="B420">
        <f>HYPERLINK("https://library.bdrc.io/show/bdr:MW1KG13126_2815","bdr:MW1KG13126_2815")</f>
        <v/>
      </c>
      <c r="C420" t="inlineStr">
        <is>
          <t>རལ་གྲི་གཤིན་རྗེ་གཤེད་གཏུམ་པོའི་སྒྲུབ་ཐབས་ཞེས་བྱ་བ།</t>
        </is>
      </c>
      <c r="D420" t="inlineStr"/>
    </row>
    <row r="421">
      <c r="A421" t="inlineStr">
        <is>
          <t>bdr:WA0RT0814</t>
        </is>
      </c>
      <c r="B421">
        <f>HYPERLINK("https://library.bdrc.io/show/bdr:MW1PD95844_0855","bdr:MW1PD95844_0855")</f>
        <v/>
      </c>
      <c r="C421" t="inlineStr">
        <is>
          <t>རལ་གྲི་གཤིན་རྗེ་གཤེད་གཏུམ་པོའི་སྒྲུབ་ཐབས་ཞེས་བྱ་བ།</t>
        </is>
      </c>
      <c r="D421" t="inlineStr"/>
    </row>
    <row r="422">
      <c r="A422" t="inlineStr">
        <is>
          <t>bdr:WA0RT0814</t>
        </is>
      </c>
      <c r="B422">
        <f>HYPERLINK("https://library.bdrc.io/show/bdr:MW23702_0817","bdr:MW23702_0817")</f>
        <v/>
      </c>
      <c r="C422" t="inlineStr">
        <is>
          <t>རལ་གྲི་གཤིན་རྗེ་གཤེད་གཏུམ་པོའི་སྒྲུབ་ཐབས་ཞེས་བྱ་བ།</t>
        </is>
      </c>
      <c r="D422" t="inlineStr"/>
    </row>
    <row r="423">
      <c r="A423" t="inlineStr">
        <is>
          <t>bdr:WA0RT0814</t>
        </is>
      </c>
      <c r="B423">
        <f>HYPERLINK("https://library.bdrc.io/show/bdr:MW2KG5015_1609","bdr:MW2KG5015_1609")</f>
        <v/>
      </c>
      <c r="C423" t="inlineStr">
        <is>
          <t>རལ་གྲི་གཤིན་རྗེ་གཤེད་གཏུམ་པོའི་སྒྲུབ་ཐབས་ཞེས་བྱ་བ།</t>
        </is>
      </c>
      <c r="D423" t="inlineStr"/>
    </row>
    <row r="424">
      <c r="A424" t="inlineStr">
        <is>
          <t>bdr:WA0RT0814</t>
        </is>
      </c>
      <c r="B424">
        <f>HYPERLINK("https://library.bdrc.io/show/bdr:MW23703_1950","bdr:MW23703_1950")</f>
        <v/>
      </c>
      <c r="C424" t="inlineStr">
        <is>
          <t>རལ་གྲི་གཤིན་རྗེ་གཤེད་གཏུམ་པོའི་སྒྲུབ་ཐབས་ཞེས་བྱ་བ།</t>
        </is>
      </c>
      <c r="D424" t="inlineStr"/>
    </row>
    <row r="425">
      <c r="A425" t="inlineStr">
        <is>
          <t>bdr:WA0RT0815</t>
        </is>
      </c>
      <c r="B425">
        <f>HYPERLINK("https://library.bdrc.io/show/bdr:MW22704_1610","bdr:MW22704_1610")</f>
        <v/>
      </c>
      <c r="C425" t="inlineStr">
        <is>
          <t>པདྨ་གཤིན་རྗེ་གཤེད་ཤེས་རབ་བདེ་བ་ཅན་གྱི་སྒྲུབ་ཐབས་ཞེས་བྱ་བ།</t>
        </is>
      </c>
      <c r="D425" t="inlineStr"/>
    </row>
    <row r="426">
      <c r="A426" t="inlineStr">
        <is>
          <t>bdr:WA0RT0815</t>
        </is>
      </c>
      <c r="B426">
        <f>HYPERLINK("https://library.bdrc.io/show/bdr:MW23703_1951","bdr:MW23703_1951")</f>
        <v/>
      </c>
      <c r="C426" t="inlineStr">
        <is>
          <t>པདྨ་གཤིན་རྗེ་གཤེད་ཤེས་རབ་བདེ་བ་ཅན་གྱི་སྒྲུབ་ཐབས་ཞེས་བྱ་བ།</t>
        </is>
      </c>
      <c r="D426" t="inlineStr"/>
    </row>
    <row r="427">
      <c r="A427" t="inlineStr">
        <is>
          <t>bdr:WA0RT0815</t>
        </is>
      </c>
      <c r="B427">
        <f>HYPERLINK("https://library.bdrc.io/show/bdr:MW1KG13126_2816","bdr:MW1KG13126_2816")</f>
        <v/>
      </c>
      <c r="C427" t="inlineStr">
        <is>
          <t>པདྨ་གཤིན་རྗེ་གཤེད་ཤེས་རབ་བདེ་བ་ཅན་གྱི་སྒྲུབ་ཐབས་ཞེས་བྱ་བ།</t>
        </is>
      </c>
      <c r="D427" t="inlineStr"/>
    </row>
    <row r="428">
      <c r="A428" t="inlineStr">
        <is>
          <t>bdr:WA0RT0815</t>
        </is>
      </c>
      <c r="B428">
        <f>HYPERLINK("https://library.bdrc.io/show/bdr:MW23702_0818","bdr:MW23702_0818")</f>
        <v/>
      </c>
      <c r="C428" t="inlineStr">
        <is>
          <t>པདྨ་གཤིན་རྗེ་གཤེད་རབ་བདེ་བ་ཅན་གྱི་སྒྲུབ་ཐབས་ཞེས་བྱ་བ།</t>
        </is>
      </c>
      <c r="D428" t="inlineStr"/>
    </row>
    <row r="429">
      <c r="A429" t="inlineStr">
        <is>
          <t>bdr:WA0RT0815</t>
        </is>
      </c>
      <c r="B429">
        <f>HYPERLINK("https://library.bdrc.io/show/bdr:MW2KG5015_1610","bdr:MW2KG5015_1610")</f>
        <v/>
      </c>
      <c r="C429" t="inlineStr">
        <is>
          <t>པདྨ་གཤིན་རྗེ་གཤེད་ཤེས་རབ་བདེ་བ་ཅན་གྱི་སྒྲུབ་ཐབས་ཞེས་བྱ་བ།</t>
        </is>
      </c>
      <c r="D429" t="inlineStr"/>
    </row>
    <row r="430">
      <c r="A430" t="inlineStr">
        <is>
          <t>bdr:WA0RT0815</t>
        </is>
      </c>
      <c r="B430">
        <f>HYPERLINK("https://library.bdrc.io/show/bdr:MW1PD95844_0856","bdr:MW1PD95844_0856")</f>
        <v/>
      </c>
      <c r="C430" t="inlineStr">
        <is>
          <t>པདྨ་གཤིན་རྗེ་གཤེད་ཤེས་རབ་བདེ་བ་ཅན་གྱི་སྒྲུབ་ཐབས་ཞེས་བྱ་བ།</t>
        </is>
      </c>
      <c r="D430" t="inlineStr"/>
    </row>
    <row r="431">
      <c r="A431" t="inlineStr">
        <is>
          <t>bdr:WA0RT1151</t>
        </is>
      </c>
      <c r="B431">
        <f>HYPERLINK("https://library.bdrc.io/show/bdr:MW22704_1948","bdr:MW22704_1948")</f>
        <v/>
      </c>
      <c r="C431" t="inlineStr">
        <is>
          <t>ཁོར་བ་ལས་ཡིད་ངེས་པར་འབྱུང་བར་བྱེད་པ་ཞེས་བྱ་བའི་གླུ།</t>
        </is>
      </c>
      <c r="D431" t="inlineStr"/>
    </row>
    <row r="432">
      <c r="A432" t="inlineStr">
        <is>
          <t>bdr:WA0RT1151</t>
        </is>
      </c>
      <c r="B432">
        <f>HYPERLINK("https://library.bdrc.io/show/bdr:MW23702_1156","bdr:MW23702_1156")</f>
        <v/>
      </c>
      <c r="C432" t="inlineStr">
        <is>
          <t>འཁོར་བ་ལས་ཡིད་ངེས་པར་འབྱུང་བར་བྱེད་པ་ཞེས་བྱ་བའི་གླུ།</t>
        </is>
      </c>
      <c r="D432" t="inlineStr"/>
    </row>
    <row r="433">
      <c r="A433" t="inlineStr">
        <is>
          <t>bdr:WA0RT1151</t>
        </is>
      </c>
      <c r="B433">
        <f>HYPERLINK("https://library.bdrc.io/show/bdr:MW23702_3389","bdr:MW23702_3389")</f>
        <v/>
      </c>
      <c r="C433" t="inlineStr">
        <is>
          <t>འཁོར་བ་ལས་ཡིད་ངེས་པར་འབྱུང་བར་བྱེད་ཞེས་བྱ་བཔའི་གླུ།</t>
        </is>
      </c>
      <c r="D433" t="inlineStr"/>
    </row>
    <row r="434">
      <c r="A434" t="inlineStr">
        <is>
          <t>bdr:WA0RT1151</t>
        </is>
      </c>
      <c r="B434">
        <f>HYPERLINK("https://library.bdrc.io/show/bdr:MW2KG5015_1948","bdr:MW2KG5015_1948")</f>
        <v/>
      </c>
      <c r="C434" t="inlineStr">
        <is>
          <t>ཁོར་བ་ལས་ཡིད་ངེས་པར་འབྱུང་བར་བྱེད་པ་ཞེས་བྱ་བའི་གླུ།</t>
        </is>
      </c>
      <c r="D434" t="inlineStr"/>
    </row>
    <row r="435">
      <c r="A435" t="inlineStr">
        <is>
          <t>bdr:WA0RT1151</t>
        </is>
      </c>
      <c r="B435">
        <f>HYPERLINK("https://library.bdrc.io/show/bdr:MW1KG13126_3152","bdr:MW1KG13126_3152")</f>
        <v/>
      </c>
      <c r="C435" t="inlineStr">
        <is>
          <t>འཁོར་བ་ལས་ཡིད་ངེས་པར་འབྱུང་བར་བྱེད་པ་ཞེས་བྱ་བའི་གླུ།</t>
        </is>
      </c>
      <c r="D435" t="inlineStr"/>
    </row>
    <row r="436">
      <c r="A436" t="inlineStr">
        <is>
          <t>bdr:WA0RT1151</t>
        </is>
      </c>
      <c r="B436">
        <f>HYPERLINK("https://library.bdrc.io/show/bdr:MW2KG5015_4175","bdr:MW2KG5015_4175")</f>
        <v/>
      </c>
      <c r="C436" t="inlineStr">
        <is>
          <t>འཁོར་བ་ལས་ཡིད་ངེས་པར་འབྱུང་བར་བྱེད་པ་ཞེས་བྱ་བའི་གླུ།</t>
        </is>
      </c>
      <c r="D436" t="inlineStr"/>
    </row>
    <row r="437">
      <c r="A437" t="inlineStr">
        <is>
          <t>bdr:WA0RT1151</t>
        </is>
      </c>
      <c r="B437">
        <f>HYPERLINK("https://library.bdrc.io/show/bdr:MW23703_2313","bdr:MW23703_2313")</f>
        <v/>
      </c>
      <c r="C437" t="inlineStr">
        <is>
          <t>འཁོར་བ་ལས་ཡིད་ངེས་པར་འབྱུང་བར་བྱེད་པ་ཞེས་བྱ་བའི་གླུ།</t>
        </is>
      </c>
      <c r="D437" t="inlineStr"/>
    </row>
    <row r="438">
      <c r="A438" t="inlineStr">
        <is>
          <t>bdr:WA0RT1151</t>
        </is>
      </c>
      <c r="B438">
        <f>HYPERLINK("https://library.bdrc.io/show/bdr:MW1KG13126_5386","bdr:MW1KG13126_5386")</f>
        <v/>
      </c>
      <c r="C438" t="inlineStr">
        <is>
          <t>འཁོར་བ་ལས་ཡིད་ངེས་པར་འབྱུང་བར་བྱེད་པ་ཞེས་བྱ་བའི་གླུ།</t>
        </is>
      </c>
      <c r="D438" t="inlineStr"/>
    </row>
    <row r="439">
      <c r="A439" t="inlineStr">
        <is>
          <t>bdr:WA0RT1151</t>
        </is>
      </c>
      <c r="B439">
        <f>HYPERLINK("https://library.bdrc.io/show/bdr:MW1PD95844_1215","bdr:MW1PD95844_1215")</f>
        <v/>
      </c>
      <c r="C439" t="inlineStr">
        <is>
          <t>འཁོར་བ་ལས་ཡིད་ངེས་པར་འབྱུང་བར་བྱེད་པ་ཞེས་བྱ་བའི་གླུ།</t>
        </is>
      </c>
      <c r="D439" t="inlineStr"/>
    </row>
    <row r="440">
      <c r="A440" t="inlineStr">
        <is>
          <t>bdr:WA0RT1151</t>
        </is>
      </c>
      <c r="B440">
        <f>HYPERLINK("https://library.bdrc.io/show/bdr:MW22704_4175","bdr:MW22704_4175")</f>
        <v/>
      </c>
      <c r="C440" t="inlineStr">
        <is>
          <t>འཁོར་བ་ལས་ཡིད་ངེས་པར་འབྱུང་བར་བྱེད་པ་ཞེས་བྱ་བའི་གླུ།</t>
        </is>
      </c>
      <c r="D440" t="inlineStr"/>
    </row>
    <row r="441">
      <c r="A441" t="inlineStr">
        <is>
          <t>bdr:WA0RT1152</t>
        </is>
      </c>
      <c r="B441">
        <f>HYPERLINK("https://library.bdrc.io/show/bdr:MW23702_1157","bdr:MW23702_1157")</f>
        <v/>
      </c>
      <c r="C441" t="inlineStr">
        <is>
          <t>ཆོས་ཀྱི་དབྱིངས་ལྟ་བའི་གླུ།</t>
        </is>
      </c>
      <c r="D441" t="inlineStr"/>
    </row>
    <row r="442">
      <c r="A442" t="inlineStr">
        <is>
          <t>bdr:WA0RT1152</t>
        </is>
      </c>
      <c r="B442">
        <f>HYPERLINK("https://library.bdrc.io/show/bdr:MW22704_4177","bdr:MW22704_4177")</f>
        <v/>
      </c>
      <c r="C442" t="inlineStr">
        <is>
          <t>ཆོས་ཀྱི་དབྱིངས་ལྟ་བའི་གླུ།</t>
        </is>
      </c>
      <c r="D442" t="inlineStr"/>
    </row>
    <row r="443">
      <c r="A443" t="inlineStr">
        <is>
          <t>bdr:WA0RT1152</t>
        </is>
      </c>
      <c r="B443">
        <f>HYPERLINK("https://library.bdrc.io/show/bdr:MW23702_3391","bdr:MW23702_3391")</f>
        <v/>
      </c>
      <c r="C443" t="inlineStr">
        <is>
          <t>ཆོས་ཀྱི་དབྱིངས་སུ་ལྟ་བའི་གླུ།</t>
        </is>
      </c>
      <c r="D443" t="inlineStr"/>
    </row>
    <row r="444">
      <c r="A444" t="inlineStr">
        <is>
          <t>bdr:WA0RT1152</t>
        </is>
      </c>
      <c r="B444">
        <f>HYPERLINK("https://library.bdrc.io/show/bdr:MW1KG13126_5388","bdr:MW1KG13126_5388")</f>
        <v/>
      </c>
      <c r="C444" t="inlineStr">
        <is>
          <t>ཆོས་ཀྱི་དབྱིངས་སུ་ལྟ་བའི་གླུ།</t>
        </is>
      </c>
      <c r="D444" t="inlineStr"/>
    </row>
    <row r="445">
      <c r="A445" t="inlineStr">
        <is>
          <t>bdr:WA0RT1152</t>
        </is>
      </c>
      <c r="B445">
        <f>HYPERLINK("https://library.bdrc.io/show/bdr:MW1PD95844_1216","bdr:MW1PD95844_1216")</f>
        <v/>
      </c>
      <c r="C445" t="inlineStr">
        <is>
          <t>ཆོས་ཀྱི་དབྱིངས་ལྟ་བའི་གླུ།</t>
        </is>
      </c>
      <c r="D445" t="inlineStr"/>
    </row>
    <row r="446">
      <c r="A446" t="inlineStr">
        <is>
          <t>bdr:WA0RT1152</t>
        </is>
      </c>
      <c r="B446">
        <f>HYPERLINK("https://library.bdrc.io/show/bdr:MW2KG5015_1949","bdr:MW2KG5015_1949")</f>
        <v/>
      </c>
      <c r="C446" t="inlineStr">
        <is>
          <t>ཆོས་ཀྱི་དབྱིངས་ལྷ་བའི་གླུ།</t>
        </is>
      </c>
      <c r="D446" t="inlineStr"/>
    </row>
    <row r="447">
      <c r="A447" t="inlineStr">
        <is>
          <t>bdr:WA0RT1152</t>
        </is>
      </c>
      <c r="B447">
        <f>HYPERLINK("https://library.bdrc.io/show/bdr:MW1KG13126_3153","bdr:MW1KG13126_3153")</f>
        <v/>
      </c>
      <c r="C447" t="inlineStr">
        <is>
          <t>ཆོས་ཀྱི་དབྱིངས་ལྷ་བའི་གླུ།</t>
        </is>
      </c>
      <c r="D447" t="inlineStr"/>
    </row>
    <row r="448">
      <c r="A448" t="inlineStr">
        <is>
          <t>bdr:WA0RT1152</t>
        </is>
      </c>
      <c r="B448">
        <f>HYPERLINK("https://library.bdrc.io/show/bdr:MW2KG5015_4177","bdr:MW2KG5015_4177")</f>
        <v/>
      </c>
      <c r="C448" t="inlineStr">
        <is>
          <t>ཆོས་ཀྱི་དབྱིངས་ལྟ་བའི་གླུ།</t>
        </is>
      </c>
      <c r="D448" t="inlineStr"/>
    </row>
    <row r="449">
      <c r="A449" t="inlineStr">
        <is>
          <t>bdr:WA0RT1152</t>
        </is>
      </c>
      <c r="B449">
        <f>HYPERLINK("https://library.bdrc.io/show/bdr:MW23703_2314","bdr:MW23703_2314")</f>
        <v/>
      </c>
      <c r="C449" t="inlineStr">
        <is>
          <t>ཆོས་ཀྱི་དབྱིངས་ལྟ་བའི་གླུ།</t>
        </is>
      </c>
      <c r="D449" t="inlineStr"/>
    </row>
    <row r="450">
      <c r="A450" t="inlineStr">
        <is>
          <t>bdr:WA0RT1152</t>
        </is>
      </c>
      <c r="B450">
        <f>HYPERLINK("https://library.bdrc.io/show/bdr:MW22704_1949","bdr:MW22704_1949")</f>
        <v/>
      </c>
      <c r="C450" t="inlineStr">
        <is>
          <t>ཆོས་ཀྱི་དབྱིངས་ལྷ་བའི་གླུ།</t>
        </is>
      </c>
      <c r="D450" t="inlineStr"/>
    </row>
    <row r="451">
      <c r="A451" t="inlineStr">
        <is>
          <t>bdr:WA0RT1152</t>
        </is>
      </c>
      <c r="B451">
        <f>HYPERLINK("https://library.bdrc.io/show/bdr:MW1GS66286_28E53A","bdr:MW1GS66286_28E53A")</f>
        <v/>
      </c>
      <c r="C451" t="inlineStr">
        <is>
          <t>ཆོས་ཀྱི་དབྱིངས་སུ་ལྟ་བའི་གླུ།</t>
        </is>
      </c>
      <c r="D451" t="inlineStr"/>
    </row>
    <row r="452">
      <c r="A452" t="inlineStr">
        <is>
          <t>bdr:WA0RT1152</t>
        </is>
      </c>
      <c r="B452">
        <f>HYPERLINK("https://library.bdrc.io/show/bdr:MW3PD1288_6DECDE","bdr:MW3PD1288_6DECDE")</f>
        <v/>
      </c>
      <c r="C452" t="inlineStr">
        <is>
          <t>ཆོས་ཀྱི་དབྱིངས་སུ་ལྟ་བའི་གླུ།</t>
        </is>
      </c>
      <c r="D452" t="inlineStr"/>
    </row>
    <row r="453">
      <c r="A453" t="inlineStr">
        <is>
          <t>bdr:WA0RT1201</t>
        </is>
      </c>
      <c r="B453">
        <f>HYPERLINK("https://library.bdrc.io/show/bdr:MW1KG13126_3202","bdr:MW1KG13126_3202")</f>
        <v/>
      </c>
      <c r="C453" t="inlineStr">
        <is>
          <t>དཱི་པཾ་ཀ་ར་ཤྲི་ཛྙཱ་ནའི་ཆོས་ཀྱི་གླུ།</t>
        </is>
      </c>
      <c r="D453" t="inlineStr"/>
    </row>
    <row r="454">
      <c r="A454" t="inlineStr">
        <is>
          <t>bdr:WA0RT1201</t>
        </is>
      </c>
      <c r="B454">
        <f>HYPERLINK("https://library.bdrc.io/show/bdr:MW1PD95844_1276","bdr:MW1PD95844_1276")</f>
        <v/>
      </c>
      <c r="C454" t="inlineStr">
        <is>
          <t>དཱི་པཾ་ཀཱ་ར་ཤྲཱི་ཛྙཱ་ནའི་ཆོས་ཀྱི་གླུ།</t>
        </is>
      </c>
      <c r="D454" t="inlineStr"/>
    </row>
    <row r="455">
      <c r="A455" t="inlineStr">
        <is>
          <t>bdr:WA0RT1201</t>
        </is>
      </c>
      <c r="B455">
        <f>HYPERLINK("https://library.bdrc.io/show/bdr:MW23703_2374","bdr:MW23703_2374")</f>
        <v/>
      </c>
      <c r="C455" t="inlineStr">
        <is>
          <t>དཱི་པཾ་ཀ་ར་ཤྲི་ཛྙཱ་ནའི་ཆོས་ཀྱི་གླུ།</t>
        </is>
      </c>
      <c r="D455" t="inlineStr"/>
    </row>
    <row r="456">
      <c r="A456" t="inlineStr">
        <is>
          <t>bdr:WA0RT1201</t>
        </is>
      </c>
      <c r="B456">
        <f>HYPERLINK("https://library.bdrc.io/show/bdr:MW23702_1206","bdr:MW23702_1206")</f>
        <v/>
      </c>
      <c r="C456" t="inlineStr">
        <is>
          <t>དཱི་པཾ་ཀ་ར་ཤྲི་ཛཉའ་ནའི་ཆོས་ཀྱི་གླུ།</t>
        </is>
      </c>
      <c r="D456" t="inlineStr"/>
    </row>
    <row r="457">
      <c r="A457" t="inlineStr">
        <is>
          <t>bdr:WA0RT1201</t>
        </is>
      </c>
      <c r="B457">
        <f>HYPERLINK("https://library.bdrc.io/show/bdr:MW22704_1998","bdr:MW22704_1998")</f>
        <v/>
      </c>
      <c r="C457" t="inlineStr">
        <is>
          <t>དཱི་པཾ་ཀ་ར་ཤྲི་ཛཉའ་ནའི་ཆོས་ཀྱི་གླུ།</t>
        </is>
      </c>
      <c r="D457" t="inlineStr"/>
    </row>
    <row r="458">
      <c r="A458" t="inlineStr">
        <is>
          <t>bdr:WA0RT1201</t>
        </is>
      </c>
      <c r="B458">
        <f>HYPERLINK("https://library.bdrc.io/show/bdr:MW2KG5015_1998","bdr:MW2KG5015_1998")</f>
        <v/>
      </c>
      <c r="C458" t="inlineStr">
        <is>
          <t>དཱི་པཾ་ཀ་ར་ཤྲི་ཛཉའ་ནའི་ཆོས་ཀྱི་གླུ།</t>
        </is>
      </c>
      <c r="D458" t="inlineStr"/>
    </row>
    <row r="459">
      <c r="A459" t="inlineStr">
        <is>
          <t>bdr:WA0RTI1287</t>
        </is>
      </c>
      <c r="B459">
        <f>HYPERLINK("https://library.bdrc.io/show/bdr:IE0GR0294","bdr:IE0GR0294")</f>
        <v/>
      </c>
      <c r="C459" t="inlineStr">
        <is>
          <t>Dipankarasrijnana: Samadhisambharaparivarta</t>
        </is>
      </c>
      <c r="D459" t="inlineStr"/>
    </row>
    <row r="460">
      <c r="A460" t="inlineStr">
        <is>
          <t>bdr:WA0RT1287</t>
        </is>
      </c>
      <c r="B460">
        <f>HYPERLINK("https://library.bdrc.io/show/bdr:MW23702_1292","bdr:MW23702_1292")</f>
        <v/>
      </c>
      <c r="C460" t="inlineStr">
        <is>
          <t>ཏིང་ངེ་འཛིན་གྱི་ཚོགས་ཀྱི་ལེའུ།</t>
        </is>
      </c>
      <c r="D460" t="inlineStr"/>
    </row>
    <row r="461">
      <c r="A461" t="inlineStr">
        <is>
          <t>bdr:WA0RT1287</t>
        </is>
      </c>
      <c r="B461">
        <f>HYPERLINK("https://library.bdrc.io/show/bdr:MW23702_3447","bdr:MW23702_3447")</f>
        <v/>
      </c>
      <c r="C461" t="inlineStr">
        <is>
          <t>ཏིང་ངེ་འཛིན་ཚོགས་ཀྱི་ལེའུ་ཞེས་བྱ་བ།</t>
        </is>
      </c>
      <c r="D461" t="inlineStr"/>
    </row>
    <row r="462">
      <c r="A462" t="inlineStr">
        <is>
          <t>bdr:WA0RT1287</t>
        </is>
      </c>
      <c r="B462">
        <f>HYPERLINK("https://library.bdrc.io/show/bdr:MW1KG13126_5398","bdr:MW1KG13126_5398")</f>
        <v/>
      </c>
      <c r="C462" t="inlineStr">
        <is>
          <t>ཏིང་ངེ་འཛིན་གྱི་ཚོགས་ཀྱི་ལེའུ།</t>
        </is>
      </c>
      <c r="D462" t="inlineStr"/>
    </row>
    <row r="463">
      <c r="A463" t="inlineStr">
        <is>
          <t>bdr:WA0RT1287</t>
        </is>
      </c>
      <c r="B463">
        <f>HYPERLINK("https://library.bdrc.io/show/bdr:MW1KG13126_5445","bdr:MW1KG13126_5445")</f>
        <v/>
      </c>
      <c r="C463" t="inlineStr">
        <is>
          <t>ཏིང་ངེ་འཛིན་གྱི་ཚོགས་ཀྱི་ལེའུ་ཞེས་བྱ་བ།</t>
        </is>
      </c>
      <c r="D463" t="inlineStr"/>
    </row>
    <row r="464">
      <c r="A464" t="inlineStr">
        <is>
          <t>bdr:WA0RT1287</t>
        </is>
      </c>
      <c r="B464">
        <f>HYPERLINK("https://library.bdrc.io/show/bdr:MW23702_3401","bdr:MW23702_3401")</f>
        <v/>
      </c>
      <c r="C464" t="inlineStr">
        <is>
          <t>ཏིང་ངེ་འཛིན་གྱི་ཚོགས་ཀྱི་ལེའུ།</t>
        </is>
      </c>
      <c r="D464" t="inlineStr"/>
    </row>
    <row r="465">
      <c r="A465" t="inlineStr">
        <is>
          <t>bdr:WA0RT1287</t>
        </is>
      </c>
      <c r="B465">
        <f>HYPERLINK("https://library.bdrc.io/show/bdr:MW2KG5015_2084","bdr:MW2KG5015_2084")</f>
        <v/>
      </c>
      <c r="C465" t="inlineStr">
        <is>
          <t>ཏིང་ངེ་འཛིན་གྱི་ཚོགས་ཀྱི་ལེའུ།</t>
        </is>
      </c>
      <c r="D465" t="inlineStr"/>
    </row>
    <row r="466">
      <c r="A466" t="inlineStr">
        <is>
          <t>bdr:WA0RT1287</t>
        </is>
      </c>
      <c r="B466">
        <f>HYPERLINK("https://library.bdrc.io/show/bdr:MW23703_2460","bdr:MW23703_2460")</f>
        <v/>
      </c>
      <c r="C466" t="inlineStr">
        <is>
          <t>ཏིང་ངེ་འཛིན་ཚོགས་ཀྱི་ལེའུ།</t>
        </is>
      </c>
      <c r="D466" t="inlineStr"/>
    </row>
    <row r="467">
      <c r="A467" t="inlineStr">
        <is>
          <t>bdr:WA0RT1287</t>
        </is>
      </c>
      <c r="B467">
        <f>HYPERLINK("https://library.bdrc.io/show/bdr:MW1KG13126_3288","bdr:MW1KG13126_3288")</f>
        <v/>
      </c>
      <c r="C467" t="inlineStr">
        <is>
          <t>ཏིང་ངེ་འཛིན་གྱི་ཚོགས་ཀྱི་ལེའུ།</t>
        </is>
      </c>
      <c r="D467" t="inlineStr"/>
    </row>
    <row r="468">
      <c r="A468" t="inlineStr">
        <is>
          <t>bdr:WA0RT1287</t>
        </is>
      </c>
      <c r="B468">
        <f>HYPERLINK("https://library.bdrc.io/show/bdr:MW1PD95844_1362","bdr:MW1PD95844_1362")</f>
        <v/>
      </c>
      <c r="C468" t="inlineStr">
        <is>
          <t>ཏིང་ངེ་འཛིན་གྱི་ཚོགས་ཀྱི་ལེའུ།</t>
        </is>
      </c>
      <c r="D468" t="inlineStr"/>
    </row>
    <row r="469">
      <c r="A469" t="inlineStr">
        <is>
          <t>bdr:WA0RT1287</t>
        </is>
      </c>
      <c r="B469">
        <f>HYPERLINK("https://library.bdrc.io/show/bdr:MW1PD95844_3154","bdr:MW1PD95844_3154")</f>
        <v/>
      </c>
      <c r="C469" t="inlineStr">
        <is>
          <t>ཏིང་ངེ་འཛིན་གྱི་ཚོགས་ཀྱི་ལེའུ་ཞེས་བྱ་བ།</t>
        </is>
      </c>
      <c r="D469" t="inlineStr"/>
    </row>
    <row r="470">
      <c r="A470" t="inlineStr">
        <is>
          <t>bdr:WA0RT1287</t>
        </is>
      </c>
      <c r="B470">
        <f>HYPERLINK("https://library.bdrc.io/show/bdr:MW1KG13126_5320","bdr:MW1KG13126_5320")</f>
        <v/>
      </c>
      <c r="C470" t="inlineStr">
        <is>
          <t>ཏིང་ངེ་འཛིན་གྱི་ཚོགས་ཀྱི་ལེའུ་ཞེས་བྱ་བ།</t>
        </is>
      </c>
      <c r="D470" t="inlineStr"/>
    </row>
    <row r="471">
      <c r="A471" t="inlineStr">
        <is>
          <t>bdr:WA0RT1287</t>
        </is>
      </c>
      <c r="B471">
        <f>HYPERLINK("https://library.bdrc.io/show/bdr:MW22704_2084","bdr:MW22704_2084")</f>
        <v/>
      </c>
      <c r="C471" t="inlineStr">
        <is>
          <t>ཏིང་ངེ་འཛིན་གྱི་ཚོགས་ཀྱི་ལེའུ།</t>
        </is>
      </c>
      <c r="D471" t="inlineStr"/>
    </row>
    <row r="472">
      <c r="A472" t="inlineStr">
        <is>
          <t>bdr:WA0RT1287</t>
        </is>
      </c>
      <c r="B472">
        <f>HYPERLINK("https://library.bdrc.io/show/bdr:MW23702_3323","bdr:MW23702_3323")</f>
        <v/>
      </c>
      <c r="C472" t="inlineStr">
        <is>
          <t>ཏིང་ངེ་འཛིན་ཚོགས་ཀྱི་ལེའུ་ཞེས་བྱ་བ།</t>
        </is>
      </c>
      <c r="D472" t="inlineStr"/>
    </row>
    <row r="473">
      <c r="A473" t="inlineStr">
        <is>
          <t>bdr:WA0RT1287</t>
        </is>
      </c>
      <c r="B473">
        <f>HYPERLINK("https://library.bdrc.io/show/bdr:MW1PD95844_3153","bdr:MW1PD95844_3153")</f>
        <v/>
      </c>
      <c r="C473" t="inlineStr">
        <is>
          <t>ཏིང་ངེ་འཛིན་གྱི་ཚོགས་ཀྱི་ལེའུ་ཞེས་བྱ་བ།</t>
        </is>
      </c>
      <c r="D473" t="inlineStr"/>
    </row>
    <row r="474">
      <c r="A474" t="inlineStr">
        <is>
          <t>bdr:WA0RT1287</t>
        </is>
      </c>
      <c r="B474">
        <f>HYPERLINK("https://library.bdrc.io/show/bdr:MW22704_4233","bdr:MW22704_4233")</f>
        <v/>
      </c>
      <c r="C474" t="inlineStr">
        <is>
          <t>ཏིང་ངེ་འཛིན་ཚོགས་ཀྱི་ལེའུ་ཞེས་བྱ་བ།</t>
        </is>
      </c>
      <c r="D474" t="inlineStr"/>
    </row>
    <row r="475">
      <c r="A475" t="inlineStr">
        <is>
          <t>bdr:WA0RT1287</t>
        </is>
      </c>
      <c r="B475">
        <f>HYPERLINK("https://library.bdrc.io/show/bdr:MW1KG13126_5444","bdr:MW1KG13126_5444")</f>
        <v/>
      </c>
      <c r="C475" t="inlineStr">
        <is>
          <t>ཏིང་ངེ་འཛིན་ཚོགས་ཀྱི་ལེའུ་ཞེས་བྱ་བ།</t>
        </is>
      </c>
      <c r="D475" t="inlineStr"/>
    </row>
    <row r="476">
      <c r="A476" t="inlineStr">
        <is>
          <t>bdr:WA0RT1287</t>
        </is>
      </c>
      <c r="B476">
        <f>HYPERLINK("https://library.bdrc.io/show/bdr:MW23702_3448","bdr:MW23702_3448")</f>
        <v/>
      </c>
      <c r="C476" t="inlineStr">
        <is>
          <t>ཏིང་ངེ་འཛིན་གྱི་ཚོགས་ཀྱི་ལེའུ་ཞེས་བྱ་བ།</t>
        </is>
      </c>
      <c r="D476" t="inlineStr"/>
    </row>
    <row r="477">
      <c r="A477" t="inlineStr">
        <is>
          <t>bdr:WA0RT1287</t>
        </is>
      </c>
      <c r="B477">
        <f>HYPERLINK("https://library.bdrc.io/show/bdr:MW2KG5015_4233","bdr:MW2KG5015_4233")</f>
        <v/>
      </c>
      <c r="C477" t="inlineStr">
        <is>
          <t>ཏིང་ངེ་འཛིན་ཚོགས་ཀྱི་ལེའུ་ཞེས་བྱ་བ།</t>
        </is>
      </c>
      <c r="D477" t="inlineStr"/>
    </row>
    <row r="478">
      <c r="A478" t="inlineStr">
        <is>
          <t>bdr:WA0RT1287</t>
        </is>
      </c>
      <c r="B478">
        <f>HYPERLINK("https://library.bdrc.io/show/bdr:MW23702_3322","bdr:MW23702_3322")</f>
        <v/>
      </c>
      <c r="C478" t="inlineStr">
        <is>
          <t>ཏིང་ངེ་འཛིན་གྱི་ཚོགས་ཀྱི་ལེའུ་ཞེས་བྱ་བ།</t>
        </is>
      </c>
      <c r="D478" t="inlineStr"/>
    </row>
    <row r="479">
      <c r="A479" t="inlineStr">
        <is>
          <t>bdr:WA0RT1288</t>
        </is>
      </c>
      <c r="B479">
        <f>HYPERLINK("https://library.bdrc.io/show/bdr:MW1PD95844_1363","bdr:MW1PD95844_1363")</f>
        <v/>
      </c>
      <c r="C479" t="inlineStr">
        <is>
          <t>འཇིག་རྟེན་ལས་འདས་པའི་ཡན་ལག་བདུན་པའི་ཆོ་ག</t>
        </is>
      </c>
      <c r="D479" t="inlineStr"/>
    </row>
    <row r="480">
      <c r="A480" t="inlineStr">
        <is>
          <t>bdr:WA0RT1288</t>
        </is>
      </c>
      <c r="B480">
        <f>HYPERLINK("https://library.bdrc.io/show/bdr:MW23702_3402","bdr:MW23702_3402")</f>
        <v/>
      </c>
      <c r="C480" t="inlineStr">
        <is>
          <t>འཇིག་རྟེན་ལས་འདས་པའི་ཡན་ལག་བདུན་པའི་ཆོ་ག</t>
        </is>
      </c>
      <c r="D480" t="inlineStr"/>
    </row>
    <row r="481">
      <c r="A481" t="inlineStr">
        <is>
          <t>bdr:WA0RT1288</t>
        </is>
      </c>
      <c r="B481">
        <f>HYPERLINK("https://library.bdrc.io/show/bdr:MW22704_2085","bdr:MW22704_2085")</f>
        <v/>
      </c>
      <c r="C481" t="inlineStr">
        <is>
          <t>འཇིག་རྟེན་ལས་འདས་པའི་ཡན་ལག་བདུན་པའི་ཆོ་ག</t>
        </is>
      </c>
      <c r="D481" t="inlineStr"/>
    </row>
    <row r="482">
      <c r="A482" t="inlineStr">
        <is>
          <t>bdr:WA0RT1288</t>
        </is>
      </c>
      <c r="B482">
        <f>HYPERLINK("https://library.bdrc.io/show/bdr:MW2KG5015_4188","bdr:MW2KG5015_4188")</f>
        <v/>
      </c>
      <c r="C482" t="inlineStr">
        <is>
          <t>འཇིག་རྟེན་ལས་འདས་པའི་ཡན་ལག་བདུན་པའི་ཆོ་ག</t>
        </is>
      </c>
      <c r="D482" t="inlineStr"/>
    </row>
    <row r="483">
      <c r="A483" t="inlineStr">
        <is>
          <t>bdr:WA0RT1288</t>
        </is>
      </c>
      <c r="B483">
        <f>HYPERLINK("https://library.bdrc.io/show/bdr:MW2KG5015_2085","bdr:MW2KG5015_2085")</f>
        <v/>
      </c>
      <c r="C483" t="inlineStr">
        <is>
          <t>འཇིག་རྟེན་ལས་འདས་པའི་ཡན་ལག་བདུན་པའི་ཆོ་ག</t>
        </is>
      </c>
      <c r="D483" t="inlineStr"/>
    </row>
    <row r="484">
      <c r="A484" t="inlineStr">
        <is>
          <t>bdr:WA0RT1288</t>
        </is>
      </c>
      <c r="B484">
        <f>HYPERLINK("https://library.bdrc.io/show/bdr:MW23703_2461","bdr:MW23703_2461")</f>
        <v/>
      </c>
      <c r="C484" t="inlineStr">
        <is>
          <t>འཇིག་རྟེན་ལས་འདས་པའི་ཡན་ལག་བདུན་པའི་ཆོ་ག</t>
        </is>
      </c>
      <c r="D484" t="inlineStr"/>
    </row>
    <row r="485">
      <c r="A485" t="inlineStr">
        <is>
          <t>bdr:WA0RT1288</t>
        </is>
      </c>
      <c r="B485">
        <f>HYPERLINK("https://library.bdrc.io/show/bdr:MW22704_4188","bdr:MW22704_4188")</f>
        <v/>
      </c>
      <c r="C485" t="inlineStr">
        <is>
          <t>འཇིག་རྟེན་ལས་འདས་པའི་ཡན་ལག་བདུན་པའི་ཆོ་ག</t>
        </is>
      </c>
      <c r="D485" t="inlineStr"/>
    </row>
    <row r="486">
      <c r="A486" t="inlineStr">
        <is>
          <t>bdr:WA0RT1288</t>
        </is>
      </c>
      <c r="B486">
        <f>HYPERLINK("https://library.bdrc.io/show/bdr:MW23702_1293","bdr:MW23702_1293")</f>
        <v/>
      </c>
      <c r="C486" t="inlineStr">
        <is>
          <t>འཇིག་རྟེན་ལས་འདས་པའི་ཡན་ལག་བདུན་པའི་ཆོ་ག</t>
        </is>
      </c>
      <c r="D486" t="inlineStr"/>
    </row>
    <row r="487">
      <c r="A487" t="inlineStr">
        <is>
          <t>bdr:WA0RT1288</t>
        </is>
      </c>
      <c r="B487">
        <f>HYPERLINK("https://library.bdrc.io/show/bdr:MW1KG13126_3289","bdr:MW1KG13126_3289")</f>
        <v/>
      </c>
      <c r="C487" t="inlineStr">
        <is>
          <t>འཇིག་རྟེན་ལས་འདས་པའི་ཡན་ལག་བདུན་པའི་ཆོ་ག</t>
        </is>
      </c>
      <c r="D487" t="inlineStr"/>
    </row>
    <row r="488">
      <c r="A488" t="inlineStr">
        <is>
          <t>bdr:WA0RT1288</t>
        </is>
      </c>
      <c r="B488">
        <f>HYPERLINK("https://library.bdrc.io/show/bdr:MW1KG13126_5399","bdr:MW1KG13126_5399")</f>
        <v/>
      </c>
      <c r="C488" t="inlineStr">
        <is>
          <t>འཇིག་རྟེན་ལས་འདས་པའི་ཡན་ལག་བདུན་པའི་ཆོ་ག</t>
        </is>
      </c>
      <c r="D488" t="inlineStr"/>
    </row>
    <row r="489">
      <c r="A489" t="inlineStr">
        <is>
          <t>bdr:WA0RT1312</t>
        </is>
      </c>
      <c r="B489">
        <f>HYPERLINK("https://library.bdrc.io/show/bdr:MW23702_1317","bdr:MW23702_1317")</f>
        <v/>
      </c>
      <c r="C489" t="inlineStr">
        <is>
          <t>རྩ་བའི་ལྟུང་བའི་རྒྱ་ཆེར་འགྲེལ་པ།</t>
        </is>
      </c>
      <c r="D489" t="inlineStr"/>
    </row>
    <row r="490">
      <c r="A490" t="inlineStr">
        <is>
          <t>bdr:WA0RT1312</t>
        </is>
      </c>
      <c r="B490">
        <f>HYPERLINK("https://library.bdrc.io/show/bdr:MW1PD95844_1390","bdr:MW1PD95844_1390")</f>
        <v/>
      </c>
      <c r="C490" t="inlineStr">
        <is>
          <t>རྩ་བའི་ལྟུང་བའི་རྒྱ་ཆེར་འགྲེལ་པ།</t>
        </is>
      </c>
      <c r="D490" t="inlineStr"/>
    </row>
    <row r="491">
      <c r="A491" t="inlineStr">
        <is>
          <t>bdr:WA0RT1312</t>
        </is>
      </c>
      <c r="B491">
        <f>HYPERLINK("https://library.bdrc.io/show/bdr:MW2KG5015_2109","bdr:MW2KG5015_2109")</f>
        <v/>
      </c>
      <c r="C491" t="inlineStr">
        <is>
          <t>རྩ་བའི་ལྟུང་བའི་རྒྱ་ཆེར་འགྲེལ་པ།</t>
        </is>
      </c>
      <c r="D491" t="inlineStr"/>
    </row>
    <row r="492">
      <c r="A492" t="inlineStr">
        <is>
          <t>bdr:WA0RT1312</t>
        </is>
      </c>
      <c r="B492">
        <f>HYPERLINK("https://library.bdrc.io/show/bdr:MW23703_2487","bdr:MW23703_2487")</f>
        <v/>
      </c>
      <c r="C492" t="inlineStr">
        <is>
          <t>རྩ་བའི་ལྟུང་བའི་རྒྱ་ཆེར་འགྲེལ་པ།</t>
        </is>
      </c>
      <c r="D492" t="inlineStr"/>
    </row>
    <row r="493">
      <c r="A493" t="inlineStr">
        <is>
          <t>bdr:WA0RT1312</t>
        </is>
      </c>
      <c r="B493">
        <f>HYPERLINK("https://library.bdrc.io/show/bdr:MW1KG13126_3313","bdr:MW1KG13126_3313")</f>
        <v/>
      </c>
      <c r="C493" t="inlineStr">
        <is>
          <t>རྩ་བའི་ལྟུང་བའི་རྒྱ་ཆེར་འགྲེལ་པ།</t>
        </is>
      </c>
      <c r="D493" t="inlineStr"/>
    </row>
    <row r="494">
      <c r="A494" t="inlineStr">
        <is>
          <t>bdr:WA0RT1312</t>
        </is>
      </c>
      <c r="B494">
        <f>HYPERLINK("https://library.bdrc.io/show/bdr:MW22704_2109","bdr:MW22704_2109")</f>
        <v/>
      </c>
      <c r="C494" t="inlineStr">
        <is>
          <t>རྩ་བའི་ལྟུང་བའི་རྒྱ་ཆེར་འགྲེལ་པ།</t>
        </is>
      </c>
      <c r="D494" t="inlineStr"/>
    </row>
    <row r="495">
      <c r="A495" t="inlineStr">
        <is>
          <t>bdr:WA0RT1321</t>
        </is>
      </c>
      <c r="B495">
        <f>HYPERLINK("https://library.bdrc.io/show/bdr:MW23702_1326","bdr:MW23702_1326")</f>
        <v/>
      </c>
      <c r="C495" t="inlineStr">
        <is>
          <t>སྐུ་དང་གསུང་དང་ཐུགས་རབ་ཏུ་གནས་པ་ཞེས་བྱ་བ།</t>
        </is>
      </c>
      <c r="D495" t="inlineStr"/>
    </row>
    <row r="496">
      <c r="A496" t="inlineStr">
        <is>
          <t>bdr:WA0RT1321</t>
        </is>
      </c>
      <c r="B496">
        <f>HYPERLINK("https://library.bdrc.io/show/bdr:MW23703_2496","bdr:MW23703_2496")</f>
        <v/>
      </c>
      <c r="C496" t="inlineStr">
        <is>
          <t>སྐུ་དང་གསུང་དང་ཐུགས་རབ་ཏུ་གནས་པ་ཞེས་བྱ་བ།</t>
        </is>
      </c>
      <c r="D496" t="inlineStr"/>
    </row>
    <row r="497">
      <c r="A497" t="inlineStr">
        <is>
          <t>bdr:WA0RT1321</t>
        </is>
      </c>
      <c r="B497">
        <f>HYPERLINK("https://library.bdrc.io/show/bdr:MW2KG5015_2118","bdr:MW2KG5015_2118")</f>
        <v/>
      </c>
      <c r="C497" t="inlineStr">
        <is>
          <t>སྐུ་དང་གསུང་དང་ཐུགས་རབ་ཏུ་གནས་པ་ཞེས་བྱ་བ།</t>
        </is>
      </c>
      <c r="D497" t="inlineStr"/>
    </row>
    <row r="498">
      <c r="A498" t="inlineStr">
        <is>
          <t>bdr:WA0RT1321</t>
        </is>
      </c>
      <c r="B498">
        <f>HYPERLINK("https://library.bdrc.io/show/bdr:MW22704_2118","bdr:MW22704_2118")</f>
        <v/>
      </c>
      <c r="C498" t="inlineStr">
        <is>
          <t>སྐུ་དང་གསུང་དང་ཐུགས་རབ་ཏུ་གནས་པ་ཞེས་བྱ་བ།</t>
        </is>
      </c>
      <c r="D498" t="inlineStr"/>
    </row>
    <row r="499">
      <c r="A499" t="inlineStr">
        <is>
          <t>bdr:WA0RT1321</t>
        </is>
      </c>
      <c r="B499">
        <f>HYPERLINK("https://library.bdrc.io/show/bdr:MW1KG13126_3322","bdr:MW1KG13126_3322")</f>
        <v/>
      </c>
      <c r="C499" t="inlineStr">
        <is>
          <t>སྐུ་དང་གསུང་དང་ཐུགས་རབ་ཏུ་གནས་པ་ཞེས་བྱ་བ།</t>
        </is>
      </c>
      <c r="D499" t="inlineStr"/>
    </row>
    <row r="500">
      <c r="A500" t="inlineStr">
        <is>
          <t>bdr:WA0RT1321</t>
        </is>
      </c>
      <c r="B500">
        <f>HYPERLINK("https://library.bdrc.io/show/bdr:MW1PD95844_1399","bdr:MW1PD95844_1399")</f>
        <v/>
      </c>
      <c r="C500" t="inlineStr">
        <is>
          <t>སྐུ་དང་གསུང་དང་ཐུགས་རབ་ཏུ་གནས་པ་ཞེས་བྱ་བ།</t>
        </is>
      </c>
      <c r="D500" t="inlineStr"/>
    </row>
    <row r="501">
      <c r="A501" t="inlineStr">
        <is>
          <t>bdr:WA0RT1476</t>
        </is>
      </c>
      <c r="B501">
        <f>HYPERLINK("https://library.bdrc.io/show/bdr:MW23703_2653","bdr:MW23703_2653")</f>
        <v/>
      </c>
      <c r="C501" t="inlineStr">
        <is>
          <t>མི་འཁྲུགས་པའི་སྒྲུབ་ཐབས་ཞེས་བྱ་བ།</t>
        </is>
      </c>
      <c r="D501" t="inlineStr"/>
    </row>
    <row r="502">
      <c r="A502" t="inlineStr">
        <is>
          <t>bdr:WA0RT1476</t>
        </is>
      </c>
      <c r="B502">
        <f>HYPERLINK("https://library.bdrc.io/show/bdr:MW1PD95844_1562","bdr:MW1PD95844_1562")</f>
        <v/>
      </c>
      <c r="C502" t="inlineStr">
        <is>
          <t>མི་འཁྲུགས་པའི་སྒྲུབ་ཐབས།</t>
        </is>
      </c>
      <c r="D502" t="inlineStr"/>
    </row>
    <row r="503">
      <c r="A503" t="inlineStr">
        <is>
          <t>bdr:WA0RT1476</t>
        </is>
      </c>
      <c r="B503">
        <f>HYPERLINK("https://library.bdrc.io/show/bdr:MW1KG13126_3477","bdr:MW1KG13126_3477")</f>
        <v/>
      </c>
      <c r="C503" t="inlineStr">
        <is>
          <t>མི་འཁྲུགས་པའི་སྲུབ་ཐབས་ཞེས་བྱ་བ།</t>
        </is>
      </c>
      <c r="D503" t="inlineStr"/>
    </row>
    <row r="504">
      <c r="A504" t="inlineStr">
        <is>
          <t>bdr:WA0RT1476</t>
        </is>
      </c>
      <c r="B504">
        <f>HYPERLINK("https://library.bdrc.io/show/bdr:MW1PD95844_1564","bdr:MW1PD95844_1564")</f>
        <v/>
      </c>
      <c r="C504" t="inlineStr">
        <is>
          <t>མི་འཁྲུགས་པའི་སྒྲུབ་ཐབས།</t>
        </is>
      </c>
      <c r="D504" t="inlineStr"/>
    </row>
    <row r="505">
      <c r="A505" t="inlineStr">
        <is>
          <t>bdr:WA0RT1476</t>
        </is>
      </c>
      <c r="B505">
        <f>HYPERLINK("https://library.bdrc.io/show/bdr:MW1PD95844_1559","bdr:MW1PD95844_1559")</f>
        <v/>
      </c>
      <c r="C505" t="inlineStr">
        <is>
          <t>མི་འཁྲུགས་པའི་སྒྲུབ་ཐབས་ཞེས་བྱ་བ།</t>
        </is>
      </c>
      <c r="D505" t="inlineStr"/>
    </row>
    <row r="506">
      <c r="A506" t="inlineStr">
        <is>
          <t>bdr:WA0RT1476</t>
        </is>
      </c>
      <c r="B506">
        <f>HYPERLINK("https://library.bdrc.io/show/bdr:MW2KG5015_2273","bdr:MW2KG5015_2273")</f>
        <v/>
      </c>
      <c r="C506" t="inlineStr">
        <is>
          <t>མི་འཁྲུགས་པའི་སྲུབ་ཐབས་ཞེས་བྱ་བ།</t>
        </is>
      </c>
      <c r="D506" t="inlineStr"/>
    </row>
    <row r="507">
      <c r="A507" t="inlineStr">
        <is>
          <t>bdr:WA0RT1476</t>
        </is>
      </c>
      <c r="B507">
        <f>HYPERLINK("https://library.bdrc.io/show/bdr:MW22704_2273","bdr:MW22704_2273")</f>
        <v/>
      </c>
      <c r="C507" t="inlineStr">
        <is>
          <t>མི་འཁྲུགས་པའི་སྲུབ་ཐབས་ཞེས་བྱ་བ།</t>
        </is>
      </c>
      <c r="D507" t="inlineStr"/>
    </row>
    <row r="508">
      <c r="A508" t="inlineStr">
        <is>
          <t>bdr:WA0RT1476</t>
        </is>
      </c>
      <c r="B508">
        <f>HYPERLINK("https://library.bdrc.io/show/bdr:MW23702_1481","bdr:MW23702_1481")</f>
        <v/>
      </c>
      <c r="C508" t="inlineStr">
        <is>
          <t>མི་འཁྲུགས་པའི་སྲུབ་ཐབས་ཞེས་བྱ་བ།</t>
        </is>
      </c>
      <c r="D508" t="inlineStr"/>
    </row>
    <row r="509">
      <c r="A509" t="inlineStr">
        <is>
          <t>bdr:WA0RT1476</t>
        </is>
      </c>
      <c r="B509">
        <f>HYPERLINK("https://library.bdrc.io/show/bdr:MW1PD95844_1563","bdr:MW1PD95844_1563")</f>
        <v/>
      </c>
      <c r="C509" t="inlineStr">
        <is>
          <t>མི་འཁྲུགས་པའི་སྒྲུབ་ཐབས།</t>
        </is>
      </c>
      <c r="D509" t="inlineStr"/>
    </row>
    <row r="510">
      <c r="A510" t="inlineStr">
        <is>
          <t>bdr:WA0RT1477</t>
        </is>
      </c>
      <c r="B510">
        <f>HYPERLINK("https://library.bdrc.io/show/bdr:MW2KG5015_2274","bdr:MW2KG5015_2274")</f>
        <v/>
      </c>
      <c r="C510" t="inlineStr">
        <is>
          <t>བཅོམ་ལྡན་འདས་མི་འཁྲུག་པའི་སྒྲུབ་ཐབས།</t>
        </is>
      </c>
      <c r="D510" t="inlineStr"/>
    </row>
    <row r="511">
      <c r="A511" t="inlineStr">
        <is>
          <t>bdr:WA0RT1477</t>
        </is>
      </c>
      <c r="B511">
        <f>HYPERLINK("https://library.bdrc.io/show/bdr:MW22704_2274","bdr:MW22704_2274")</f>
        <v/>
      </c>
      <c r="C511" t="inlineStr">
        <is>
          <t>བཅོམ་ལྡན་འདས་མི་འཁྲུག་པའི་སྒྲུབ་ཐབས།</t>
        </is>
      </c>
      <c r="D511" t="inlineStr"/>
    </row>
    <row r="512">
      <c r="A512" t="inlineStr">
        <is>
          <t>bdr:WA0RT1477</t>
        </is>
      </c>
      <c r="B512">
        <f>HYPERLINK("https://library.bdrc.io/show/bdr:MW1PD95844_1560","bdr:MW1PD95844_1560")</f>
        <v/>
      </c>
      <c r="C512" t="inlineStr">
        <is>
          <t>མི་འཁྲུགས་པའི་སྒྲུབ་ཐབས།</t>
        </is>
      </c>
      <c r="D512" t="inlineStr"/>
    </row>
    <row r="513">
      <c r="A513" t="inlineStr">
        <is>
          <t>bdr:WA0RT1477</t>
        </is>
      </c>
      <c r="B513">
        <f>HYPERLINK("https://library.bdrc.io/show/bdr:MW23702_1482","bdr:MW23702_1482")</f>
        <v/>
      </c>
      <c r="C513" t="inlineStr">
        <is>
          <t>བཅོམ་ལྡན་འདས་མི་འཁྲུག་པའི་སྒྲུབ་ཐབས།</t>
        </is>
      </c>
      <c r="D513" t="inlineStr"/>
    </row>
    <row r="514">
      <c r="A514" t="inlineStr">
        <is>
          <t>bdr:WA0RT1477</t>
        </is>
      </c>
      <c r="B514">
        <f>HYPERLINK("https://library.bdrc.io/show/bdr:MW1KG13126_3478","bdr:MW1KG13126_3478")</f>
        <v/>
      </c>
      <c r="C514" t="inlineStr">
        <is>
          <t>བཅོམ་ལྡན་འདས་མི་འཁྲུག་པའི་སྒྲུབ་ཐབས།</t>
        </is>
      </c>
      <c r="D514" t="inlineStr"/>
    </row>
    <row r="515">
      <c r="A515" t="inlineStr">
        <is>
          <t>bdr:WA0RT1477</t>
        </is>
      </c>
      <c r="B515">
        <f>HYPERLINK("https://library.bdrc.io/show/bdr:MW23703_2654","bdr:MW23703_2654")</f>
        <v/>
      </c>
      <c r="C515" t="inlineStr">
        <is>
          <t>མི་འཁྲུགས་པའི་སྒྲུབ་ཐབས།</t>
        </is>
      </c>
      <c r="D515" t="inlineStr"/>
    </row>
    <row r="516">
      <c r="A516" t="inlineStr">
        <is>
          <t>bdr:WA0RT1478</t>
        </is>
      </c>
      <c r="B516">
        <f>HYPERLINK("https://library.bdrc.io/show/bdr:MW23702_1483","bdr:MW23702_1483")</f>
        <v/>
      </c>
      <c r="C516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6" t="inlineStr"/>
    </row>
    <row r="517">
      <c r="A517" t="inlineStr">
        <is>
          <t>bdr:WA0RT1478</t>
        </is>
      </c>
      <c r="B517">
        <f>HYPERLINK("https://library.bdrc.io/show/bdr:MW2KG5015_2275","bdr:MW2KG5015_2275")</f>
        <v/>
      </c>
      <c r="C517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7" t="inlineStr"/>
    </row>
    <row r="518">
      <c r="A518" t="inlineStr">
        <is>
          <t>bdr:WA0RT1478</t>
        </is>
      </c>
      <c r="B518">
        <f>HYPERLINK("https://library.bdrc.io/show/bdr:MW22704_2275","bdr:MW22704_2275")</f>
        <v/>
      </c>
      <c r="C518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8" t="inlineStr"/>
    </row>
    <row r="519">
      <c r="A519" t="inlineStr">
        <is>
          <t>bdr:WA0RT1478</t>
        </is>
      </c>
      <c r="B519">
        <f>HYPERLINK("https://library.bdrc.io/show/bdr:MW23703_2655","bdr:MW23703_2655")</f>
        <v/>
      </c>
      <c r="C519" t="inlineStr">
        <is>
          <t>ལས་ཀྱི་སྒྲིབ་པ་ཐམས་ཅད་རྣམ་པར་འཇོམས་པ་ཞེས་བྱ་བའི་དཀྱིལ་འཁོར་གྱི་ཆོ་ག</t>
        </is>
      </c>
      <c r="D519" t="inlineStr"/>
    </row>
    <row r="520">
      <c r="A520" t="inlineStr">
        <is>
          <t>bdr:WA0RT1478</t>
        </is>
      </c>
      <c r="B520">
        <f>HYPERLINK("https://library.bdrc.io/show/bdr:MW1KG13126_3479","bdr:MW1KG13126_3479")</f>
        <v/>
      </c>
      <c r="C520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20" t="inlineStr"/>
    </row>
    <row r="521">
      <c r="A521" t="inlineStr">
        <is>
          <t>bdr:WA0RT1478</t>
        </is>
      </c>
      <c r="B521">
        <f>HYPERLINK("https://library.bdrc.io/show/bdr:MW1PD95844_1561","bdr:MW1PD95844_1561")</f>
        <v/>
      </c>
      <c r="C521" t="inlineStr">
        <is>
          <t>ལས་ཀྱི་སྒྲིབ་པ་ཐམས་ཅད་རྣམ་པར་འཇོམས་པ་ཞེས་བྱ་བའི་དཀྱིལ་འཁོར་གྱི་ཆོ་ག</t>
        </is>
      </c>
      <c r="D521" t="inlineStr"/>
    </row>
    <row r="522">
      <c r="A522" t="inlineStr">
        <is>
          <t>bdr:WA0RT1526</t>
        </is>
      </c>
      <c r="B522">
        <f>HYPERLINK("https://library.bdrc.io/show/bdr:MW2KG5015_2324","bdr:MW2KG5015_2324")</f>
        <v/>
      </c>
      <c r="C522" t="inlineStr">
        <is>
          <t>འཇམ་པའི་དབྱངས་དཔའ་བོ་གཅིག་ཏུ་གྲུབ་པའི་སྒྲུབ་ཐབས།</t>
        </is>
      </c>
      <c r="D522" t="inlineStr"/>
    </row>
    <row r="523">
      <c r="A523" t="inlineStr">
        <is>
          <t>bdr:WA0RT1526</t>
        </is>
      </c>
      <c r="B523">
        <f>HYPERLINK("https://library.bdrc.io/show/bdr:MW22704_2324","bdr:MW22704_2324")</f>
        <v/>
      </c>
      <c r="C523" t="inlineStr">
        <is>
          <t>འཇམ་པའི་དབྱངས་དཔའ་བོ་གཅིག་ཏུ་གྲུབ་པའི་སྒྲུབ་ཐབས།</t>
        </is>
      </c>
      <c r="D523" t="inlineStr"/>
    </row>
    <row r="524">
      <c r="A524" t="inlineStr">
        <is>
          <t>bdr:WA0RT1526</t>
        </is>
      </c>
      <c r="B524">
        <f>HYPERLINK("https://library.bdrc.io/show/bdr:MW23702_1533","bdr:MW23702_1533")</f>
        <v/>
      </c>
      <c r="C524" t="inlineStr">
        <is>
          <t>འཇམ་པའི་དབྱངས་དཔའ་བོ་གཅིག་ཏུ་གྲུབ་པའི་སྒྲུབ་ཐབས།</t>
        </is>
      </c>
      <c r="D524" t="inlineStr"/>
    </row>
    <row r="525">
      <c r="A525" t="inlineStr">
        <is>
          <t>bdr:WA0RT1526</t>
        </is>
      </c>
      <c r="B525">
        <f>HYPERLINK("https://library.bdrc.io/show/bdr:MW23703_2702","bdr:MW23703_2702")</f>
        <v/>
      </c>
      <c r="C525" t="inlineStr">
        <is>
          <t>འཇམ་པའི་དབྱངས་དཔའ་བོ་གཅིག་ཏུ་གྲུབ་པའི་སྒྲུབ་ཐབས།</t>
        </is>
      </c>
      <c r="D525" t="inlineStr"/>
    </row>
    <row r="526">
      <c r="A526" t="inlineStr">
        <is>
          <t>bdr:WA0RT1526</t>
        </is>
      </c>
      <c r="B526">
        <f>HYPERLINK("https://library.bdrc.io/show/bdr:MW1KG13126_3527","bdr:MW1KG13126_3527")</f>
        <v/>
      </c>
      <c r="C526" t="inlineStr">
        <is>
          <t>འཇམ་པའི་དབྱངས་དཔའ་བོ་གཅིག་ཏུ་གྲུབ་པའི་སྒྲུབ་ཐབས།</t>
        </is>
      </c>
      <c r="D526" t="inlineStr"/>
    </row>
    <row r="527">
      <c r="A527" t="inlineStr">
        <is>
          <t>bdr:WA0RT1526</t>
        </is>
      </c>
      <c r="B527">
        <f>HYPERLINK("https://library.bdrc.io/show/bdr:MW1PD95844_1612","bdr:MW1PD95844_1612")</f>
        <v/>
      </c>
      <c r="C527" t="inlineStr">
        <is>
          <t>འཇམ་པའི་དབྱངས་དཔའ་བོ་གཅིག་ཏུ་གྲུབ་པའི་སྒྲུབ་ཐབས།</t>
        </is>
      </c>
      <c r="D527" t="inlineStr"/>
    </row>
    <row r="528">
      <c r="A528" t="inlineStr">
        <is>
          <t>bdr:WA0RT1712</t>
        </is>
      </c>
      <c r="B528">
        <f>HYPERLINK("https://library.bdrc.io/show/bdr:MW2KG5015_2507","bdr:MW2KG5015_2507")</f>
        <v/>
      </c>
      <c r="C528" t="inlineStr">
        <is>
          <t>དཔལ་ཕྱག་ན་རྡོ་རྗེ་ལ་བསྟོད་པ།</t>
        </is>
      </c>
      <c r="D528" t="inlineStr"/>
    </row>
    <row r="529">
      <c r="A529" t="inlineStr">
        <is>
          <t>bdr:WA0RT1712</t>
        </is>
      </c>
      <c r="B529">
        <f>HYPERLINK("https://library.bdrc.io/show/bdr:MW1KG13126_3713","bdr:MW1KG13126_3713")</f>
        <v/>
      </c>
      <c r="C529" t="inlineStr">
        <is>
          <t>དཔལ་ཕྱག་ན་རྡོ་རྗེ་ལ་བསྟོད་པ།</t>
        </is>
      </c>
      <c r="D529" t="inlineStr"/>
    </row>
    <row r="530">
      <c r="A530" t="inlineStr">
        <is>
          <t>bdr:WA0RT1712</t>
        </is>
      </c>
      <c r="B530">
        <f>HYPERLINK("https://library.bdrc.io/show/bdr:MW23703_2889","bdr:MW23703_2889")</f>
        <v/>
      </c>
      <c r="C530" t="inlineStr">
        <is>
          <t>དཔལ་ཕྱག་ན་རྡོ་རྗེ་ལ་བསྟོད་པ།</t>
        </is>
      </c>
      <c r="D530" t="inlineStr"/>
    </row>
    <row r="531">
      <c r="A531" t="inlineStr">
        <is>
          <t>bdr:WA0RT1712</t>
        </is>
      </c>
      <c r="B531">
        <f>HYPERLINK("https://library.bdrc.io/show/bdr:MW22704_2507","bdr:MW22704_2507")</f>
        <v/>
      </c>
      <c r="C531" t="inlineStr">
        <is>
          <t>དཔལ་ཕྱག་ན་རྡོ་རྗེ་ལ་བསྟོད་པ།</t>
        </is>
      </c>
      <c r="D531" t="inlineStr"/>
    </row>
    <row r="532">
      <c r="A532" t="inlineStr">
        <is>
          <t>bdr:WA0RT1712</t>
        </is>
      </c>
      <c r="B532">
        <f>HYPERLINK("https://library.bdrc.io/show/bdr:MW1PD95844_1697","bdr:MW1PD95844_1697")</f>
        <v/>
      </c>
      <c r="C532" t="inlineStr">
        <is>
          <t>དཔལ་ཕྱག་ན་རྡོ་རྗེ་ལ་བསྟོད་པ།</t>
        </is>
      </c>
      <c r="D532" t="inlineStr"/>
    </row>
    <row r="533">
      <c r="A533" t="inlineStr">
        <is>
          <t>bdr:WA0RT1712</t>
        </is>
      </c>
      <c r="B533">
        <f>HYPERLINK("https://library.bdrc.io/show/bdr:MW1KG13126_3714","bdr:MW1KG13126_3714")</f>
        <v/>
      </c>
      <c r="C533" t="inlineStr">
        <is>
          <t>དཔལ་ཕྱག་ན་རྡོ་རྗེ་ལ་བསྟོད་པ།</t>
        </is>
      </c>
      <c r="D533" t="inlineStr"/>
    </row>
    <row r="534">
      <c r="A534" t="inlineStr">
        <is>
          <t>bdr:WA0RT1712</t>
        </is>
      </c>
      <c r="B534">
        <f>HYPERLINK("https://library.bdrc.io/show/bdr:MW1GS66286_D66DD0","bdr:MW1GS66286_D66DD0")</f>
        <v/>
      </c>
      <c r="C534" t="inlineStr">
        <is>
          <t>དཔལ་ཕྱག་ན་རྡོ་རྗེ་ལ་བསྟོད་པ།</t>
        </is>
      </c>
      <c r="D534" t="inlineStr"/>
    </row>
    <row r="535">
      <c r="A535" t="inlineStr">
        <is>
          <t>bdr:WA0RT1821</t>
        </is>
      </c>
      <c r="B535">
        <f>HYPERLINK("https://library.bdrc.io/show/bdr:MW22704_2614","bdr:MW22704_2614")</f>
        <v/>
      </c>
      <c r="C535" t="inlineStr">
        <is>
          <t>ཀླུའི་ལས་ཆར་དབད་པ་བདུད་རྩིའི་རྒྱུན་ཞེས་བྱ་བ།</t>
        </is>
      </c>
      <c r="D535" t="inlineStr"/>
    </row>
    <row r="536">
      <c r="A536" t="inlineStr">
        <is>
          <t>bdr:WA0RT1821</t>
        </is>
      </c>
      <c r="B536">
        <f>HYPERLINK("https://library.bdrc.io/show/bdr:MW23703_2997","bdr:MW23703_2997")</f>
        <v/>
      </c>
      <c r="C536" t="inlineStr">
        <is>
          <t>ཀླུའི་ལས་ཆར་དབད་པ་བདུད་རྩིའི་རྒྱུན་ཞེས་བྱ་བ།</t>
        </is>
      </c>
      <c r="D536" t="inlineStr"/>
    </row>
    <row r="537">
      <c r="A537" t="inlineStr">
        <is>
          <t>bdr:WA0RT1821</t>
        </is>
      </c>
      <c r="B537">
        <f>HYPERLINK("https://library.bdrc.io/show/bdr:MW2KG5015_2614","bdr:MW2KG5015_2614")</f>
        <v/>
      </c>
      <c r="C537" t="inlineStr">
        <is>
          <t>ཀླུའི་ལས་ཆར་དབད་པ་བདུད་རྩིའི་རྒྱུན་ཞེས་བྱ་བ།</t>
        </is>
      </c>
      <c r="D537" t="inlineStr"/>
    </row>
    <row r="538">
      <c r="A538" t="inlineStr">
        <is>
          <t>bdr:WA0RT1821</t>
        </is>
      </c>
      <c r="B538">
        <f>HYPERLINK("https://library.bdrc.io/show/bdr:MW1KG13126_3822","bdr:MW1KG13126_3822")</f>
        <v/>
      </c>
      <c r="C538" t="inlineStr">
        <is>
          <t>ཀླུའི་ལས་ཆར་དབད་པ་བདུད་རྩིའི་རྒྱུན་ཞེས་བྱ་བ།</t>
        </is>
      </c>
      <c r="D538" t="inlineStr"/>
    </row>
    <row r="539">
      <c r="A539" t="inlineStr">
        <is>
          <t>bdr:WA0RT1821</t>
        </is>
      </c>
      <c r="B539">
        <f>HYPERLINK("https://library.bdrc.io/show/bdr:MW23702_1824","bdr:MW23702_1824")</f>
        <v/>
      </c>
      <c r="C539" t="inlineStr">
        <is>
          <t>ཀླུའི་ལས་ཆར་དབད་པ་བདུད་རྩིའི་རྒྱུན་ཞེས་བྱ་བ།</t>
        </is>
      </c>
      <c r="D539" t="inlineStr"/>
    </row>
    <row r="540">
      <c r="A540" t="inlineStr">
        <is>
          <t>bdr:WA0RT1822</t>
        </is>
      </c>
      <c r="B540">
        <f>HYPERLINK("https://library.bdrc.io/show/bdr:MW23703_2998","bdr:MW23703_2998")</f>
        <v/>
      </c>
      <c r="C540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0" t="inlineStr"/>
    </row>
    <row r="541">
      <c r="A541" t="inlineStr">
        <is>
          <t>bdr:WA0RT1822</t>
        </is>
      </c>
      <c r="B541">
        <f>HYPERLINK("https://library.bdrc.io/show/bdr:MW23702_1825","bdr:MW23702_1825")</f>
        <v/>
      </c>
      <c r="C541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1" t="inlineStr"/>
    </row>
    <row r="542">
      <c r="A542" t="inlineStr">
        <is>
          <t>bdr:WA0RT1822</t>
        </is>
      </c>
      <c r="B542">
        <f>HYPERLINK("https://library.bdrc.io/show/bdr:MW22704_2615","bdr:MW22704_2615")</f>
        <v/>
      </c>
      <c r="C542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2" t="inlineStr"/>
    </row>
    <row r="543">
      <c r="A543" t="inlineStr">
        <is>
          <t>bdr:WA0RT1822</t>
        </is>
      </c>
      <c r="B543">
        <f>HYPERLINK("https://library.bdrc.io/show/bdr:MW2KG5015_2615","bdr:MW2KG5015_2615")</f>
        <v/>
      </c>
      <c r="C543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3" t="inlineStr"/>
    </row>
    <row r="544">
      <c r="A544" t="inlineStr">
        <is>
          <t>bdr:WA0RT1822</t>
        </is>
      </c>
      <c r="B544">
        <f>HYPERLINK("https://library.bdrc.io/show/bdr:MW1KG13126_3823","bdr:MW1KG13126_3823")</f>
        <v/>
      </c>
      <c r="C544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4" t="inlineStr"/>
    </row>
    <row r="545">
      <c r="A545" t="inlineStr">
        <is>
          <t>bdr:WA0RT1823</t>
        </is>
      </c>
      <c r="B545">
        <f>HYPERLINK("https://library.bdrc.io/show/bdr:MW2KG5015_2616","bdr:MW2KG5015_2616")</f>
        <v/>
      </c>
      <c r="C545" t="inlineStr">
        <is>
          <t>སེམས་ཅན་བསྲུང་བའི་ལས་སྤྲིན་བྲལ་བའི་འབྱུང་བ་གཅོད་བྱེད་ཅེས་བྱ་བ།</t>
        </is>
      </c>
      <c r="D545" t="inlineStr"/>
    </row>
    <row r="546">
      <c r="A546" t="inlineStr">
        <is>
          <t>bdr:WA0RT1823</t>
        </is>
      </c>
      <c r="B546">
        <f>HYPERLINK("https://library.bdrc.io/show/bdr:MW23702_1826","bdr:MW23702_1826")</f>
        <v/>
      </c>
      <c r="C546" t="inlineStr">
        <is>
          <t>སེམས་ཅན་བསྲུང་བའི་ལས་སྤྲིན་བྲལ་བའི་འབྱུང་བ་གཅོད་བྱེད་ཅེས་བྱ་བ།</t>
        </is>
      </c>
      <c r="D546" t="inlineStr"/>
    </row>
    <row r="547">
      <c r="A547" t="inlineStr">
        <is>
          <t>bdr:WA0RT1823</t>
        </is>
      </c>
      <c r="B547">
        <f>HYPERLINK("https://library.bdrc.io/show/bdr:MW1KG13126_3824","bdr:MW1KG13126_3824")</f>
        <v/>
      </c>
      <c r="C547" t="inlineStr">
        <is>
          <t>སེམས་ཅན་བསྲུང་བའི་ལས་སྤྲིན་བྲལ་བའི་འབྱུང་བ་གཅོད་བྱེད་ཅེས་བྱ་བ།</t>
        </is>
      </c>
      <c r="D547" t="inlineStr"/>
    </row>
    <row r="548">
      <c r="A548" t="inlineStr">
        <is>
          <t>bdr:WA0RT1823</t>
        </is>
      </c>
      <c r="B548">
        <f>HYPERLINK("https://library.bdrc.io/show/bdr:MW22704_2616","bdr:MW22704_2616")</f>
        <v/>
      </c>
      <c r="C548" t="inlineStr">
        <is>
          <t>སེམས་ཅན་བསྲུང་བའི་ལས་སྤྲིན་བྲལ་བའི་འབྱུང་བ་གཅོད་བྱེད་ཅེས་བྱ་བ།</t>
        </is>
      </c>
      <c r="D548" t="inlineStr"/>
    </row>
    <row r="549">
      <c r="A549" t="inlineStr">
        <is>
          <t>bdr:WA0RT1823</t>
        </is>
      </c>
      <c r="B549">
        <f>HYPERLINK("https://library.bdrc.io/show/bdr:MW23703_2999","bdr:MW23703_2999")</f>
        <v/>
      </c>
      <c r="C549" t="inlineStr">
        <is>
          <t>སེམས་ཅན་བསྲུང་བའི་ལས་སྤྲིན་བྲལ་བའི་འབྱུང་བ་གཅོད་བྱེད་ཅེས་བྱ་བ།</t>
        </is>
      </c>
      <c r="D549" t="inlineStr"/>
    </row>
    <row r="550">
      <c r="A550" t="inlineStr">
        <is>
          <t>bdr:WA0RT1840</t>
        </is>
      </c>
      <c r="B550">
        <f>HYPERLINK("https://library.bdrc.io/show/bdr:MW1KG13126_3841","bdr:MW1KG13126_3841")</f>
        <v/>
      </c>
      <c r="C550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0" t="inlineStr"/>
    </row>
    <row r="551">
      <c r="A551" t="inlineStr">
        <is>
          <t>bdr:WA0RT1840</t>
        </is>
      </c>
      <c r="B551">
        <f>HYPERLINK("https://library.bdrc.io/show/bdr:MW2KG5015_2634","bdr:MW2KG5015_2634")</f>
        <v/>
      </c>
      <c r="C551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1" t="inlineStr"/>
    </row>
    <row r="552">
      <c r="A552" t="inlineStr">
        <is>
          <t>bdr:WA0RT1840</t>
        </is>
      </c>
      <c r="B552">
        <f>HYPERLINK("https://library.bdrc.io/show/bdr:MW23703_3017","bdr:MW23703_3017")</f>
        <v/>
      </c>
      <c r="C552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2" t="inlineStr"/>
    </row>
    <row r="553">
      <c r="A553" t="inlineStr">
        <is>
          <t>bdr:WA0RT1840</t>
        </is>
      </c>
      <c r="B553">
        <f>HYPERLINK("https://library.bdrc.io/show/bdr:MW23702_1843","bdr:MW23702_1843")</f>
        <v/>
      </c>
      <c r="C553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3" t="inlineStr"/>
    </row>
    <row r="554">
      <c r="A554" t="inlineStr">
        <is>
          <t>bdr:WA0RT1840</t>
        </is>
      </c>
      <c r="B554">
        <f>HYPERLINK("https://library.bdrc.io/show/bdr:MW22704_2634","bdr:MW22704_2634")</f>
        <v/>
      </c>
      <c r="C554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4" t="inlineStr"/>
    </row>
    <row r="555">
      <c r="A555" t="inlineStr">
        <is>
          <t>bdr:WA0RT1841</t>
        </is>
      </c>
      <c r="B555">
        <f>HYPERLINK("https://library.bdrc.io/show/bdr:MW23702_1844","bdr:MW23702_1844")</f>
        <v/>
      </c>
      <c r="C555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5" t="inlineStr"/>
    </row>
    <row r="556">
      <c r="A556" t="inlineStr">
        <is>
          <t>bdr:WA0RT1841</t>
        </is>
      </c>
      <c r="B556">
        <f>HYPERLINK("https://library.bdrc.io/show/bdr:MW1KG13126_3842","bdr:MW1KG13126_3842")</f>
        <v/>
      </c>
      <c r="C556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6" t="inlineStr"/>
    </row>
    <row r="557">
      <c r="A557" t="inlineStr">
        <is>
          <t>bdr:WA0RT1841</t>
        </is>
      </c>
      <c r="B557">
        <f>HYPERLINK("https://library.bdrc.io/show/bdr:MW23703_3018","bdr:MW23703_3018")</f>
        <v/>
      </c>
      <c r="C557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7" t="inlineStr"/>
    </row>
    <row r="558">
      <c r="A558" t="inlineStr">
        <is>
          <t>bdr:WA0RT1841</t>
        </is>
      </c>
      <c r="B558">
        <f>HYPERLINK("https://library.bdrc.io/show/bdr:MW2KG5015_2635","bdr:MW2KG5015_2635")</f>
        <v/>
      </c>
      <c r="C558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8" t="inlineStr"/>
    </row>
    <row r="559">
      <c r="A559" t="inlineStr">
        <is>
          <t>bdr:WA0RT1841</t>
        </is>
      </c>
      <c r="B559">
        <f>HYPERLINK("https://library.bdrc.io/show/bdr:MW22704_2635","bdr:MW22704_2635")</f>
        <v/>
      </c>
      <c r="C559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9" t="inlineStr"/>
    </row>
    <row r="560">
      <c r="A560" t="inlineStr">
        <is>
          <t>bdr:WA0RT1865</t>
        </is>
      </c>
      <c r="B560">
        <f>HYPERLINK("https://library.bdrc.io/show/bdr:MW2KG5015_2659","bdr:MW2KG5015_2659")</f>
        <v/>
      </c>
      <c r="C560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0" t="inlineStr"/>
    </row>
    <row r="561">
      <c r="A561" t="inlineStr">
        <is>
          <t>bdr:WA0RT1865</t>
        </is>
      </c>
      <c r="B561">
        <f>HYPERLINK("https://library.bdrc.io/show/bdr:MW22704_2659","bdr:MW22704_2659")</f>
        <v/>
      </c>
      <c r="C561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1" t="inlineStr"/>
    </row>
    <row r="562">
      <c r="A562" t="inlineStr">
        <is>
          <t>bdr:WA0RT1865</t>
        </is>
      </c>
      <c r="B562">
        <f>HYPERLINK("https://library.bdrc.io/show/bdr:MW23703_3042","bdr:MW23703_3042")</f>
        <v/>
      </c>
      <c r="C562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2" t="inlineStr"/>
    </row>
    <row r="563">
      <c r="A563" t="inlineStr">
        <is>
          <t>bdr:WA0RT1865</t>
        </is>
      </c>
      <c r="B563">
        <f>HYPERLINK("https://library.bdrc.io/show/bdr:MW1KG13126_3866","bdr:MW1KG13126_3866")</f>
        <v/>
      </c>
      <c r="C563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3" t="inlineStr"/>
    </row>
    <row r="564">
      <c r="A564" t="inlineStr">
        <is>
          <t>bdr:WA0RT1865</t>
        </is>
      </c>
      <c r="B564">
        <f>HYPERLINK("https://library.bdrc.io/show/bdr:MW23702_1868","bdr:MW23702_1868")</f>
        <v/>
      </c>
      <c r="C564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4" t="inlineStr"/>
    </row>
    <row r="565">
      <c r="A565" t="inlineStr">
        <is>
          <t>bdr:WA0RT1880</t>
        </is>
      </c>
      <c r="B565">
        <f>HYPERLINK("https://library.bdrc.io/show/bdr:MW23702_1883","bdr:MW23702_1883")</f>
        <v/>
      </c>
      <c r="C565" t="inlineStr">
        <is>
          <t>འཕགས་པ་རྟ་མགྲིན་གྱི་སྒྲུབ་ཐབས་ཞེས་བྱ་བ།</t>
        </is>
      </c>
      <c r="D565" t="inlineStr"/>
    </row>
    <row r="566">
      <c r="A566" t="inlineStr">
        <is>
          <t>bdr:WA0RT1880</t>
        </is>
      </c>
      <c r="B566">
        <f>HYPERLINK("https://library.bdrc.io/show/bdr:MW1KG13126_3881","bdr:MW1KG13126_3881")</f>
        <v/>
      </c>
      <c r="C566" t="inlineStr">
        <is>
          <t>འཕགས་པ་རྟ་མགྲིན་གྱི་སྒྲུབ་ཐབས་ཞེས་བྱ་བ།</t>
        </is>
      </c>
      <c r="D566" t="inlineStr"/>
    </row>
    <row r="567">
      <c r="A567" t="inlineStr">
        <is>
          <t>bdr:WA0RT1880</t>
        </is>
      </c>
      <c r="B567">
        <f>HYPERLINK("https://library.bdrc.io/show/bdr:MW23703_3057","bdr:MW23703_3057")</f>
        <v/>
      </c>
      <c r="C567" t="inlineStr">
        <is>
          <t>འཕགས་པ་རྟ་མགྲིན་གྱི་སྒྲུབ་ཐབས་ཞེས་བྱ་བ།</t>
        </is>
      </c>
      <c r="D567" t="inlineStr"/>
    </row>
    <row r="568">
      <c r="A568" t="inlineStr">
        <is>
          <t>bdr:WA0RT1880</t>
        </is>
      </c>
      <c r="B568">
        <f>HYPERLINK("https://library.bdrc.io/show/bdr:MW22704_2674","bdr:MW22704_2674")</f>
        <v/>
      </c>
      <c r="C568" t="inlineStr">
        <is>
          <t>འཕགས་པ་རྟ་མགྲིན་གྱི་སྒྲུབ་ཐབས་ཞེས་བྱ་བ།</t>
        </is>
      </c>
      <c r="D568" t="inlineStr"/>
    </row>
    <row r="569">
      <c r="A569" t="inlineStr">
        <is>
          <t>bdr:WA0RT1880</t>
        </is>
      </c>
      <c r="B569">
        <f>HYPERLINK("https://library.bdrc.io/show/bdr:MW1PD95844_1761","bdr:MW1PD95844_1761")</f>
        <v/>
      </c>
      <c r="C569" t="inlineStr">
        <is>
          <t>འཕགས་པ་རྟ་མགྲིན་གྱི་སྒྲུབ་ཐབས་ཞེས་བྱ་བ།</t>
        </is>
      </c>
      <c r="D569" t="inlineStr"/>
    </row>
    <row r="570">
      <c r="A570" t="inlineStr">
        <is>
          <t>bdr:WA0RT1880</t>
        </is>
      </c>
      <c r="B570">
        <f>HYPERLINK("https://library.bdrc.io/show/bdr:MW2KG5015_2674","bdr:MW2KG5015_2674")</f>
        <v/>
      </c>
      <c r="C570" t="inlineStr">
        <is>
          <t>འཕགས་པ་རྟ་མགྲིན་གྱི་སྒྲུབ་ཐབས་ཞེས་བྱ་བ།</t>
        </is>
      </c>
      <c r="D570" t="inlineStr"/>
    </row>
    <row r="571">
      <c r="A571" t="inlineStr">
        <is>
          <t>bdr:WA0RT1881</t>
        </is>
      </c>
      <c r="B571">
        <f>HYPERLINK("https://library.bdrc.io/show/bdr:MW1PD95844_1762","bdr:MW1PD95844_1762")</f>
        <v/>
      </c>
      <c r="C571" t="inlineStr">
        <is>
          <t>དཔལ་རྟ་མགྲིན་གྱི་སྒྲུབ་ཐབས།</t>
        </is>
      </c>
      <c r="D571" t="inlineStr"/>
    </row>
    <row r="572">
      <c r="A572" t="inlineStr">
        <is>
          <t>bdr:WA0RT1881</t>
        </is>
      </c>
      <c r="B572">
        <f>HYPERLINK("https://library.bdrc.io/show/bdr:MW23703_3058","bdr:MW23703_3058")</f>
        <v/>
      </c>
      <c r="C572" t="inlineStr">
        <is>
          <t>དཔལ་རྟ་མགྲིན་གྱི་སྒྲུབ་ཐབས།</t>
        </is>
      </c>
      <c r="D572" t="inlineStr"/>
    </row>
    <row r="573">
      <c r="A573" t="inlineStr">
        <is>
          <t>bdr:WA0RT1881</t>
        </is>
      </c>
      <c r="B573">
        <f>HYPERLINK("https://library.bdrc.io/show/bdr:MW23702_1884","bdr:MW23702_1884")</f>
        <v/>
      </c>
      <c r="C573" t="inlineStr">
        <is>
          <t>དཔལ་རྟ་མགྲིན་གྱི་སྒྲུབ་ཐབས།</t>
        </is>
      </c>
      <c r="D573" t="inlineStr"/>
    </row>
    <row r="574">
      <c r="A574" t="inlineStr">
        <is>
          <t>bdr:WA0RT1881</t>
        </is>
      </c>
      <c r="B574">
        <f>HYPERLINK("https://library.bdrc.io/show/bdr:MW1KG13126_3882","bdr:MW1KG13126_3882")</f>
        <v/>
      </c>
      <c r="C574" t="inlineStr">
        <is>
          <t>དཔལ་རྟ་མགྲིན་གྱི་སྒྲུབ་ཐབས།</t>
        </is>
      </c>
      <c r="D574" t="inlineStr"/>
    </row>
    <row r="575">
      <c r="A575" t="inlineStr">
        <is>
          <t>bdr:WA0RT1881</t>
        </is>
      </c>
      <c r="B575">
        <f>HYPERLINK("https://library.bdrc.io/show/bdr:MW2KG5015_2675","bdr:MW2KG5015_2675")</f>
        <v/>
      </c>
      <c r="C575" t="inlineStr">
        <is>
          <t>དཔལ་རྟ་མགྲིན་གྱི་སྒྲུབ་ཐབས།</t>
        </is>
      </c>
      <c r="D575" t="inlineStr"/>
    </row>
    <row r="576">
      <c r="A576" t="inlineStr">
        <is>
          <t>bdr:WA0RT1881</t>
        </is>
      </c>
      <c r="B576">
        <f>HYPERLINK("https://library.bdrc.io/show/bdr:MW22704_2675","bdr:MW22704_2675")</f>
        <v/>
      </c>
      <c r="C576" t="inlineStr">
        <is>
          <t>དཔལ་རྟ་མགྲིན་གྱི་སྒྲུབ་ཐབས།</t>
        </is>
      </c>
      <c r="D576" t="inlineStr"/>
    </row>
    <row r="577">
      <c r="A577" t="inlineStr">
        <is>
          <t>bdr:WA0RT1881</t>
        </is>
      </c>
      <c r="B577">
        <f>HYPERLINK("https://library.bdrc.io/show/bdr:MW1GS66286_91596D","bdr:MW1GS66286_91596D")</f>
        <v/>
      </c>
      <c r="C577" t="inlineStr">
        <is>
          <t>དཔལ་རྟ་མགྲིན་གྱི་སྒྲུབ་ཐབས།</t>
        </is>
      </c>
      <c r="D577" t="inlineStr"/>
    </row>
    <row r="578">
      <c r="A578" t="inlineStr">
        <is>
          <t>bdr:WA0RT1881</t>
        </is>
      </c>
      <c r="B578">
        <f>HYPERLINK("https://library.bdrc.io/show/bdr:MW1GS66286_59A9CD","bdr:MW1GS66286_59A9CD")</f>
        <v/>
      </c>
      <c r="C578" t="inlineStr">
        <is>
          <t>དཔལ་རྟ་མགྲིན་གྱི་སྒྲུབ་ཐབས།</t>
        </is>
      </c>
      <c r="D578" t="inlineStr"/>
    </row>
    <row r="579">
      <c r="A579" t="inlineStr">
        <is>
          <t>bdr:WA0RT1883</t>
        </is>
      </c>
      <c r="B579">
        <f>HYPERLINK("https://library.bdrc.io/show/bdr:MW1PD95844_1765","bdr:MW1PD95844_1765")</f>
        <v/>
      </c>
      <c r="C579" t="inlineStr">
        <is>
          <t>ཁྲོ་བོ་རྒྱལ་པོ་འཕགས་པ་མི་གཡོ་བ་ལ་བསྟོད་པ།</t>
        </is>
      </c>
      <c r="D579" t="inlineStr"/>
    </row>
    <row r="580">
      <c r="A580" t="inlineStr">
        <is>
          <t>bdr:WA0RT1883</t>
        </is>
      </c>
      <c r="B580">
        <f>HYPERLINK("https://library.bdrc.io/show/bdr:MW22704_2677","bdr:MW22704_2677")</f>
        <v/>
      </c>
      <c r="C580" t="inlineStr">
        <is>
          <t>ཁྲོ་བོའི་རྒྱལ་པོ་འཕགས་པ་མི་ག-ཡོ་བ་ལ་བསྟོད་པ།</t>
        </is>
      </c>
      <c r="D580" t="inlineStr"/>
    </row>
    <row r="581">
      <c r="A581" t="inlineStr">
        <is>
          <t>bdr:WA0RT1883</t>
        </is>
      </c>
      <c r="B581">
        <f>HYPERLINK("https://library.bdrc.io/show/bdr:MW2KG5015_2677","bdr:MW2KG5015_2677")</f>
        <v/>
      </c>
      <c r="C581" t="inlineStr">
        <is>
          <t>ཁྲོ་བོའི་རྒྱལ་པོ་འཕགས་པ་མི་ག-ཡོ་བ་ལ་བསྟོད་པ།</t>
        </is>
      </c>
      <c r="D581" t="inlineStr"/>
    </row>
    <row r="582">
      <c r="A582" t="inlineStr">
        <is>
          <t>bdr:WA0RT1883</t>
        </is>
      </c>
      <c r="B582">
        <f>HYPERLINK("https://library.bdrc.io/show/bdr:MW23703_3060","bdr:MW23703_3060")</f>
        <v/>
      </c>
      <c r="C582" t="inlineStr">
        <is>
          <t>ཁྲོ་བོའི་རྒྱལ་པོ་འཕགས་པ་མི་གཡོ་བ་ལ་བསྟོད་པ།</t>
        </is>
      </c>
      <c r="D582" t="inlineStr"/>
    </row>
    <row r="583">
      <c r="A583" t="inlineStr">
        <is>
          <t>bdr:WA0RT1883</t>
        </is>
      </c>
      <c r="B583">
        <f>HYPERLINK("https://library.bdrc.io/show/bdr:MW1KG13126_3884","bdr:MW1KG13126_3884")</f>
        <v/>
      </c>
      <c r="C583" t="inlineStr">
        <is>
          <t>ཁྲོ་བོའི་རྒྱལ་པོ་འཕགས་པ་མི་གཡོ་བ་ལ་བསྟོད་པ།</t>
        </is>
      </c>
      <c r="D583" t="inlineStr"/>
    </row>
    <row r="584">
      <c r="A584" t="inlineStr">
        <is>
          <t>bdr:WA0RT1883</t>
        </is>
      </c>
      <c r="B584">
        <f>HYPERLINK("https://library.bdrc.io/show/bdr:MW1PD95844_1764","bdr:MW1PD95844_1764")</f>
        <v/>
      </c>
      <c r="C584" t="inlineStr">
        <is>
          <t>ཁྲོ་བོའི་རྒྱལ་པོ་འཕགས་པ་མི་གཡོ་བ་ལ་བསྟོད་པ།</t>
        </is>
      </c>
      <c r="D584" t="inlineStr"/>
    </row>
    <row r="585">
      <c r="A585" t="inlineStr">
        <is>
          <t>bdr:WA0RT1883</t>
        </is>
      </c>
      <c r="B585">
        <f>HYPERLINK("https://library.bdrc.io/show/bdr:MW23702_1886","bdr:MW23702_1886")</f>
        <v/>
      </c>
      <c r="C585" t="inlineStr">
        <is>
          <t>ཁྲོ་བོའི་རྒྱལ་པོ་འཕགས་པ་མི་གཡོ་བ་ལ་བསྟོད་པ།</t>
        </is>
      </c>
      <c r="D585" t="inlineStr"/>
    </row>
    <row r="586">
      <c r="A586" t="inlineStr">
        <is>
          <t>bdr:WA0RT1897</t>
        </is>
      </c>
      <c r="B586">
        <f>HYPERLINK("https://library.bdrc.io/show/bdr:MW23703_3079","bdr:MW23703_3079")</f>
        <v/>
      </c>
      <c r="C586" t="inlineStr">
        <is>
          <t>དེ་བཞིན་གཤེགས་པ་ཐམས་ཅད་ཀྱི་དམ་ཚིག་བསྲུང་བའི་སྒྲུབ་ཐབས།</t>
        </is>
      </c>
      <c r="D586" t="inlineStr"/>
    </row>
    <row r="587">
      <c r="A587" t="inlineStr">
        <is>
          <t>bdr:WA0RT1897</t>
        </is>
      </c>
      <c r="B587">
        <f>HYPERLINK("https://library.bdrc.io/show/bdr:MW22704_2691","bdr:MW22704_2691")</f>
        <v/>
      </c>
      <c r="C587" t="inlineStr">
        <is>
          <t>དེ་བཞིན་གཤེགས་པ་ཐམས་ཅད་ཀྱི་དམ་ཚིག་བསྲུང་བའི་སྒྲུབ་ཐབས།</t>
        </is>
      </c>
      <c r="D587" t="inlineStr"/>
    </row>
    <row r="588">
      <c r="A588" t="inlineStr">
        <is>
          <t>bdr:WA0RT1897</t>
        </is>
      </c>
      <c r="B588">
        <f>HYPERLINK("https://library.bdrc.io/show/bdr:MW2KG5015_2691","bdr:MW2KG5015_2691")</f>
        <v/>
      </c>
      <c r="C588" t="inlineStr">
        <is>
          <t>དེ་བཞིན་གཤེགས་པ་ཐམས་ཅད་ཀྱི་དམ་ཚིག་བསྲུང་བའི་སྒྲུབ་ཐབས།</t>
        </is>
      </c>
      <c r="D588" t="inlineStr"/>
    </row>
    <row r="589">
      <c r="A589" t="inlineStr">
        <is>
          <t>bdr:WA0RT1897</t>
        </is>
      </c>
      <c r="B589">
        <f>HYPERLINK("https://library.bdrc.io/show/bdr:MW23702_1900","bdr:MW23702_1900")</f>
        <v/>
      </c>
      <c r="C589" t="inlineStr">
        <is>
          <t>དེ་བཞིན་གཤེགས་པ་ཐམས་ཅད་ཀྱི་དམ་ཚིག་བསྲུང་བའི་སྒྲུབ་ཐབས།</t>
        </is>
      </c>
      <c r="D589" t="inlineStr"/>
    </row>
    <row r="590">
      <c r="A590" t="inlineStr">
        <is>
          <t>bdr:WA0RT1897</t>
        </is>
      </c>
      <c r="B590">
        <f>HYPERLINK("https://library.bdrc.io/show/bdr:MW1KG13126_3898","bdr:MW1KG13126_3898")</f>
        <v/>
      </c>
      <c r="C590" t="inlineStr">
        <is>
          <t>དེ་བཞིན་གཤེགས་པ་ཐམས་ཅད་ཀྱི་དམ་ཚིག་བསྲུང་བའི་སྒྲུབ་ཐབས།</t>
        </is>
      </c>
      <c r="D590" t="inlineStr"/>
    </row>
    <row r="591">
      <c r="A591" t="inlineStr">
        <is>
          <t>bdr:WA0RT1897</t>
        </is>
      </c>
      <c r="B591">
        <f>HYPERLINK("https://library.bdrc.io/show/bdr:MW1PD95844_1775","bdr:MW1PD95844_1775")</f>
        <v/>
      </c>
      <c r="C591" t="inlineStr">
        <is>
          <t>དེ་བཞིན་གཤེགས་པ་ཐམས་ཅད་ཀྱི་དམ་ཚིག་བསྲུང་བའི་སྒྲུབ་ཐབས།</t>
        </is>
      </c>
      <c r="D591" t="inlineStr"/>
    </row>
    <row r="592">
      <c r="A592" t="inlineStr">
        <is>
          <t>bdr:WA0RT1900</t>
        </is>
      </c>
      <c r="B592">
        <f>HYPERLINK("https://library.bdrc.io/show/bdr:MW23702_1903","bdr:MW23702_1903")</f>
        <v/>
      </c>
      <c r="C592" t="inlineStr">
        <is>
          <t>གཙུག་ཏོར་དྲི་མ་མེད་པའི་གཟུངས་ཀྱི་ཆོ་ག</t>
        </is>
      </c>
      <c r="D592" t="inlineStr"/>
    </row>
    <row r="593">
      <c r="A593" t="inlineStr">
        <is>
          <t>bdr:WA0RT1900</t>
        </is>
      </c>
      <c r="B593">
        <f>HYPERLINK("https://library.bdrc.io/show/bdr:MW23703_3082","bdr:MW23703_3082")</f>
        <v/>
      </c>
      <c r="C593" t="inlineStr">
        <is>
          <t>གཙུག་ཏོར་དྲི་མེད་ཀྱི་གཟུངས་ཆོག</t>
        </is>
      </c>
      <c r="D593" t="inlineStr"/>
    </row>
    <row r="594">
      <c r="A594" t="inlineStr">
        <is>
          <t>bdr:WA0RT2507</t>
        </is>
      </c>
      <c r="B594">
        <f>HYPERLINK("https://library.bdrc.io/show/bdr:MW1KG13126_4508","bdr:MW1KG13126_4508")</f>
        <v/>
      </c>
      <c r="C594" t="inlineStr">
        <is>
          <t>རྗེ་བཙུན་སྒྲོལ་མའི་སྒྲུབ་ཐབས།</t>
        </is>
      </c>
      <c r="D594" t="inlineStr"/>
    </row>
    <row r="595">
      <c r="A595" t="inlineStr">
        <is>
          <t>bdr:WA0RT2507</t>
        </is>
      </c>
      <c r="B595">
        <f>HYPERLINK("https://library.bdrc.io/show/bdr:MW23703_3685","bdr:MW23703_3685")</f>
        <v/>
      </c>
      <c r="C595" t="inlineStr">
        <is>
          <t>རྗེ་བཙུན་སྒྲོལ་མའི་སྒྲུབ་ཐབས།</t>
        </is>
      </c>
      <c r="D595" t="inlineStr"/>
    </row>
    <row r="596">
      <c r="A596" t="inlineStr">
        <is>
          <t>bdr:WA0RT2507</t>
        </is>
      </c>
      <c r="B596">
        <f>HYPERLINK("https://library.bdrc.io/show/bdr:MW22704_3301A","bdr:MW22704_3301A")</f>
        <v/>
      </c>
      <c r="C596" t="inlineStr">
        <is>
          <t>རྗེ་བཙུན་སྒྲོལ་མའི་སྒྲུབ་ཐབས།</t>
        </is>
      </c>
      <c r="D596" t="inlineStr"/>
    </row>
    <row r="597">
      <c r="A597" t="inlineStr">
        <is>
          <t>bdr:WA0RT2507</t>
        </is>
      </c>
      <c r="B597">
        <f>HYPERLINK("https://library.bdrc.io/show/bdr:MW2KG5015_3301A","bdr:MW2KG5015_3301A")</f>
        <v/>
      </c>
      <c r="C597" t="inlineStr">
        <is>
          <t>རྗེ་བཙུན་སྒྲོལ་མའི་སྒྲུབ་ཐབས།</t>
        </is>
      </c>
      <c r="D597" t="inlineStr"/>
    </row>
    <row r="598">
      <c r="A598" t="inlineStr">
        <is>
          <t>bdr:WA0RT2507</t>
        </is>
      </c>
      <c r="B598">
        <f>HYPERLINK("https://library.bdrc.io/show/bdr:MW23702_2510","bdr:MW23702_2510")</f>
        <v/>
      </c>
      <c r="C598" t="inlineStr">
        <is>
          <t>རྗེ་བཙུན་སྒྲོལ་མའི་སྒྲུབ་ཐབས།</t>
        </is>
      </c>
      <c r="D598" t="inlineStr"/>
    </row>
    <row r="599">
      <c r="A599" t="inlineStr">
        <is>
          <t>bdr:WA0RT2509</t>
        </is>
      </c>
      <c r="B599">
        <f>HYPERLINK("https://library.bdrc.io/show/bdr:MW23703_3687","bdr:MW23703_3687")</f>
        <v/>
      </c>
      <c r="C599" t="inlineStr">
        <is>
          <t>ཇིགས་པ་བརྒྱད་ལས་སྐྱོབ་པ།</t>
        </is>
      </c>
      <c r="D599" t="inlineStr"/>
    </row>
    <row r="600">
      <c r="A600" t="inlineStr">
        <is>
          <t>bdr:WA0RT2509</t>
        </is>
      </c>
      <c r="B600">
        <f>HYPERLINK("https://library.bdrc.io/show/bdr:MW23702_2512","bdr:MW23702_2512")</f>
        <v/>
      </c>
      <c r="C600" t="inlineStr">
        <is>
          <t>འཇིགས་པ་བརྒྱད་ལས་སྐྱོབ་པ།</t>
        </is>
      </c>
      <c r="D600" t="inlineStr"/>
    </row>
    <row r="601">
      <c r="A601" t="inlineStr">
        <is>
          <t>bdr:WA0RT2509</t>
        </is>
      </c>
      <c r="B601">
        <f>HYPERLINK("https://library.bdrc.io/show/bdr:MW1KG13126_4510","bdr:MW1KG13126_4510")</f>
        <v/>
      </c>
      <c r="C601" t="inlineStr">
        <is>
          <t>འཇིགས་པ་བརྒྱད་ལས་སྐྱོབ་པ།</t>
        </is>
      </c>
      <c r="D601" t="inlineStr"/>
    </row>
    <row r="602">
      <c r="A602" t="inlineStr">
        <is>
          <t>bdr:WA0RT2509</t>
        </is>
      </c>
      <c r="B602">
        <f>HYPERLINK("https://library.bdrc.io/show/bdr:MW22704_3303","bdr:MW22704_3303")</f>
        <v/>
      </c>
      <c r="C602" t="inlineStr">
        <is>
          <t>ཇིགས་པ་བརྒྱད་ལས་སྐྱོབ་པ།</t>
        </is>
      </c>
      <c r="D602" t="inlineStr"/>
    </row>
    <row r="603">
      <c r="A603" t="inlineStr">
        <is>
          <t>bdr:WA0RT2509</t>
        </is>
      </c>
      <c r="B603">
        <f>HYPERLINK("https://library.bdrc.io/show/bdr:MW2KG5015_3303","bdr:MW2KG5015_3303")</f>
        <v/>
      </c>
      <c r="C603" t="inlineStr">
        <is>
          <t>ཇིགས་པ་བརྒྱད་ལས་སྐྱོབ་པ།</t>
        </is>
      </c>
      <c r="D603" t="inlineStr"/>
    </row>
    <row r="604">
      <c r="A604" t="inlineStr">
        <is>
          <t>bdr:WA0RT2546</t>
        </is>
      </c>
      <c r="B604">
        <f>HYPERLINK("https://library.bdrc.io/show/bdr:MW1KG13126_4547","bdr:MW1KG13126_4547")</f>
        <v/>
      </c>
      <c r="C604" t="inlineStr">
        <is>
          <t>དམ་ཚིག་ཐམས་ཅད་བསྡུས་པ་ཞེས་བྱ་བ།</t>
        </is>
      </c>
      <c r="D604" t="inlineStr"/>
    </row>
    <row r="605">
      <c r="A605" t="inlineStr">
        <is>
          <t>bdr:WA0RT2546</t>
        </is>
      </c>
      <c r="B605">
        <f>HYPERLINK("https://library.bdrc.io/show/bdr:MW2KG5015_3340","bdr:MW2KG5015_3340")</f>
        <v/>
      </c>
      <c r="C605" t="inlineStr">
        <is>
          <t>དམ་ཚིག་ཐམས་ཅད་བསྡུས་པ་ཞེས་བྱ་བ།</t>
        </is>
      </c>
      <c r="D605" t="inlineStr"/>
    </row>
    <row r="606">
      <c r="A606" t="inlineStr">
        <is>
          <t>bdr:WA0RT2546</t>
        </is>
      </c>
      <c r="B606">
        <f>HYPERLINK("https://library.bdrc.io/show/bdr:MW1PD95844_2423","bdr:MW1PD95844_2423")</f>
        <v/>
      </c>
      <c r="C606" t="inlineStr">
        <is>
          <t>དམ་ཚིག་ཐམས་ཅད་བསྡུས་པ་ཞེས་བྱ་བ།</t>
        </is>
      </c>
      <c r="D606" t="inlineStr"/>
    </row>
    <row r="607">
      <c r="A607" t="inlineStr">
        <is>
          <t>bdr:WA0RT2546</t>
        </is>
      </c>
      <c r="B607">
        <f>HYPERLINK("https://library.bdrc.io/show/bdr:MW23702_2549","bdr:MW23702_2549")</f>
        <v/>
      </c>
      <c r="C607" t="inlineStr">
        <is>
          <t>དམ་ཚིག་ཐམས་ཅད་བསྡུས་པ་ཞེས་བྱ་བ།</t>
        </is>
      </c>
      <c r="D607" t="inlineStr"/>
    </row>
    <row r="608">
      <c r="A608" t="inlineStr">
        <is>
          <t>bdr:WA0RT2546</t>
        </is>
      </c>
      <c r="B608">
        <f>HYPERLINK("https://library.bdrc.io/show/bdr:MW23703_3725","bdr:MW23703_3725")</f>
        <v/>
      </c>
      <c r="C608" t="inlineStr">
        <is>
          <t>དམ་ཚིག་ཐམས་ཅད་བསྡུས་པ་ཞེས་བྱ་བ།</t>
        </is>
      </c>
      <c r="D608" t="inlineStr"/>
    </row>
    <row r="609">
      <c r="A609" t="inlineStr">
        <is>
          <t>bdr:WA0RT2546</t>
        </is>
      </c>
      <c r="B609">
        <f>HYPERLINK("https://library.bdrc.io/show/bdr:MW22704_3340","bdr:MW22704_3340")</f>
        <v/>
      </c>
      <c r="C609" t="inlineStr">
        <is>
          <t>དམ་ཚིག་ཐམས་ཅད་བསྡུས་པ་ཞེས་བྱ་བ།</t>
        </is>
      </c>
      <c r="D609" t="inlineStr"/>
    </row>
    <row r="610">
      <c r="A610" t="inlineStr">
        <is>
          <t>bdr:WA0RT2546</t>
        </is>
      </c>
      <c r="B610">
        <f>HYPERLINK("https://library.bdrc.io/show/bdr:MW1GS66286_CE5F92","bdr:MW1GS66286_CE5F92")</f>
        <v/>
      </c>
      <c r="C610" t="inlineStr">
        <is>
          <t>དམ་ཚིག་ཐམས་ཅད་བསྡུས་པ།</t>
        </is>
      </c>
      <c r="D610" t="inlineStr"/>
    </row>
    <row r="611">
      <c r="A611" t="inlineStr">
        <is>
          <t>bdr:WA0RT2560</t>
        </is>
      </c>
      <c r="B611">
        <f>HYPERLINK("https://library.bdrc.io/show/bdr:MW23703_3739","bdr:MW23703_3739")</f>
        <v/>
      </c>
      <c r="C611" t="inlineStr">
        <is>
          <t>འཕགས་པ་ཚོགས་ཀྱི་བདག་པོ་ཆགས་པ་རྡོ་རྗེའི་དམ་ཚིག་གི་བསྟོད་པ་ཞེས་བྱ་བ།</t>
        </is>
      </c>
      <c r="D611" t="inlineStr"/>
    </row>
    <row r="612">
      <c r="A612" t="inlineStr">
        <is>
          <t>bdr:WA0RT2560</t>
        </is>
      </c>
      <c r="B612">
        <f>HYPERLINK("https://library.bdrc.io/show/bdr:MW1KG13126_4561","bdr:MW1KG13126_4561")</f>
        <v/>
      </c>
      <c r="C612" t="inlineStr">
        <is>
          <t>འཕགས་པ་ཚོགས་ཀྱི་བདག་པོ་ཆགས་པ་རྡོ་རྗེའི་དམ་ཚིག་གི་བསྟོད་པ་ཞེས་བྱ་བ།</t>
        </is>
      </c>
      <c r="D612" t="inlineStr"/>
    </row>
    <row r="613">
      <c r="A613" t="inlineStr">
        <is>
          <t>bdr:WA0RT2560</t>
        </is>
      </c>
      <c r="B613">
        <f>HYPERLINK("https://library.bdrc.io/show/bdr:MW1PD95844_2438","bdr:MW1PD95844_2438")</f>
        <v/>
      </c>
      <c r="C613" t="inlineStr">
        <is>
          <t>འཕགས་པ་ཚོགས་ཀྱི་བདག་པོ་ཆགས་པ་རྡོ་རྗེའི་དམ་ཚིག་གི་བསྟོད་པ།</t>
        </is>
      </c>
      <c r="D613" t="inlineStr"/>
    </row>
    <row r="614">
      <c r="A614" t="inlineStr">
        <is>
          <t>bdr:WA0RT2589</t>
        </is>
      </c>
      <c r="B614">
        <f>HYPERLINK("https://library.bdrc.io/show/bdr:MW2KG5015_3379","bdr:MW2KG5015_3379")</f>
        <v/>
      </c>
      <c r="C614" t="inlineStr">
        <is>
          <t>རྒྱལ་པོ་ཆེན་པོ་བཞིའི་གཏོར་མ་ཞེས་བྱ་བ།</t>
        </is>
      </c>
      <c r="D614" t="inlineStr"/>
    </row>
    <row r="615">
      <c r="A615" t="inlineStr">
        <is>
          <t>bdr:WA0RT2589</t>
        </is>
      </c>
      <c r="B615">
        <f>HYPERLINK("https://library.bdrc.io/show/bdr:MW1KG13126_4590","bdr:MW1KG13126_4590")</f>
        <v/>
      </c>
      <c r="C615" t="inlineStr">
        <is>
          <t>རྒྱལ་པོ་ཆེན་པོ་བཞིའི་གཏོར་མ་ཞེས་བྱ་བ།</t>
        </is>
      </c>
      <c r="D615" t="inlineStr"/>
    </row>
    <row r="616">
      <c r="A616" t="inlineStr">
        <is>
          <t>bdr:WA0RT2589</t>
        </is>
      </c>
      <c r="B616">
        <f>HYPERLINK("https://library.bdrc.io/show/bdr:MW23703_3772","bdr:MW23703_3772")</f>
        <v/>
      </c>
      <c r="C616" t="inlineStr">
        <is>
          <t>རྒྱལ་པོ་ཆེན་པོ་བཞིའི་གཏོར་མ་ཞེས་བྱ་བ།</t>
        </is>
      </c>
      <c r="D616" t="inlineStr"/>
    </row>
    <row r="617">
      <c r="A617" t="inlineStr">
        <is>
          <t>bdr:WA0RT2589</t>
        </is>
      </c>
      <c r="B617">
        <f>HYPERLINK("https://library.bdrc.io/show/bdr:MW22704_3379","bdr:MW22704_3379")</f>
        <v/>
      </c>
      <c r="C617" t="inlineStr">
        <is>
          <t>རྒྱལ་པོ་ཆེན་པོ་བཞིའི་གཏོར་མ་ཞེས་བྱ་བ།</t>
        </is>
      </c>
      <c r="D617" t="inlineStr"/>
    </row>
    <row r="618">
      <c r="A618" t="inlineStr">
        <is>
          <t>bdr:WA0RT2589</t>
        </is>
      </c>
      <c r="B618">
        <f>HYPERLINK("https://library.bdrc.io/show/bdr:MW1PD95844_2471","bdr:MW1PD95844_2471")</f>
        <v/>
      </c>
      <c r="C618" t="inlineStr">
        <is>
          <t>རྒྱལ་པོ་ཆེན་པོ་བཞིའི་གཏོར་མ་ཞེས་བྱ་བ།</t>
        </is>
      </c>
      <c r="D618" t="inlineStr"/>
    </row>
    <row r="619">
      <c r="A619" t="inlineStr">
        <is>
          <t>bdr:WA0RT2589</t>
        </is>
      </c>
      <c r="B619">
        <f>HYPERLINK("https://library.bdrc.io/show/bdr:MW23702_2589","bdr:MW23702_2589")</f>
        <v/>
      </c>
      <c r="C619" t="inlineStr">
        <is>
          <t>རྒྱལ་པོ་ཆེན་པོ་བཞིའི་གཏོར་མ་ཞེས་བྱ་བ།</t>
        </is>
      </c>
      <c r="D619" t="inlineStr"/>
    </row>
    <row r="620">
      <c r="A620" t="inlineStr">
        <is>
          <t>bdr:WA0RT2595</t>
        </is>
      </c>
      <c r="B620">
        <f>HYPERLINK("https://library.bdrc.io/show/bdr:MW2KG5015_3385","bdr:MW2KG5015_3385")</f>
        <v/>
      </c>
      <c r="C620" t="inlineStr">
        <is>
          <t>བདུད་རྩི་འབྱུང་བ་ཞེས་བྱ་བའི་གཏོར་མའི་ཆོ་ག</t>
        </is>
      </c>
      <c r="D620" t="inlineStr"/>
    </row>
    <row r="621">
      <c r="A621" t="inlineStr">
        <is>
          <t>bdr:WA0RT2595</t>
        </is>
      </c>
      <c r="B621">
        <f>HYPERLINK("https://library.bdrc.io/show/bdr:MW23703_3778","bdr:MW23703_3778")</f>
        <v/>
      </c>
      <c r="C621" t="inlineStr">
        <is>
          <t>བདུད་རྩི་འབྱུང་བ་ཞེས་བྱ་བའི་གཏོར་མའི་ཆོ་ག</t>
        </is>
      </c>
      <c r="D621" t="inlineStr"/>
    </row>
    <row r="622">
      <c r="A622" t="inlineStr">
        <is>
          <t>bdr:WA0RT2595</t>
        </is>
      </c>
      <c r="B622">
        <f>HYPERLINK("https://library.bdrc.io/show/bdr:MW1PD95844_2477","bdr:MW1PD95844_2477")</f>
        <v/>
      </c>
      <c r="C622" t="inlineStr">
        <is>
          <t>བདུད་རྩི་འབྱུང་བ་ཞེས་བྱ་བའི་གཏོར་མའི་ཆོ་ག</t>
        </is>
      </c>
      <c r="D622" t="inlineStr"/>
    </row>
    <row r="623">
      <c r="A623" t="inlineStr">
        <is>
          <t>bdr:WA0RT2595</t>
        </is>
      </c>
      <c r="B623">
        <f>HYPERLINK("https://library.bdrc.io/show/bdr:MW23702_2595","bdr:MW23702_2595")</f>
        <v/>
      </c>
      <c r="C623" t="inlineStr">
        <is>
          <t>བདུད་རྩི་འབྱུང་བ་ཞེས་བྱ་བའི་གཏོར་མའི་ཆོ་ག</t>
        </is>
      </c>
      <c r="D623" t="inlineStr"/>
    </row>
    <row r="624">
      <c r="A624" t="inlineStr">
        <is>
          <t>bdr:WA0RT2595</t>
        </is>
      </c>
      <c r="B624">
        <f>HYPERLINK("https://library.bdrc.io/show/bdr:MW1KG13126_4596","bdr:MW1KG13126_4596")</f>
        <v/>
      </c>
      <c r="C624" t="inlineStr">
        <is>
          <t>བདུད་རྩི་འབྱུང་བ་ཞེས་བྱ་བའི་གཏོར་མའི་ཆོ་ག</t>
        </is>
      </c>
      <c r="D624" t="inlineStr"/>
    </row>
    <row r="625">
      <c r="A625" t="inlineStr">
        <is>
          <t>bdr:WA0RT2595</t>
        </is>
      </c>
      <c r="B625">
        <f>HYPERLINK("https://library.bdrc.io/show/bdr:MW22704_3385","bdr:MW22704_3385")</f>
        <v/>
      </c>
      <c r="C625" t="inlineStr">
        <is>
          <t>བདུད་རྩི་འབྱུང་བ་ཞེས་བྱ་བའི་གཏོར་མའི་ཆོ་ག</t>
        </is>
      </c>
      <c r="D625" t="inlineStr"/>
    </row>
    <row r="626">
      <c r="A626" t="inlineStr">
        <is>
          <t>bdr:WA0RT2596</t>
        </is>
      </c>
      <c r="B626">
        <f>HYPERLINK("https://library.bdrc.io/show/bdr:MW22704_3386","bdr:MW22704_3386")</f>
        <v/>
      </c>
      <c r="C626" t="inlineStr">
        <is>
          <t>ཆུ་གཏོར་དྲི་མ་མེད་པའི་གཞུང</t>
        </is>
      </c>
      <c r="D626" t="inlineStr"/>
    </row>
    <row r="627">
      <c r="A627" t="inlineStr">
        <is>
          <t>bdr:WA0RT2596</t>
        </is>
      </c>
      <c r="B627">
        <f>HYPERLINK("https://library.bdrc.io/show/bdr:MW23703_3779","bdr:MW23703_3779")</f>
        <v/>
      </c>
      <c r="C627" t="inlineStr">
        <is>
          <t>ཆུ་གཏོར་དྲི་མ་མེད་པའི་གཞུང</t>
        </is>
      </c>
      <c r="D627" t="inlineStr"/>
    </row>
    <row r="628">
      <c r="A628" t="inlineStr">
        <is>
          <t>bdr:WA0RT2596</t>
        </is>
      </c>
      <c r="B628">
        <f>HYPERLINK("https://library.bdrc.io/show/bdr:MW2KG5015_3386","bdr:MW2KG5015_3386")</f>
        <v/>
      </c>
      <c r="C628" t="inlineStr">
        <is>
          <t>ཆུ་གཏོར་དྲི་མ་མེད་པའི་གཞུང</t>
        </is>
      </c>
      <c r="D628" t="inlineStr"/>
    </row>
    <row r="629">
      <c r="A629" t="inlineStr">
        <is>
          <t>bdr:WA0RT2596</t>
        </is>
      </c>
      <c r="B629">
        <f>HYPERLINK("https://library.bdrc.io/show/bdr:MW1KG13126_4597","bdr:MW1KG13126_4597")</f>
        <v/>
      </c>
      <c r="C629" t="inlineStr">
        <is>
          <t>ཆུ་གཏོར་དྲི་མ་མེད་པའི་གཞུང</t>
        </is>
      </c>
      <c r="D629" t="inlineStr"/>
    </row>
    <row r="630">
      <c r="A630" t="inlineStr">
        <is>
          <t>bdr:WA0RT2596</t>
        </is>
      </c>
      <c r="B630">
        <f>HYPERLINK("https://library.bdrc.io/show/bdr:MW23702_2596","bdr:MW23702_2596")</f>
        <v/>
      </c>
      <c r="C630" t="inlineStr">
        <is>
          <t>ཆུ་གཏོར་དྲི་མ་མེད་པའི་གཞུང</t>
        </is>
      </c>
      <c r="D630" t="inlineStr"/>
    </row>
    <row r="631">
      <c r="A631" t="inlineStr">
        <is>
          <t>bdr:WA0RT2597</t>
        </is>
      </c>
      <c r="B631">
        <f>HYPERLINK("https://library.bdrc.io/show/bdr:MW1KG13126_4598","bdr:MW1KG13126_4598")</f>
        <v/>
      </c>
      <c r="C631" t="inlineStr">
        <is>
          <t>ཀླུ་གཏོར་གྱི་ཆོ་ག</t>
        </is>
      </c>
      <c r="D631" t="inlineStr"/>
    </row>
    <row r="632">
      <c r="A632" t="inlineStr">
        <is>
          <t>bdr:WA0RT2597</t>
        </is>
      </c>
      <c r="B632">
        <f>HYPERLINK("https://library.bdrc.io/show/bdr:MW1PD95844_2479","bdr:MW1PD95844_2479")</f>
        <v/>
      </c>
      <c r="C632" t="inlineStr">
        <is>
          <t>ཀླུ་གཏོར་གྱི་ཆོ་ག</t>
        </is>
      </c>
      <c r="D632" t="inlineStr"/>
    </row>
    <row r="633">
      <c r="A633" t="inlineStr">
        <is>
          <t>bdr:WA0RT2597</t>
        </is>
      </c>
      <c r="B633">
        <f>HYPERLINK("https://library.bdrc.io/show/bdr:MW23702_2597","bdr:MW23702_2597")</f>
        <v/>
      </c>
      <c r="C633" t="inlineStr">
        <is>
          <t>ཀླུ་གཏོར་གྱི་ཆོ་ག</t>
        </is>
      </c>
      <c r="D633" t="inlineStr"/>
    </row>
    <row r="634">
      <c r="A634" t="inlineStr">
        <is>
          <t>bdr:WA0RT2597</t>
        </is>
      </c>
      <c r="B634">
        <f>HYPERLINK("https://library.bdrc.io/show/bdr:MW2KG5015_3387","bdr:MW2KG5015_3387")</f>
        <v/>
      </c>
      <c r="C634" t="inlineStr">
        <is>
          <t>ཀླུ་གཏོར་གྱི་ཆོ་ག</t>
        </is>
      </c>
      <c r="D634" t="inlineStr"/>
    </row>
    <row r="635">
      <c r="A635" t="inlineStr">
        <is>
          <t>bdr:WA0RT2597</t>
        </is>
      </c>
      <c r="B635">
        <f>HYPERLINK("https://library.bdrc.io/show/bdr:MW23703_3780","bdr:MW23703_3780")</f>
        <v/>
      </c>
      <c r="C635" t="inlineStr">
        <is>
          <t>ཀླུ་གཏོར་གྱི་ཆོ་ག</t>
        </is>
      </c>
      <c r="D635" t="inlineStr"/>
    </row>
    <row r="636">
      <c r="A636" t="inlineStr">
        <is>
          <t>bdr:WA0RT2597</t>
        </is>
      </c>
      <c r="B636">
        <f>HYPERLINK("https://library.bdrc.io/show/bdr:MW22704_3387","bdr:MW22704_3387")</f>
        <v/>
      </c>
      <c r="C636" t="inlineStr">
        <is>
          <t>ཀླུ་གཏོར་གྱི་ཆོ་ག</t>
        </is>
      </c>
      <c r="D636" t="inlineStr"/>
    </row>
    <row r="637">
      <c r="A637" t="inlineStr">
        <is>
          <t>bdr:WA0RT3088</t>
        </is>
      </c>
      <c r="B637">
        <f>HYPERLINK("https://library.bdrc.io/show/bdr:MW1PD95844_0861","bdr:MW1PD95844_0861")</f>
        <v/>
      </c>
      <c r="C637" t="inlineStr">
        <is>
          <t>གཤིན་རྗེ་གཤེད་ནག་པོའི་ཞི་བའི་སྦྱིན་སྲེག་གི་ཆོ་ག་ཞེས་བྱ་བ།</t>
        </is>
      </c>
      <c r="D637" t="inlineStr"/>
    </row>
    <row r="638">
      <c r="A638" t="inlineStr">
        <is>
          <t>bdr:WA0RT3088</t>
        </is>
      </c>
      <c r="B638">
        <f>HYPERLINK("https://library.bdrc.io/show/bdr:MW23703_1956","bdr:MW23703_1956")</f>
        <v/>
      </c>
      <c r="C638" t="inlineStr">
        <is>
          <t>གཤིན་རྗེ་གཤེད་ནག་པོའི་ཞི་བའི་སྦྱིན་སྲེག་གི་ཆོ་ག་ཞེས་བྱ་བ།</t>
        </is>
      </c>
      <c r="D638" t="inlineStr"/>
    </row>
    <row r="639">
      <c r="A639" t="inlineStr">
        <is>
          <t>bdr:WA0RT3149</t>
        </is>
      </c>
      <c r="B639">
        <f>HYPERLINK("https://library.bdrc.io/show/bdr:MW1PD95844_3029","bdr:MW1PD95844_3029")</f>
        <v/>
      </c>
      <c r="C639" t="inlineStr">
        <is>
          <t>ཤེས་རབས་ཀྱི་ཕ་རོལ་ཏུ་ཕྱིན་པའི་དོན་བསྡུས་སྒྲོན་མ།</t>
        </is>
      </c>
      <c r="D639" t="inlineStr"/>
    </row>
    <row r="640">
      <c r="A640" t="inlineStr">
        <is>
          <t>bdr:WA0RT3149</t>
        </is>
      </c>
      <c r="B640">
        <f>HYPERLINK("https://library.bdrc.io/show/bdr:MW22704_3990","bdr:MW22704_3990")</f>
        <v/>
      </c>
      <c r="C640" t="inlineStr">
        <is>
          <t>ཤེས་རབ་ཀྱི་ཕ་རོལ་ཏུ་ཕྱིན་པའི་དོན་བསྡུས་སྒྲོན་མ།</t>
        </is>
      </c>
      <c r="D640" t="inlineStr"/>
    </row>
    <row r="641">
      <c r="A641" t="inlineStr">
        <is>
          <t>bdr:WA0RT3149</t>
        </is>
      </c>
      <c r="B641">
        <f>HYPERLINK("https://library.bdrc.io/show/bdr:MW1KG13126_5201","bdr:MW1KG13126_5201")</f>
        <v/>
      </c>
      <c r="C641" t="inlineStr">
        <is>
          <t>ཤེས་རབ་ཀྱི་ཕ་རོལ་ཏུ་ཕྱིན་པའི་དོན་བསྡུས་སྒྲོན་མ།</t>
        </is>
      </c>
      <c r="D641" t="inlineStr"/>
    </row>
    <row r="642">
      <c r="A642" t="inlineStr">
        <is>
          <t>bdr:WA0RT3149</t>
        </is>
      </c>
      <c r="B642">
        <f>HYPERLINK("https://library.bdrc.io/show/bdr:MW22704_4671","bdr:MW22704_4671")</f>
        <v/>
      </c>
      <c r="C642" t="inlineStr">
        <is>
          <t>ཤེས་རབས་ཀྱི་ཕ་རོལ་ཏུ་ཕྱིན་པའི་དོན་བསྡུས་སྒྲོན་མ།</t>
        </is>
      </c>
      <c r="D642" t="inlineStr"/>
    </row>
    <row r="643">
      <c r="A643" t="inlineStr">
        <is>
          <t>bdr:WA0RT3149</t>
        </is>
      </c>
      <c r="B643">
        <f>HYPERLINK("https://library.bdrc.io/show/bdr:MW23703_3804","bdr:MW23703_3804")</f>
        <v/>
      </c>
      <c r="C643" t="inlineStr">
        <is>
          <t>ཤེས་རབས་ཀྱི་ཕ་རོལ་ཏུ་ཕྱིན་པའི་དོན་བསྡུས་སྒྲོན་མ།</t>
        </is>
      </c>
      <c r="D643" t="inlineStr"/>
    </row>
    <row r="644">
      <c r="A644" t="inlineStr">
        <is>
          <t>bdr:WA0RT3149</t>
        </is>
      </c>
      <c r="B644">
        <f>HYPERLINK("https://library.bdrc.io/show/bdr:MW23702_3887","bdr:MW23702_3887")</f>
        <v/>
      </c>
      <c r="C644" t="inlineStr">
        <is>
          <t>ཤེས་རབ་ཀྱི་ཕ་རོལ་ཏུ་ཕྱིན་པའི་དོན་བསྡུས་སྒྲོན་མ།</t>
        </is>
      </c>
      <c r="D644" t="inlineStr"/>
    </row>
    <row r="645">
      <c r="A645" t="inlineStr">
        <is>
          <t>bdr:WA0RT3149</t>
        </is>
      </c>
      <c r="B645">
        <f>HYPERLINK("https://library.bdrc.io/show/bdr:MW23702_3205","bdr:MW23702_3205")</f>
        <v/>
      </c>
      <c r="C645" t="inlineStr">
        <is>
          <t>ཤེས་རབ་ཀྱི་ཕ་རོལ་ཏུ་ཕྱིན་པའི་དོན་བསྡུས་སྒྲོན་མ།</t>
        </is>
      </c>
      <c r="D645" t="inlineStr"/>
    </row>
    <row r="646">
      <c r="A646" t="inlineStr">
        <is>
          <t>bdr:WA0RT3149</t>
        </is>
      </c>
      <c r="B646">
        <f>HYPERLINK("https://library.bdrc.io/show/bdr:MW1KG13126_5873","bdr:MW1KG13126_5873")</f>
        <v/>
      </c>
      <c r="C646" t="inlineStr">
        <is>
          <t>ཤེས་རབ་ཀྱི་ཕ་རོལ་ཏུ་ཕྱིན་པའི་དོན་བསྡུས་སྒྲོན་མ།</t>
        </is>
      </c>
      <c r="D646" t="inlineStr"/>
    </row>
    <row r="647">
      <c r="A647" t="inlineStr">
        <is>
          <t>bdr:WA0RT3149</t>
        </is>
      </c>
      <c r="B647">
        <f>HYPERLINK("https://library.bdrc.io/show/bdr:MW2KG5015_3990","bdr:MW2KG5015_3990")</f>
        <v/>
      </c>
      <c r="C647" t="inlineStr">
        <is>
          <t>ཤེས་རབ་ཀྱི་ཕ་རོལ་ཏུ་ཕྱིན་པའི་དོན་བསྡུས་སྒྲོན་མ།</t>
        </is>
      </c>
      <c r="D647" t="inlineStr"/>
    </row>
    <row r="648">
      <c r="A648" t="inlineStr">
        <is>
          <t>bdr:WA0RT3149</t>
        </is>
      </c>
      <c r="B648">
        <f>HYPERLINK("https://library.bdrc.io/show/bdr:MW2KG5015_4671","bdr:MW2KG5015_4671")</f>
        <v/>
      </c>
      <c r="C648" t="inlineStr">
        <is>
          <t>ཤེས་རབས་ཀྱི་ཕ་རོལ་ཏུ་ཕྱིན་པའི་དོན་བསྡུས་སྒྲོན་མ།</t>
        </is>
      </c>
      <c r="D648" t="inlineStr"/>
    </row>
    <row r="649">
      <c r="A649" t="inlineStr">
        <is>
          <t>bdr:WA0RT3168</t>
        </is>
      </c>
      <c r="B649">
        <f>HYPERLINK("https://library.bdrc.io/show/bdr:MW23702_3225","bdr:MW23702_3225")</f>
        <v/>
      </c>
      <c r="C649" t="inlineStr">
        <is>
          <t>ཤེས་རབ་སྙིང་པོའི་རྣམ་པར་བཤད་པ།</t>
        </is>
      </c>
      <c r="D649" t="inlineStr"/>
    </row>
    <row r="650">
      <c r="A650" t="inlineStr">
        <is>
          <t>bdr:WA0RT3168</t>
        </is>
      </c>
      <c r="B650">
        <f>HYPERLINK("https://library.bdrc.io/show/bdr:MW22704_4011","bdr:MW22704_4011")</f>
        <v/>
      </c>
      <c r="C650" t="inlineStr">
        <is>
          <t>ཤེས་རབ་སྙིང་པོའི་རྣམ་བཤད།</t>
        </is>
      </c>
      <c r="D650" t="inlineStr"/>
    </row>
    <row r="651">
      <c r="A651" t="inlineStr">
        <is>
          <t>bdr:WA0RT3168</t>
        </is>
      </c>
      <c r="B651">
        <f>HYPERLINK("https://library.bdrc.io/show/bdr:MW2KG5015_4011","bdr:MW2KG5015_4011")</f>
        <v/>
      </c>
      <c r="C651" t="inlineStr">
        <is>
          <t>ཤེས་རབ་སྙིང་པོའི་རྣམ་བཤད།</t>
        </is>
      </c>
      <c r="D651" t="inlineStr"/>
    </row>
    <row r="652">
      <c r="A652" t="inlineStr">
        <is>
          <t>bdr:WA0RT3168</t>
        </is>
      </c>
      <c r="B652">
        <f>HYPERLINK("https://library.bdrc.io/show/bdr:MW1PD95844_3050","bdr:MW1PD95844_3050")</f>
        <v/>
      </c>
      <c r="C652" t="inlineStr">
        <is>
          <t>ཤེས་རབ་སྙིང་པོའི་རྣམ་པར་བཤད་པ།</t>
        </is>
      </c>
      <c r="D652" t="inlineStr"/>
    </row>
    <row r="653">
      <c r="A653" t="inlineStr">
        <is>
          <t>bdr:WA0RT3168</t>
        </is>
      </c>
      <c r="B653">
        <f>HYPERLINK("https://library.bdrc.io/show/bdr:MW1KG13126_5222","bdr:MW1KG13126_5222")</f>
        <v/>
      </c>
      <c r="C653" t="inlineStr">
        <is>
          <t>ཤེས་རབ་སྙིང་པོའི་རྣམ་པར་བཤད་པ།</t>
        </is>
      </c>
      <c r="D653" t="inlineStr"/>
    </row>
    <row r="654">
      <c r="A654" t="inlineStr">
        <is>
          <t>bdr:WA0RT3168</t>
        </is>
      </c>
      <c r="B654">
        <f>HYPERLINK("https://library.bdrc.io/show/bdr:MW23703_3823","bdr:MW23703_3823")</f>
        <v/>
      </c>
      <c r="C654" t="inlineStr">
        <is>
          <t>ཤེས་རབ་སྙིང་པོའི་རྣམ་པར་བཤད་པ་བཞུགས།</t>
        </is>
      </c>
      <c r="D654" t="inlineStr"/>
    </row>
    <row r="655">
      <c r="A655" t="inlineStr">
        <is>
          <t>bdr:WA0RTI3247</t>
        </is>
      </c>
      <c r="B655">
        <f>HYPERLINK("https://library.bdrc.io/show/bdr:IE0GR0296","bdr:IE0GR0296")</f>
        <v/>
      </c>
      <c r="C655" t="inlineStr">
        <is>
          <t>Dipamkara [=Dipankara]: Satyadvayavataranama</t>
        </is>
      </c>
      <c r="D655" t="inlineStr"/>
    </row>
    <row r="656">
      <c r="A656" t="inlineStr">
        <is>
          <t>bdr:WA0RT3247</t>
        </is>
      </c>
      <c r="B656">
        <f>HYPERLINK("https://library.bdrc.io/show/bdr:MW22704_4087","bdr:MW22704_4087")</f>
        <v/>
      </c>
      <c r="C656" t="inlineStr">
        <is>
          <t>བདེན་པ་གཉིས་ལ་འཇུག་པ།</t>
        </is>
      </c>
      <c r="D656" t="inlineStr"/>
    </row>
    <row r="657">
      <c r="A657" t="inlineStr">
        <is>
          <t>bdr:WA0RT3247</t>
        </is>
      </c>
      <c r="B657">
        <f>HYPERLINK("https://library.bdrc.io/show/bdr:MW2KG5015_4169","bdr:MW2KG5015_4169")</f>
        <v/>
      </c>
      <c r="C657" t="inlineStr">
        <is>
          <t>བདེན་པ་གཉིས་ལ་འཇུག་པ།</t>
        </is>
      </c>
      <c r="D657" t="inlineStr"/>
    </row>
    <row r="658">
      <c r="A658" t="inlineStr">
        <is>
          <t>bdr:WA0RT3247</t>
        </is>
      </c>
      <c r="B658">
        <f>HYPERLINK("https://library.bdrc.io/show/bdr:MW23703_3902","bdr:MW23703_3902")</f>
        <v/>
      </c>
      <c r="C658" t="inlineStr">
        <is>
          <t>བདེན་པ་གཉིས་ལ་འཇུག་པ།</t>
        </is>
      </c>
      <c r="D658" t="inlineStr"/>
    </row>
    <row r="659">
      <c r="A659" t="inlineStr">
        <is>
          <t>bdr:WA0RT3247</t>
        </is>
      </c>
      <c r="B659">
        <f>HYPERLINK("https://library.bdrc.io/show/bdr:MW2KG5015_4087","bdr:MW2KG5015_4087")</f>
        <v/>
      </c>
      <c r="C659" t="inlineStr">
        <is>
          <t>བདེན་པ་གཉིས་ལ་འཇུག་པ།</t>
        </is>
      </c>
      <c r="D659" t="inlineStr"/>
    </row>
    <row r="660">
      <c r="A660" t="inlineStr">
        <is>
          <t>bdr:WA0RT3247</t>
        </is>
      </c>
      <c r="B660">
        <f>HYPERLINK("https://library.bdrc.io/show/bdr:MW23702_3383","bdr:MW23702_3383")</f>
        <v/>
      </c>
      <c r="C660" t="inlineStr">
        <is>
          <t>བདེན་པ་གཉིས་ལ་འཇུག་པ།</t>
        </is>
      </c>
      <c r="D660" t="inlineStr"/>
    </row>
    <row r="661">
      <c r="A661" t="inlineStr">
        <is>
          <t>bdr:WA0RT3247</t>
        </is>
      </c>
      <c r="B661">
        <f>HYPERLINK("https://library.bdrc.io/show/bdr:MW1KG13126_5380","bdr:MW1KG13126_5380")</f>
        <v/>
      </c>
      <c r="C661" t="inlineStr">
        <is>
          <t>བདེན་པ་གཉིས་ལ་འཇུག་པ།</t>
        </is>
      </c>
      <c r="D661" t="inlineStr"/>
    </row>
    <row r="662">
      <c r="A662" t="inlineStr">
        <is>
          <t>bdr:WA0RT3247</t>
        </is>
      </c>
      <c r="B662">
        <f>HYPERLINK("https://library.bdrc.io/show/bdr:MW23702_3301","bdr:MW23702_3301")</f>
        <v/>
      </c>
      <c r="C662" t="inlineStr">
        <is>
          <t>བདེན་པ་གཉིས་ལ་འཇུག་པ།</t>
        </is>
      </c>
      <c r="D662" t="inlineStr"/>
    </row>
    <row r="663">
      <c r="A663" t="inlineStr">
        <is>
          <t>bdr:WA0RT3247</t>
        </is>
      </c>
      <c r="B663">
        <f>HYPERLINK("https://library.bdrc.io/show/bdr:MW1KG13126_5298","bdr:MW1KG13126_5298")</f>
        <v/>
      </c>
      <c r="C663" t="inlineStr">
        <is>
          <t>བདེན་པ་གཉིས་ལ་འཇུག་པ།</t>
        </is>
      </c>
      <c r="D663" t="inlineStr"/>
    </row>
    <row r="664">
      <c r="A664" t="inlineStr">
        <is>
          <t>bdr:WA0RT3247</t>
        </is>
      </c>
      <c r="B664">
        <f>HYPERLINK("https://library.bdrc.io/show/bdr:MW1PD95844_3131","bdr:MW1PD95844_3131")</f>
        <v/>
      </c>
      <c r="C664" t="inlineStr">
        <is>
          <t>བདེན་པ་གཉིས་ལ་འཇུག་པ།</t>
        </is>
      </c>
      <c r="D664" t="inlineStr"/>
    </row>
    <row r="665">
      <c r="A665" t="inlineStr">
        <is>
          <t>bdr:WA0RT3247</t>
        </is>
      </c>
      <c r="B665">
        <f>HYPERLINK("https://library.bdrc.io/show/bdr:MW22704_4169","bdr:MW22704_4169")</f>
        <v/>
      </c>
      <c r="C665" t="inlineStr">
        <is>
          <t>བདེན་པ་གཉིས་ལ་འཇུག་པ།</t>
        </is>
      </c>
      <c r="D665" t="inlineStr"/>
    </row>
    <row r="666">
      <c r="A666" t="inlineStr">
        <is>
          <t>bdr:WA0RT3269</t>
        </is>
      </c>
      <c r="B666">
        <f>HYPERLINK("https://library.bdrc.io/show/bdr:MW23702_3392","bdr:MW23702_3392")</f>
        <v/>
      </c>
      <c r="C666" t="inlineStr">
        <is>
          <t>དྲན་པ་གཅིག་པའི་མན་ངག</t>
        </is>
      </c>
      <c r="D666" t="inlineStr"/>
    </row>
    <row r="667">
      <c r="A667" t="inlineStr">
        <is>
          <t>bdr:WA0RT3269</t>
        </is>
      </c>
      <c r="B667">
        <f>HYPERLINK("https://library.bdrc.io/show/bdr:MW23703_3928","bdr:MW23703_3928")</f>
        <v/>
      </c>
      <c r="C667" t="inlineStr">
        <is>
          <t>དྲན་པ་གཅིག་པའི་མན་ངག</t>
        </is>
      </c>
      <c r="D667" t="inlineStr"/>
    </row>
    <row r="668">
      <c r="A668" t="inlineStr">
        <is>
          <t>bdr:WA0RT3269</t>
        </is>
      </c>
      <c r="B668">
        <f>HYPERLINK("https://library.bdrc.io/show/bdr:MW2KG5015_4178","bdr:MW2KG5015_4178")</f>
        <v/>
      </c>
      <c r="C668" t="inlineStr">
        <is>
          <t>དྲན་པ་གཅིག་པའི་མན་ངག</t>
        </is>
      </c>
      <c r="D668" t="inlineStr"/>
    </row>
    <row r="669">
      <c r="A669" t="inlineStr">
        <is>
          <t>bdr:WA0RT3269</t>
        </is>
      </c>
      <c r="B669">
        <f>HYPERLINK("https://library.bdrc.io/show/bdr:MW1KG13126_5323","bdr:MW1KG13126_5323")</f>
        <v/>
      </c>
      <c r="C669" t="inlineStr">
        <is>
          <t>དྲན་པ་གཅིག་པའི་མན་ངག</t>
        </is>
      </c>
      <c r="D669" t="inlineStr"/>
    </row>
    <row r="670">
      <c r="A670" t="inlineStr">
        <is>
          <t>bdr:WA0RT3269</t>
        </is>
      </c>
      <c r="B670">
        <f>HYPERLINK("https://library.bdrc.io/show/bdr:MW22704_4112","bdr:MW22704_4112")</f>
        <v/>
      </c>
      <c r="C670" t="inlineStr">
        <is>
          <t>དྲན་པ་གཅིག་པའི་མན་ངག</t>
        </is>
      </c>
      <c r="D670" t="inlineStr"/>
    </row>
    <row r="671">
      <c r="A671" t="inlineStr">
        <is>
          <t>bdr:WA0RT3269</t>
        </is>
      </c>
      <c r="B671">
        <f>HYPERLINK("https://library.bdrc.io/show/bdr:MW1KG13126_5389","bdr:MW1KG13126_5389")</f>
        <v/>
      </c>
      <c r="C671" t="inlineStr">
        <is>
          <t>དྲན་པ་གཅིག་པའི་མན་ངག</t>
        </is>
      </c>
      <c r="D671" t="inlineStr"/>
    </row>
    <row r="672">
      <c r="A672" t="inlineStr">
        <is>
          <t>bdr:WA0RT3269</t>
        </is>
      </c>
      <c r="B672">
        <f>HYPERLINK("https://library.bdrc.io/show/bdr:MW2KG5015_4112","bdr:MW2KG5015_4112")</f>
        <v/>
      </c>
      <c r="C672" t="inlineStr">
        <is>
          <t>དྲན་པ་གཅིག་པའི་མན་ངག</t>
        </is>
      </c>
      <c r="D672" t="inlineStr"/>
    </row>
    <row r="673">
      <c r="A673" t="inlineStr">
        <is>
          <t>bdr:WA0RT3269</t>
        </is>
      </c>
      <c r="B673">
        <f>HYPERLINK("https://library.bdrc.io/show/bdr:MW1PD95844_3157","bdr:MW1PD95844_3157")</f>
        <v/>
      </c>
      <c r="C673" t="inlineStr">
        <is>
          <t>དྲན་པ་གཅིག་པའི་མན་ངག</t>
        </is>
      </c>
      <c r="D673" t="inlineStr"/>
    </row>
    <row r="674">
      <c r="A674" t="inlineStr">
        <is>
          <t>bdr:WA0RT3269</t>
        </is>
      </c>
      <c r="B674">
        <f>HYPERLINK("https://library.bdrc.io/show/bdr:MW22704_4178","bdr:MW22704_4178")</f>
        <v/>
      </c>
      <c r="C674" t="inlineStr">
        <is>
          <t>དྲན་པ་གཅིག་པའི་མན་ངག</t>
        </is>
      </c>
      <c r="D674" t="inlineStr"/>
    </row>
    <row r="675">
      <c r="A675" t="inlineStr">
        <is>
          <t>bdr:WA0RT3269</t>
        </is>
      </c>
      <c r="B675">
        <f>HYPERLINK("https://library.bdrc.io/show/bdr:MW23702_3326","bdr:MW23702_3326")</f>
        <v/>
      </c>
      <c r="C675" t="inlineStr">
        <is>
          <t>དྲན་པ་གཅིག་པའི་མན་ངག</t>
        </is>
      </c>
      <c r="D675" t="inlineStr"/>
    </row>
    <row r="676">
      <c r="A676" t="inlineStr">
        <is>
          <t>bdr:WA0RT3269</t>
        </is>
      </c>
      <c r="B676">
        <f>HYPERLINK("https://library.bdrc.io/show/bdr:MW1GS66286_599747","bdr:MW1GS66286_599747")</f>
        <v/>
      </c>
      <c r="C676" t="inlineStr">
        <is>
          <t>དྲན་པ་གཅིག་པའི་མན་ངག</t>
        </is>
      </c>
      <c r="D676" t="inlineStr"/>
    </row>
    <row r="677">
      <c r="A677" t="inlineStr">
        <is>
          <t>bdr:WA0RT3270</t>
        </is>
      </c>
      <c r="B677">
        <f>HYPERLINK("https://library.bdrc.io/show/bdr:MW23703_3929","bdr:MW23703_3929")</f>
        <v/>
      </c>
      <c r="C677" t="inlineStr">
        <is>
          <t>དབུ་མའི་མན་ངག་ཅེས་བྱ་བ།</t>
        </is>
      </c>
      <c r="D677" t="inlineStr"/>
    </row>
    <row r="678">
      <c r="A678" t="inlineStr">
        <is>
          <t>bdr:WA0RT3270</t>
        </is>
      </c>
      <c r="B678">
        <f>HYPERLINK("https://library.bdrc.io/show/bdr:MW22704_4115","bdr:MW22704_4115")</f>
        <v/>
      </c>
      <c r="C678" t="inlineStr">
        <is>
          <t>དབུ་མའི་མན་ངག་ཅེས་བྱ་བ།</t>
        </is>
      </c>
      <c r="D678" t="inlineStr"/>
    </row>
    <row r="679">
      <c r="A679" t="inlineStr">
        <is>
          <t>bdr:WA0RT3270</t>
        </is>
      </c>
      <c r="B679">
        <f>HYPERLINK("https://library.bdrc.io/show/bdr:MW22704_4170","bdr:MW22704_4170")</f>
        <v/>
      </c>
      <c r="C679" t="inlineStr">
        <is>
          <t>དབུ་མའི་མན་ངག་ཅེས་བྱ་བ།</t>
        </is>
      </c>
      <c r="D679" t="inlineStr"/>
    </row>
    <row r="680">
      <c r="A680" t="inlineStr">
        <is>
          <t>bdr:WA0RT3270</t>
        </is>
      </c>
      <c r="B680">
        <f>HYPERLINK("https://library.bdrc.io/show/bdr:MW1KG13126_5326","bdr:MW1KG13126_5326")</f>
        <v/>
      </c>
      <c r="C680" t="inlineStr">
        <is>
          <t>དབུ་མའི་མན་ངག་ཅེས་བྱ་བ།</t>
        </is>
      </c>
      <c r="D680" t="inlineStr"/>
    </row>
    <row r="681">
      <c r="A681" t="inlineStr">
        <is>
          <t>bdr:WA0RT3270</t>
        </is>
      </c>
      <c r="B681">
        <f>HYPERLINK("https://library.bdrc.io/show/bdr:MW1PD95844_3158","bdr:MW1PD95844_3158")</f>
        <v/>
      </c>
      <c r="C681" t="inlineStr">
        <is>
          <t>དབུ་མའི་མན་ངག་ཅེས་བྱ་བ།</t>
        </is>
      </c>
      <c r="D681" t="inlineStr"/>
    </row>
    <row r="682">
      <c r="A682" t="inlineStr">
        <is>
          <t>bdr:WA0RT3270</t>
        </is>
      </c>
      <c r="B682">
        <f>HYPERLINK("https://library.bdrc.io/show/bdr:MW23702_3329","bdr:MW23702_3329")</f>
        <v/>
      </c>
      <c r="C682" t="inlineStr">
        <is>
          <t>དབུ་མའི་མན་ངག་ཅེས་བྱ་བ།</t>
        </is>
      </c>
      <c r="D682" t="inlineStr"/>
    </row>
    <row r="683">
      <c r="A683" t="inlineStr">
        <is>
          <t>bdr:WA0RT3270</t>
        </is>
      </c>
      <c r="B683">
        <f>HYPERLINK("https://library.bdrc.io/show/bdr:MW1PD95844_3160","bdr:MW1PD95844_3160")</f>
        <v/>
      </c>
      <c r="C683" t="inlineStr">
        <is>
          <t>དབུ་མའི་མན་ངག་ཅེས་བྱ་བ།</t>
        </is>
      </c>
      <c r="D683" t="inlineStr"/>
    </row>
    <row r="684">
      <c r="A684" t="inlineStr">
        <is>
          <t>bdr:WA0RT3270</t>
        </is>
      </c>
      <c r="B684">
        <f>HYPERLINK("https://library.bdrc.io/show/bdr:MW1KG13126_5324","bdr:MW1KG13126_5324")</f>
        <v/>
      </c>
      <c r="C684" t="inlineStr">
        <is>
          <t>དབུ་མའི་མན་ངག་ཅེས་བྱ་བ།</t>
        </is>
      </c>
      <c r="D684" t="inlineStr"/>
    </row>
    <row r="685">
      <c r="A685" t="inlineStr">
        <is>
          <t>bdr:WA0RT3270</t>
        </is>
      </c>
      <c r="B685">
        <f>HYPERLINK("https://library.bdrc.io/show/bdr:MW2KG5015_4170","bdr:MW2KG5015_4170")</f>
        <v/>
      </c>
      <c r="C685" t="inlineStr">
        <is>
          <t>དབུ་མའི་མན་ངག་ཅེས་བྱ་བ།</t>
        </is>
      </c>
      <c r="D685" t="inlineStr"/>
    </row>
    <row r="686">
      <c r="A686" t="inlineStr">
        <is>
          <t>bdr:WA0RT3270</t>
        </is>
      </c>
      <c r="B686">
        <f>HYPERLINK("https://library.bdrc.io/show/bdr:MW22704_4113","bdr:MW22704_4113")</f>
        <v/>
      </c>
      <c r="C686" t="inlineStr">
        <is>
          <t>དབུ་མའི་མན་ངག་ཅེས་བྱ་བ།</t>
        </is>
      </c>
      <c r="D686" t="inlineStr"/>
    </row>
    <row r="687">
      <c r="A687" t="inlineStr">
        <is>
          <t>bdr:WA0RT3270</t>
        </is>
      </c>
      <c r="B687">
        <f>HYPERLINK("https://library.bdrc.io/show/bdr:MW2KG5015_4115","bdr:MW2KG5015_4115")</f>
        <v/>
      </c>
      <c r="C687" t="inlineStr">
        <is>
          <t>དབུ་མའི་མན་ངག་ཅེས་བྱ་བ།</t>
        </is>
      </c>
      <c r="D687" t="inlineStr"/>
    </row>
    <row r="688">
      <c r="A688" t="inlineStr">
        <is>
          <t>bdr:WA0RT3270</t>
        </is>
      </c>
      <c r="B688">
        <f>HYPERLINK("https://library.bdrc.io/show/bdr:MW2KG5015_4113","bdr:MW2KG5015_4113")</f>
        <v/>
      </c>
      <c r="C688" t="inlineStr">
        <is>
          <t>དབུ་མའི་མན་ངག་ཅེས་བྱ་བ།</t>
        </is>
      </c>
      <c r="D688" t="inlineStr"/>
    </row>
    <row r="689">
      <c r="A689" t="inlineStr">
        <is>
          <t>bdr:WA0RT3270</t>
        </is>
      </c>
      <c r="B689">
        <f>HYPERLINK("https://library.bdrc.io/show/bdr:MW23702_3327","bdr:MW23702_3327")</f>
        <v/>
      </c>
      <c r="C689" t="inlineStr">
        <is>
          <t>དབུ་མའི་མན་ངག་ཅེས་བྱ་བ།</t>
        </is>
      </c>
      <c r="D689" t="inlineStr"/>
    </row>
    <row r="690">
      <c r="A690" t="inlineStr">
        <is>
          <t>bdr:WA0RT3270</t>
        </is>
      </c>
      <c r="B690">
        <f>HYPERLINK("https://library.bdrc.io/show/bdr:MW23702_3384","bdr:MW23702_3384")</f>
        <v/>
      </c>
      <c r="C690" t="inlineStr">
        <is>
          <t>དབུ་མའི་མན་ངག་ཅེས་བྱ་བ།</t>
        </is>
      </c>
      <c r="D690" t="inlineStr"/>
    </row>
    <row r="691">
      <c r="A691" t="inlineStr">
        <is>
          <t>bdr:WA0RT3271</t>
        </is>
      </c>
      <c r="B691">
        <f>HYPERLINK("https://library.bdrc.io/show/bdr:MW23703_3930","bdr:MW23703_3930")</f>
        <v/>
      </c>
      <c r="C691" t="inlineStr">
        <is>
          <t>དབུ་མའི་མན་ངག་རིན་པོ་ཆེའི་ཟ་མ་ཏོག་ཁ་ཕྱེ་བ་ཞེས་བྱ་བ།</t>
        </is>
      </c>
      <c r="D691" t="inlineStr"/>
    </row>
    <row r="692">
      <c r="A692" t="inlineStr">
        <is>
          <t>bdr:WA0RT3271</t>
        </is>
      </c>
      <c r="B692">
        <f>HYPERLINK("https://library.bdrc.io/show/bdr:MW1PD95844_3159","bdr:MW1PD95844_3159")</f>
        <v/>
      </c>
      <c r="C692" t="inlineStr">
        <is>
          <t>དབུ་མའི་མན་ངག་རིན་པོ་ཆེའི་ཟ་མ་ཏོག་ཁ་ཕྱེ་བ།</t>
        </is>
      </c>
      <c r="D692" t="inlineStr"/>
    </row>
    <row r="693">
      <c r="A693" t="inlineStr">
        <is>
          <t>bdr:WA0RT3271</t>
        </is>
      </c>
      <c r="B693">
        <f>HYPERLINK("https://library.bdrc.io/show/bdr:MW23702_3328","bdr:MW23702_3328")</f>
        <v/>
      </c>
      <c r="C693" t="inlineStr">
        <is>
          <t>དབུ་མའི་མན་ངག་རིན་པོ་ཆེའི་ཟ་མ་ཏོག་ཁ་ཕྱེ་བ་ཞེས་བྱ་བ།</t>
        </is>
      </c>
      <c r="D693" t="inlineStr"/>
    </row>
    <row r="694">
      <c r="A694" t="inlineStr">
        <is>
          <t>bdr:WA0RT3271</t>
        </is>
      </c>
      <c r="B694">
        <f>HYPERLINK("https://library.bdrc.io/show/bdr:MW22704_4114","bdr:MW22704_4114")</f>
        <v/>
      </c>
      <c r="C694" t="inlineStr">
        <is>
          <t>དབུ་མའི་མན་ངག་རིན་པོ་ཆེའི་ཟ་མ་ཏོག་ཁ་ཕྱེ་བ་ཞེས་བྱ་བ།</t>
        </is>
      </c>
      <c r="D694" t="inlineStr"/>
    </row>
    <row r="695">
      <c r="A695" t="inlineStr">
        <is>
          <t>bdr:WA0RT3271</t>
        </is>
      </c>
      <c r="B695">
        <f>HYPERLINK("https://library.bdrc.io/show/bdr:MW1KG13126_5325","bdr:MW1KG13126_5325")</f>
        <v/>
      </c>
      <c r="C695" t="inlineStr">
        <is>
          <t>དབུ་མའི་མན་ངག་རིན་པོ་ཆེའི་ཟ་མ་ཏོག་ཁ་ཕྱེ་བ་ཞེས་བྱ་བ།</t>
        </is>
      </c>
      <c r="D695" t="inlineStr"/>
    </row>
    <row r="696">
      <c r="A696" t="inlineStr">
        <is>
          <t>bdr:WA0RT3271</t>
        </is>
      </c>
      <c r="B696">
        <f>HYPERLINK("https://library.bdrc.io/show/bdr:MW2KG5015_4114","bdr:MW2KG5015_4114")</f>
        <v/>
      </c>
      <c r="C696" t="inlineStr">
        <is>
          <t>དབུ་མའི་མན་ངག་རིན་པོ་ཆེའི་ཟ་མ་ཏོག་ཁ་ཕྱེ་བ་ཞེས་བྱ་བ།</t>
        </is>
      </c>
      <c r="D696" t="inlineStr"/>
    </row>
    <row r="697">
      <c r="A697" t="inlineStr">
        <is>
          <t>bdr:WA0RT3278</t>
        </is>
      </c>
      <c r="B697">
        <f>HYPERLINK("https://library.bdrc.io/show/bdr:MW1KG13126_5333","bdr:MW1KG13126_5333")</f>
        <v/>
      </c>
      <c r="C697" t="inlineStr">
        <is>
          <t>མདོ་ཀུན་ལས་བཏུས་པའི་དོན་བསྡུས་པ།</t>
        </is>
      </c>
      <c r="D697" t="inlineStr"/>
    </row>
    <row r="698">
      <c r="A698" t="inlineStr">
        <is>
          <t>bdr:WA0RT3278</t>
        </is>
      </c>
      <c r="B698">
        <f>HYPERLINK("https://library.bdrc.io/show/bdr:MW22704_4122","bdr:MW22704_4122")</f>
        <v/>
      </c>
      <c r="C698" t="inlineStr">
        <is>
          <t>མདོ་ཀུན་ལས་བཏུས་པའི་དོན་བསྡུས་པ།</t>
        </is>
      </c>
      <c r="D698" t="inlineStr"/>
    </row>
    <row r="699">
      <c r="A699" t="inlineStr">
        <is>
          <t>bdr:WA0RT3278</t>
        </is>
      </c>
      <c r="B699">
        <f>HYPERLINK("https://library.bdrc.io/show/bdr:MW2KG5015_4122","bdr:MW2KG5015_4122")</f>
        <v/>
      </c>
      <c r="C699" t="inlineStr">
        <is>
          <t>མདོ་ཀུན་ལས་བཏུས་པའི་དོན་བསྡུས་པ།</t>
        </is>
      </c>
      <c r="D699" t="inlineStr"/>
    </row>
    <row r="700">
      <c r="A700" t="inlineStr">
        <is>
          <t>bdr:WA0RT3278</t>
        </is>
      </c>
      <c r="B700">
        <f>HYPERLINK("https://library.bdrc.io/show/bdr:MW23703_3937","bdr:MW23703_3937")</f>
        <v/>
      </c>
      <c r="C700" t="inlineStr">
        <is>
          <t>མདོ་ཀུན་ལས་བཏུས་པའི་དོན་བསྡུས་པ།</t>
        </is>
      </c>
      <c r="D700" t="inlineStr"/>
    </row>
    <row r="701">
      <c r="A701" t="inlineStr">
        <is>
          <t>bdr:WA0RT3278</t>
        </is>
      </c>
      <c r="B701">
        <f>HYPERLINK("https://library.bdrc.io/show/bdr:MW23702_3336","bdr:MW23702_3336")</f>
        <v/>
      </c>
      <c r="C701" t="inlineStr">
        <is>
          <t>མདོ་ཀུན་ལས་བཏུས་པའི་དོན་བསྡུས་པ།</t>
        </is>
      </c>
      <c r="D701" t="inlineStr"/>
    </row>
    <row r="702">
      <c r="A702" t="inlineStr">
        <is>
          <t>bdr:WA0RT3278</t>
        </is>
      </c>
      <c r="B702">
        <f>HYPERLINK("https://library.bdrc.io/show/bdr:MW1PD95844_3167","bdr:MW1PD95844_3167")</f>
        <v/>
      </c>
      <c r="C702" t="inlineStr">
        <is>
          <t>མདོ་ཀུན་ལས་བཏུས་པའི་དོན་བསྡུས་པ།</t>
        </is>
      </c>
      <c r="D702" t="inlineStr"/>
    </row>
    <row r="703" ht="70" customHeight="1">
      <c r="A703" t="inlineStr">
        <is>
          <t>bdr:WA0RT3278</t>
        </is>
      </c>
      <c r="B703">
        <f>HYPERLINK("https://library.bdrc.io/show/bdr:MW00KG01606","bdr:MW00KG01606")</f>
        <v/>
      </c>
      <c r="C703" t="inlineStr">
        <is>
          <t>མདོ་ཀུན་ལས་བསྟུས་པའི་དོན་བསྡུས་པ།</t>
        </is>
      </c>
      <c r="D703">
        <f>HYPERLINK("https://library.bdrc.io/show/bdr:W00KG01606",IMAGE("https://iiif.bdrc.io/bdr:I00KG02852::I00KG028520003.tif/full/150,/0/default.jpg"))</f>
        <v/>
      </c>
    </row>
    <row r="704">
      <c r="A704" t="inlineStr">
        <is>
          <t>bdr:WA0RT3287</t>
        </is>
      </c>
      <c r="B704">
        <f>HYPERLINK("https://library.bdrc.io/show/bdr:MW2KG5015_4131","bdr:MW2KG5015_4131")</f>
        <v/>
      </c>
      <c r="C704" t="inlineStr">
        <is>
          <t>བྱང་ཆུབ་སེམས་དཔའི་སྤྱོད་པ་མདོ་ཙམ་གདམས་ངག་ཏུ་བྱས་པ།</t>
        </is>
      </c>
      <c r="D704" t="inlineStr"/>
    </row>
    <row r="705">
      <c r="A705" t="inlineStr">
        <is>
          <t>bdr:WA0RT3287</t>
        </is>
      </c>
      <c r="B705">
        <f>HYPERLINK("https://library.bdrc.io/show/bdr:MW1PD95844_3182","bdr:MW1PD95844_3182")</f>
        <v/>
      </c>
      <c r="C705" t="inlineStr">
        <is>
          <t>བྱང་ཆུབ་སེམས་དཔའི་སྤྱོད་པ་མདོ་ཙམ་གདམས་ངག་ཏུ་བྱས་པ།</t>
        </is>
      </c>
      <c r="D705" t="inlineStr"/>
    </row>
    <row r="706">
      <c r="A706" t="inlineStr">
        <is>
          <t>bdr:WA0RT3287</t>
        </is>
      </c>
      <c r="B706">
        <f>HYPERLINK("https://library.bdrc.io/show/bdr:MW22704_4174","bdr:MW22704_4174")</f>
        <v/>
      </c>
      <c r="C706" t="inlineStr">
        <is>
          <t>བྱང་ཆུབ་སེམས་དཔའི་སྤྱོད་པ་མདོ་ཙམ་གདམས་ངག་ཏུ་བྱས་པ།</t>
        </is>
      </c>
      <c r="D706" t="inlineStr"/>
    </row>
    <row r="707">
      <c r="A707" t="inlineStr">
        <is>
          <t>bdr:WA0RT3287</t>
        </is>
      </c>
      <c r="B707">
        <f>HYPERLINK("https://library.bdrc.io/show/bdr:MW22704_4131","bdr:MW22704_4131")</f>
        <v/>
      </c>
      <c r="C707" t="inlineStr">
        <is>
          <t>བྱང་ཆུབ་སེམས་དཔའི་སྤྱོད་པ་མདོ་ཙམ་གདམས་ངག་ཏུ་བྱས་པ།</t>
        </is>
      </c>
      <c r="D707" t="inlineStr"/>
    </row>
    <row r="708">
      <c r="A708" t="inlineStr">
        <is>
          <t>bdr:WA0RT3287</t>
        </is>
      </c>
      <c r="B708">
        <f>HYPERLINK("https://library.bdrc.io/show/bdr:MW23703_3946","bdr:MW23703_3946")</f>
        <v/>
      </c>
      <c r="C708" t="inlineStr">
        <is>
          <t>བྱང་ཆུབ་སེམས་དཔའི་སྤྱོད་པ་མདོ་ཙམ་གདམས་ངག་ཏུ་བྱས་པ།</t>
        </is>
      </c>
      <c r="D708" t="inlineStr"/>
    </row>
    <row r="709">
      <c r="A709" t="inlineStr">
        <is>
          <t>bdr:WA0RT3287</t>
        </is>
      </c>
      <c r="B709">
        <f>HYPERLINK("https://library.bdrc.io/show/bdr:MW1KG13126_5342","bdr:MW1KG13126_5342")</f>
        <v/>
      </c>
      <c r="C709" t="inlineStr">
        <is>
          <t>བྱང་ཆུབ་སེམས་དཔའི་སྤྱོད་པ་མདོ་ཙམ་གདམས་ངག་ཏུ་བྱས་པ།</t>
        </is>
      </c>
      <c r="D709" t="inlineStr"/>
    </row>
    <row r="710">
      <c r="A710" t="inlineStr">
        <is>
          <t>bdr:WA0RT3287</t>
        </is>
      </c>
      <c r="B710">
        <f>HYPERLINK("https://library.bdrc.io/show/bdr:MW2KG5015_4174","bdr:MW2KG5015_4174")</f>
        <v/>
      </c>
      <c r="C710" t="inlineStr">
        <is>
          <t>བྱང་ཆུབ་སེམས་དཔའི་སྤྱོད་པ་མདོ་ཙམ་གདམས་ངག་ཏུ་བྱས་པ།</t>
        </is>
      </c>
      <c r="D710" t="inlineStr"/>
    </row>
    <row r="711">
      <c r="A711" t="inlineStr">
        <is>
          <t>bdr:WA0RT3287</t>
        </is>
      </c>
      <c r="B711">
        <f>HYPERLINK("https://library.bdrc.io/show/bdr:MW1KG13126_5385","bdr:MW1KG13126_5385")</f>
        <v/>
      </c>
      <c r="C711" t="inlineStr">
        <is>
          <t>བྱང་ཆུབ་སེམས་དཔའི་སྤྱོད་པ་མདོ་ཙམ་གདམས་ངག་ཏུ་བྱས་པ།</t>
        </is>
      </c>
      <c r="D711" t="inlineStr"/>
    </row>
    <row r="712">
      <c r="A712" t="inlineStr">
        <is>
          <t>bdr:WA0RT3287</t>
        </is>
      </c>
      <c r="B712">
        <f>HYPERLINK("https://library.bdrc.io/show/bdr:MW1PD95844_3176","bdr:MW1PD95844_3176")</f>
        <v/>
      </c>
      <c r="C712" t="inlineStr">
        <is>
          <t>བྱང་ཆུབ་སེམས་དཔའི་སྤྱོད་པ་མདོ་ཙམ་གདམས་ངག་ཏུ་བྱས་པ།</t>
        </is>
      </c>
      <c r="D712" t="inlineStr"/>
    </row>
    <row r="713">
      <c r="A713" t="inlineStr">
        <is>
          <t>bdr:WA0RT3287</t>
        </is>
      </c>
      <c r="B713">
        <f>HYPERLINK("https://library.bdrc.io/show/bdr:MW23702_3351","bdr:MW23702_3351")</f>
        <v/>
      </c>
      <c r="C713" t="inlineStr">
        <is>
          <t>བྱང་ཆུབ་སེམས་དཔའི་སྤྱོད་པ་མདོ་ཙམ་གདམས་ངག་ཏུ་བྱས་པ།</t>
        </is>
      </c>
      <c r="D713" t="inlineStr"/>
    </row>
    <row r="714">
      <c r="A714" t="inlineStr">
        <is>
          <t>bdr:WA0RT3287</t>
        </is>
      </c>
      <c r="B714">
        <f>HYPERLINK("https://library.bdrc.io/show/bdr:MW2KG5015_4137","bdr:MW2KG5015_4137")</f>
        <v/>
      </c>
      <c r="C714" t="inlineStr">
        <is>
          <t>བྱང་ཆུབ་སེམས་དཔའི་སྤྱོད་པ་མདོ་ཙམ་གདམས་ངག་ཏུ་བྱས་པ།</t>
        </is>
      </c>
      <c r="D714" t="inlineStr"/>
    </row>
    <row r="715">
      <c r="A715" t="inlineStr">
        <is>
          <t>bdr:WA0RT3287</t>
        </is>
      </c>
      <c r="B715">
        <f>HYPERLINK("https://library.bdrc.io/show/bdr:MW23702_3345","bdr:MW23702_3345")</f>
        <v/>
      </c>
      <c r="C715" t="inlineStr">
        <is>
          <t>བྱང་ཆུབ་སེམས་དཔའི་སྤྱོད་པ་མདོ་ཙམ་གདམས་ངག་ཏུ་བྱས་པ།</t>
        </is>
      </c>
      <c r="D715" t="inlineStr"/>
    </row>
    <row r="716">
      <c r="A716" t="inlineStr">
        <is>
          <t>bdr:WA0RT3287</t>
        </is>
      </c>
      <c r="B716">
        <f>HYPERLINK("https://library.bdrc.io/show/bdr:MW23702_3388","bdr:MW23702_3388")</f>
        <v/>
      </c>
      <c r="C716" t="inlineStr">
        <is>
          <t>བྱང་ཆུབ་སེམས་དཔའི་སྤྱོད་པ་མདོ་ཙམ་གདམས་ངག་ཏུ་བྱས་པ།</t>
        </is>
      </c>
      <c r="D716" t="inlineStr"/>
    </row>
    <row r="717">
      <c r="A717" t="inlineStr">
        <is>
          <t>bdr:WA0RT3287</t>
        </is>
      </c>
      <c r="B717">
        <f>HYPERLINK("https://library.bdrc.io/show/bdr:MW1KG13126_5348","bdr:MW1KG13126_5348")</f>
        <v/>
      </c>
      <c r="C717" t="inlineStr">
        <is>
          <t>བྱང་ཆུབ་སེམས་དཔའི་སྤྱོད་པ་མདོ་ཙམ་གདམས་ངག་ཏུ་བྱས་པ།</t>
        </is>
      </c>
      <c r="D717" t="inlineStr"/>
    </row>
    <row r="718">
      <c r="A718" t="inlineStr">
        <is>
          <t>bdr:WA0RT3287</t>
        </is>
      </c>
      <c r="B718">
        <f>HYPERLINK("https://library.bdrc.io/show/bdr:MW22704_4137","bdr:MW22704_4137")</f>
        <v/>
      </c>
      <c r="C718" t="inlineStr">
        <is>
          <t>བྱང་ཆུབ་སེམས་དཔའི་སྤྱོད་པ་མདོ་ཙམ་གདམས་ངག་ཏུ་བྱས་པ།</t>
        </is>
      </c>
      <c r="D718" t="inlineStr"/>
    </row>
    <row r="719">
      <c r="A719" t="inlineStr">
        <is>
          <t>bdr:WA0RT3288</t>
        </is>
      </c>
      <c r="B719">
        <f>HYPERLINK("https://library.bdrc.io/show/bdr:MW23703_3947","bdr:MW23703_3947")</f>
        <v/>
      </c>
      <c r="C719" t="inlineStr">
        <is>
          <t>བྱང་ཆུབ་ལམ་གྱི་སྒྲོན་མ།</t>
        </is>
      </c>
      <c r="D719" t="inlineStr"/>
    </row>
    <row r="720">
      <c r="A720" t="inlineStr">
        <is>
          <t>bdr:WA0RT3288</t>
        </is>
      </c>
      <c r="B720">
        <f>HYPERLINK("https://library.bdrc.io/show/bdr:MW1PD95844_3177","bdr:MW1PD95844_3177")</f>
        <v/>
      </c>
      <c r="C720" t="inlineStr">
        <is>
          <t>བྱང་ཆུབ་ལམ་གྱི་སྒྲོན་མ།</t>
        </is>
      </c>
      <c r="D720" t="inlineStr"/>
    </row>
    <row r="721">
      <c r="A721" t="inlineStr">
        <is>
          <t>bdr:WA0RT3288</t>
        </is>
      </c>
      <c r="B721">
        <f>HYPERLINK("https://library.bdrc.io/show/bdr:MW22704_4132","bdr:MW22704_4132")</f>
        <v/>
      </c>
      <c r="C721" t="inlineStr">
        <is>
          <t>བྱང་ཆུབ་ལམ་གྱི་སྒྲོན་མ།</t>
        </is>
      </c>
      <c r="D721" t="inlineStr"/>
    </row>
    <row r="722">
      <c r="A722" t="inlineStr">
        <is>
          <t>bdr:WA0RT3288</t>
        </is>
      </c>
      <c r="B722">
        <f>HYPERLINK("https://library.bdrc.io/show/bdr:MW1KG13126_5343","bdr:MW1KG13126_5343")</f>
        <v/>
      </c>
      <c r="C722" t="inlineStr">
        <is>
          <t>བྱང་ཆུབ་ལམ་གྱི་སྒྲོན་མ།</t>
        </is>
      </c>
      <c r="D722" t="inlineStr"/>
    </row>
    <row r="723">
      <c r="A723" t="inlineStr">
        <is>
          <t>bdr:WA0RT3288</t>
        </is>
      </c>
      <c r="B723">
        <f>HYPERLINK("https://library.bdrc.io/show/bdr:MW2KG5015_4167","bdr:MW2KG5015_4167")</f>
        <v/>
      </c>
      <c r="C723" t="inlineStr">
        <is>
          <t>བྱང་ཆུབ་ལམ་གྱི་སྒྲོན་མ།</t>
        </is>
      </c>
      <c r="D723" t="inlineStr"/>
    </row>
    <row r="724">
      <c r="A724" t="inlineStr">
        <is>
          <t>bdr:WA0RT3288</t>
        </is>
      </c>
      <c r="B724">
        <f>HYPERLINK("https://library.bdrc.io/show/bdr:MW2KG5015_4132","bdr:MW2KG5015_4132")</f>
        <v/>
      </c>
      <c r="C724" t="inlineStr">
        <is>
          <t>བྱང་ཆུབ་ལམ་གྱི་སྒྲོན་མ།</t>
        </is>
      </c>
      <c r="D724" t="inlineStr"/>
    </row>
    <row r="725">
      <c r="A725" t="inlineStr">
        <is>
          <t>bdr:WA0RT3288</t>
        </is>
      </c>
      <c r="B725">
        <f>HYPERLINK("https://library.bdrc.io/show/bdr:MW22704_4167","bdr:MW22704_4167")</f>
        <v/>
      </c>
      <c r="C725" t="inlineStr">
        <is>
          <t>བྱང་ཆུབ་ལམ་གྱི་སྒྲོན་མ།</t>
        </is>
      </c>
      <c r="D725" t="inlineStr"/>
    </row>
    <row r="726">
      <c r="A726" t="inlineStr">
        <is>
          <t>bdr:WA0RT3288</t>
        </is>
      </c>
      <c r="B726">
        <f>HYPERLINK("https://library.bdrc.io/show/bdr:MW23702_3346","bdr:MW23702_3346")</f>
        <v/>
      </c>
      <c r="C726" t="inlineStr">
        <is>
          <t>བྱང་ཆུབ་ལམ་གྱི་སྒྲོན་མ།</t>
        </is>
      </c>
      <c r="D726" t="inlineStr"/>
    </row>
    <row r="727">
      <c r="A727" t="inlineStr">
        <is>
          <t>bdr:WA0RT3288</t>
        </is>
      </c>
      <c r="B727">
        <f>HYPERLINK("https://library.bdrc.io/show/bdr:MW23702_3381","bdr:MW23702_3381")</f>
        <v/>
      </c>
      <c r="C727" t="inlineStr">
        <is>
          <t>བྱང་ཆུབ་ལམ་གྱི་སྒྲོན་མ།</t>
        </is>
      </c>
      <c r="D727" t="inlineStr"/>
    </row>
    <row r="728">
      <c r="A728" t="inlineStr">
        <is>
          <t>bdr:WA0RT3288</t>
        </is>
      </c>
      <c r="B728">
        <f>HYPERLINK("https://library.bdrc.io/show/bdr:MW1KG13126_5378","bdr:MW1KG13126_5378")</f>
        <v/>
      </c>
      <c r="C728" t="inlineStr">
        <is>
          <t>བྱང་ཆུབ་ལམ་གྱི་སྒྲོན་མ།</t>
        </is>
      </c>
      <c r="D728" t="inlineStr"/>
    </row>
    <row r="729">
      <c r="A729" t="inlineStr">
        <is>
          <t>bdr:WA0RT3288</t>
        </is>
      </c>
      <c r="B729">
        <f>HYPERLINK("https://library.bdrc.io/show/bdr:MW9LS7","bdr:MW9LS7")</f>
        <v/>
      </c>
      <c r="C729" t="inlineStr">
        <is>
          <t>བྱང་ཆུབ་ལམ་གྱི་སྒྲོན་མ</t>
        </is>
      </c>
      <c r="D729" t="inlineStr"/>
    </row>
    <row r="730">
      <c r="A730" t="inlineStr">
        <is>
          <t>bdr:WA0RT3289</t>
        </is>
      </c>
      <c r="B730">
        <f>HYPERLINK("https://library.bdrc.io/show/bdr:MW23702_3347","bdr:MW23702_3347")</f>
        <v/>
      </c>
      <c r="C730" t="inlineStr">
        <is>
          <t>བྱང་ཆུབ་ལམ་གྱི་སྒྲོན་མའི་དཀའ་འགྲེལ་ཞེས་བྱ་བ།</t>
        </is>
      </c>
      <c r="D730" t="inlineStr"/>
    </row>
    <row r="731">
      <c r="A731" t="inlineStr">
        <is>
          <t>bdr:WA0RT3289</t>
        </is>
      </c>
      <c r="B731">
        <f>HYPERLINK("https://library.bdrc.io/show/bdr:MW1PD95844_3178","bdr:MW1PD95844_3178")</f>
        <v/>
      </c>
      <c r="C731" t="inlineStr">
        <is>
          <t>བྱང་ཆུབ་ལམ་གྱི་སྒྲོན་མའི་དཀའ་འགྲེལ་ཞེས་བྱ་བ།</t>
        </is>
      </c>
      <c r="D731" t="inlineStr"/>
    </row>
    <row r="732">
      <c r="A732" t="inlineStr">
        <is>
          <t>bdr:WA0RT3289</t>
        </is>
      </c>
      <c r="B732">
        <f>HYPERLINK("https://library.bdrc.io/show/bdr:MW2KG5015_4133","bdr:MW2KG5015_4133")</f>
        <v/>
      </c>
      <c r="C732" t="inlineStr">
        <is>
          <t>བྱང་ཆུབ་ལམ་གྱི་སྒྲོན་མའི་དཀའ་འགྲེལ་ཞེས་བྱ་བ།</t>
        </is>
      </c>
      <c r="D732" t="inlineStr"/>
    </row>
    <row r="733">
      <c r="A733" t="inlineStr">
        <is>
          <t>bdr:WA0RT3289</t>
        </is>
      </c>
      <c r="B733">
        <f>HYPERLINK("https://library.bdrc.io/show/bdr:MW22704_4133","bdr:MW22704_4133")</f>
        <v/>
      </c>
      <c r="C733" t="inlineStr">
        <is>
          <t>བྱང་ཆུབ་ལམ་གྱི་སྒྲོན་མའི་དཀའ་འགྲེལ་ཞེས་བྱ་བ།</t>
        </is>
      </c>
      <c r="D733" t="inlineStr"/>
    </row>
    <row r="734">
      <c r="A734" t="inlineStr">
        <is>
          <t>bdr:WA0RT3289</t>
        </is>
      </c>
      <c r="B734">
        <f>HYPERLINK("https://library.bdrc.io/show/bdr:MW1KG13126_5344","bdr:MW1KG13126_5344")</f>
        <v/>
      </c>
      <c r="C734" t="inlineStr">
        <is>
          <t>བྱང་ཆུབ་ལམ་གྱི་སྒྲོན་མའི་དཀའ་འགྲེལ་ཞེས་བྱ་བ།</t>
        </is>
      </c>
      <c r="D734" t="inlineStr"/>
    </row>
    <row r="735">
      <c r="A735" t="inlineStr">
        <is>
          <t>bdr:WA0RT3289</t>
        </is>
      </c>
      <c r="B735">
        <f>HYPERLINK("https://library.bdrc.io/show/bdr:MW23703_3948","bdr:MW23703_3948")</f>
        <v/>
      </c>
      <c r="C735" t="inlineStr">
        <is>
          <t>བྱང་ཆུབ་ལམ་གྱི་སྒྲོན་མའི་དཀའ་འགྲེལ་ཞེས་བྱ་བ།</t>
        </is>
      </c>
      <c r="D735" t="inlineStr"/>
    </row>
    <row r="736">
      <c r="A736" t="inlineStr">
        <is>
          <t>bdr:WA0RT3290</t>
        </is>
      </c>
      <c r="B736">
        <f>HYPERLINK("https://library.bdrc.io/show/bdr:MW23702_3348","bdr:MW23702_3348")</f>
        <v/>
      </c>
      <c r="C736" t="inlineStr">
        <is>
          <t>སྙིང་པོ་བསྡུས་པ་ཞེས་བྱ་བ།</t>
        </is>
      </c>
      <c r="D736" t="inlineStr"/>
    </row>
    <row r="737">
      <c r="A737" t="inlineStr">
        <is>
          <t>bdr:WA0RT3290</t>
        </is>
      </c>
      <c r="B737">
        <f>HYPERLINK("https://library.bdrc.io/show/bdr:MW22704_4134","bdr:MW22704_4134")</f>
        <v/>
      </c>
      <c r="C737" t="inlineStr">
        <is>
          <t>སྙིང་པོ་བསྡུས་པ་ཞེས་བྱ་བ།</t>
        </is>
      </c>
      <c r="D737" t="inlineStr"/>
    </row>
    <row r="738">
      <c r="A738" t="inlineStr">
        <is>
          <t>bdr:WA0RT3290</t>
        </is>
      </c>
      <c r="B738">
        <f>HYPERLINK("https://library.bdrc.io/show/bdr:MW1KG13126_5345","bdr:MW1KG13126_5345")</f>
        <v/>
      </c>
      <c r="C738" t="inlineStr">
        <is>
          <t>སྙིང་པོ་བསྡུས་པ་ཞེས་བྱ་བ།</t>
        </is>
      </c>
      <c r="D738" t="inlineStr"/>
    </row>
    <row r="739">
      <c r="A739" t="inlineStr">
        <is>
          <t>bdr:WA0RT3290</t>
        </is>
      </c>
      <c r="B739">
        <f>HYPERLINK("https://library.bdrc.io/show/bdr:MW1PD95844_3179","bdr:MW1PD95844_3179")</f>
        <v/>
      </c>
      <c r="C739" t="inlineStr">
        <is>
          <t>སྙིང་པོ་བསྡུས་པ་ཞེས་བྱ་བ།</t>
        </is>
      </c>
      <c r="D739" t="inlineStr"/>
    </row>
    <row r="740">
      <c r="A740" t="inlineStr">
        <is>
          <t>bdr:WA0RT3290</t>
        </is>
      </c>
      <c r="B740">
        <f>HYPERLINK("https://library.bdrc.io/show/bdr:MW2KG5015_4134","bdr:MW2KG5015_4134")</f>
        <v/>
      </c>
      <c r="C740" t="inlineStr">
        <is>
          <t>སྙིང་པོ་བསྡུས་པ་ཞེས་བྱ་བ།</t>
        </is>
      </c>
      <c r="D740" t="inlineStr"/>
    </row>
    <row r="741">
      <c r="A741" t="inlineStr">
        <is>
          <t>bdr:WA0RT3290</t>
        </is>
      </c>
      <c r="B741">
        <f>HYPERLINK("https://library.bdrc.io/show/bdr:MW2KG5015_4171","bdr:MW2KG5015_4171")</f>
        <v/>
      </c>
      <c r="C741" t="inlineStr">
        <is>
          <t>སྙིང་པོ་བསྡུས་པ་ཞེས་བྱ་བ།</t>
        </is>
      </c>
      <c r="D741" t="inlineStr"/>
    </row>
    <row r="742">
      <c r="A742" t="inlineStr">
        <is>
          <t>bdr:WA0RT3290</t>
        </is>
      </c>
      <c r="B742">
        <f>HYPERLINK("https://library.bdrc.io/show/bdr:MW23703_3949","bdr:MW23703_3949")</f>
        <v/>
      </c>
      <c r="C742" t="inlineStr">
        <is>
          <t>སྙིང་པོ་བསྡུས་པ་ཞེས་བྱ་བ།</t>
        </is>
      </c>
      <c r="D742" t="inlineStr"/>
    </row>
    <row r="743">
      <c r="A743" t="inlineStr">
        <is>
          <t>bdr:WA0RT3290</t>
        </is>
      </c>
      <c r="B743">
        <f>HYPERLINK("https://library.bdrc.io/show/bdr:MW22704_4171","bdr:MW22704_4171")</f>
        <v/>
      </c>
      <c r="C743" t="inlineStr">
        <is>
          <t>སྙིང་པོ་བསྡུས་པ་ཞེས་བྱ་བ།</t>
        </is>
      </c>
      <c r="D743" t="inlineStr"/>
    </row>
    <row r="744">
      <c r="A744" t="inlineStr">
        <is>
          <t>bdr:WA0RT3291</t>
        </is>
      </c>
      <c r="B744">
        <f>HYPERLINK("https://library.bdrc.io/show/bdr:MW23703_3950","bdr:MW23703_3950")</f>
        <v/>
      </c>
      <c r="C744" t="inlineStr">
        <is>
          <t>སྙིང་པོ་ངེས་པར་བསྡུ་བ་ཞེས་བྱ་བ།</t>
        </is>
      </c>
      <c r="D744" t="inlineStr"/>
    </row>
    <row r="745">
      <c r="A745" t="inlineStr">
        <is>
          <t>bdr:WA0RT3291</t>
        </is>
      </c>
      <c r="B745">
        <f>HYPERLINK("https://library.bdrc.io/show/bdr:MW1PD95844_3180","bdr:MW1PD95844_3180")</f>
        <v/>
      </c>
      <c r="C745" t="inlineStr">
        <is>
          <t>སྙིང་པོ་ངེས་པར་བསྡུ་བ།</t>
        </is>
      </c>
      <c r="D745" t="inlineStr"/>
    </row>
    <row r="746">
      <c r="A746" t="inlineStr">
        <is>
          <t>bdr:WA0RT3291</t>
        </is>
      </c>
      <c r="B746">
        <f>HYPERLINK("https://library.bdrc.io/show/bdr:MW22704_4135","bdr:MW22704_4135")</f>
        <v/>
      </c>
      <c r="C746" t="inlineStr">
        <is>
          <t>སྙིང་པོ་ངེས་པར་བསྡུ་བ་ཞེས་བྱ་བ།</t>
        </is>
      </c>
      <c r="D746" t="inlineStr"/>
    </row>
    <row r="747">
      <c r="A747" t="inlineStr">
        <is>
          <t>bdr:WA0RT3291</t>
        </is>
      </c>
      <c r="B747">
        <f>HYPERLINK("https://library.bdrc.io/show/bdr:MW1KG13126_5346","bdr:MW1KG13126_5346")</f>
        <v/>
      </c>
      <c r="C747" t="inlineStr">
        <is>
          <t>སྙིང་པོ་ངེས་པར་བསྡུ་བ་ཞེས་བྱ་བ།</t>
        </is>
      </c>
      <c r="D747" t="inlineStr"/>
    </row>
    <row r="748">
      <c r="A748" t="inlineStr">
        <is>
          <t>bdr:WA0RT3291</t>
        </is>
      </c>
      <c r="B748">
        <f>HYPERLINK("https://library.bdrc.io/show/bdr:MW23702_3386","bdr:MW23702_3386")</f>
        <v/>
      </c>
      <c r="C748" t="inlineStr">
        <is>
          <t>སྙིང་པོ་ངེས་པར་བསྡུ་པ་ཞེས་བྱ་བ།</t>
        </is>
      </c>
      <c r="D748" t="inlineStr"/>
    </row>
    <row r="749">
      <c r="A749" t="inlineStr">
        <is>
          <t>bdr:WA0RT3291</t>
        </is>
      </c>
      <c r="B749">
        <f>HYPERLINK("https://library.bdrc.io/show/bdr:MW22704_4172","bdr:MW22704_4172")</f>
        <v/>
      </c>
      <c r="C749" t="inlineStr">
        <is>
          <t>སྙིང་པོ་ངེས་པར་བསྡུ་བ་ཞེས་བྱ་བ།</t>
        </is>
      </c>
      <c r="D749" t="inlineStr"/>
    </row>
    <row r="750">
      <c r="A750" t="inlineStr">
        <is>
          <t>bdr:WA0RT3291</t>
        </is>
      </c>
      <c r="B750">
        <f>HYPERLINK("https://library.bdrc.io/show/bdr:MW1KG13126_5383","bdr:MW1KG13126_5383")</f>
        <v/>
      </c>
      <c r="C750" t="inlineStr">
        <is>
          <t>སྙིང་པོ་ངེས་པར་བསྡུ་བ་ཞེས་བྱ་བ།</t>
        </is>
      </c>
      <c r="D750" t="inlineStr"/>
    </row>
    <row r="751">
      <c r="A751" t="inlineStr">
        <is>
          <t>bdr:WA0RT3291</t>
        </is>
      </c>
      <c r="B751">
        <f>HYPERLINK("https://library.bdrc.io/show/bdr:MW2KG5015_4135","bdr:MW2KG5015_4135")</f>
        <v/>
      </c>
      <c r="C751" t="inlineStr">
        <is>
          <t>སྙིང་པོ་ངེས་པར་བསྡུ་བ་ཞེས་བྱ་བ།</t>
        </is>
      </c>
      <c r="D751" t="inlineStr"/>
    </row>
    <row r="752">
      <c r="A752" t="inlineStr">
        <is>
          <t>bdr:WA0RT3291</t>
        </is>
      </c>
      <c r="B752">
        <f>HYPERLINK("https://library.bdrc.io/show/bdr:MW2KG5015_4172","bdr:MW2KG5015_4172")</f>
        <v/>
      </c>
      <c r="C752" t="inlineStr">
        <is>
          <t>སྙིང་པོ་ངེས་པར་བསྡུ་བ་ཞེས་བྱ་བ།</t>
        </is>
      </c>
      <c r="D752" t="inlineStr"/>
    </row>
    <row r="753">
      <c r="A753" t="inlineStr">
        <is>
          <t>bdr:WA0RT3292</t>
        </is>
      </c>
      <c r="B753">
        <f>HYPERLINK("https://library.bdrc.io/show/bdr:MW1KG13126_5347","bdr:MW1KG13126_5347")</f>
        <v/>
      </c>
      <c r="C753" t="inlineStr">
        <is>
          <t>བྱང་ཆུབ་སེམས་དཔའི་ནོར་བུའི་ཕྲེང་བ།</t>
        </is>
      </c>
      <c r="D753" t="inlineStr"/>
    </row>
    <row r="754">
      <c r="A754" t="inlineStr">
        <is>
          <t>bdr:WA0RT3292</t>
        </is>
      </c>
      <c r="B754">
        <f>HYPERLINK("https://library.bdrc.io/show/bdr:MW23703_3951","bdr:MW23703_3951")</f>
        <v/>
      </c>
      <c r="C754" t="inlineStr">
        <is>
          <t>བྱང་ཆུབ་སེམས་དཔའི་ནོར་བུའི་ཕྲེང་བ།</t>
        </is>
      </c>
      <c r="D754" t="inlineStr"/>
    </row>
    <row r="755">
      <c r="A755" t="inlineStr">
        <is>
          <t>bdr:WA0RT3292</t>
        </is>
      </c>
      <c r="B755">
        <f>HYPERLINK("https://library.bdrc.io/show/bdr:MW2KG5015_4136","bdr:MW2KG5015_4136")</f>
        <v/>
      </c>
      <c r="C755" t="inlineStr">
        <is>
          <t>བྱང་ཆུབ་སེམས་དཔའི་ནོར་བུའི་ཕྲེང་བ།</t>
        </is>
      </c>
      <c r="D755" t="inlineStr"/>
    </row>
    <row r="756">
      <c r="A756" t="inlineStr">
        <is>
          <t>bdr:WA0RT3292</t>
        </is>
      </c>
      <c r="B756">
        <f>HYPERLINK("https://library.bdrc.io/show/bdr:MW1PD95844_3181","bdr:MW1PD95844_3181")</f>
        <v/>
      </c>
      <c r="C756" t="inlineStr">
        <is>
          <t>བྱང་ཆུབ་སེམས་དཔའི་ནོར་བུའི་ཕྲེང་བ།</t>
        </is>
      </c>
      <c r="D756" t="inlineStr"/>
    </row>
    <row r="757">
      <c r="A757" t="inlineStr">
        <is>
          <t>bdr:WA0RT3292</t>
        </is>
      </c>
      <c r="B757">
        <f>HYPERLINK("https://library.bdrc.io/show/bdr:MW23702_3387","bdr:MW23702_3387")</f>
        <v/>
      </c>
      <c r="C757" t="inlineStr">
        <is>
          <t>བྱང་ཆུབ་སེམས་དཔའི་ནོར་བུའི་ཕྲེང་བ།</t>
        </is>
      </c>
      <c r="D757" t="inlineStr"/>
    </row>
    <row r="758">
      <c r="A758" t="inlineStr">
        <is>
          <t>bdr:WA0RT3292</t>
        </is>
      </c>
      <c r="B758">
        <f>HYPERLINK("https://library.bdrc.io/show/bdr:MW1KG13126_5384","bdr:MW1KG13126_5384")</f>
        <v/>
      </c>
      <c r="C758" t="inlineStr">
        <is>
          <t>བྱང་ཆུབ་སེམས་དཔའི་ནོར་བུའི་ཕྲེང་བ།</t>
        </is>
      </c>
      <c r="D758" t="inlineStr"/>
    </row>
    <row r="759">
      <c r="A759" t="inlineStr">
        <is>
          <t>bdr:WA0RT3292</t>
        </is>
      </c>
      <c r="B759">
        <f>HYPERLINK("https://library.bdrc.io/show/bdr:MW23702_3350","bdr:MW23702_3350")</f>
        <v/>
      </c>
      <c r="C759" t="inlineStr">
        <is>
          <t>བྱང་ཆུབ་སེམས་དཔའི་ནོར་བུའི་ཕྲེང་བ།</t>
        </is>
      </c>
      <c r="D759" t="inlineStr"/>
    </row>
    <row r="760">
      <c r="A760" t="inlineStr">
        <is>
          <t>bdr:WA0RT3292</t>
        </is>
      </c>
      <c r="B760">
        <f>HYPERLINK("https://library.bdrc.io/show/bdr:MW2KG5015_4173","bdr:MW2KG5015_4173")</f>
        <v/>
      </c>
      <c r="C760" t="inlineStr">
        <is>
          <t>བྱང་ཆུབ་སེམས་དཔའི་ནོར་བུའི་ཕྲེང་བ།</t>
        </is>
      </c>
      <c r="D760" t="inlineStr"/>
    </row>
    <row r="761">
      <c r="A761" t="inlineStr">
        <is>
          <t>bdr:WA0RT3292</t>
        </is>
      </c>
      <c r="B761">
        <f>HYPERLINK("https://library.bdrc.io/show/bdr:MW22704_4173","bdr:MW22704_4173")</f>
        <v/>
      </c>
      <c r="C761" t="inlineStr">
        <is>
          <t>བྱང་ཆུབ་སེམས་དཔའི་ནོར་བུའི་ཕྲེང་བ།</t>
        </is>
      </c>
      <c r="D761" t="inlineStr"/>
    </row>
    <row r="762">
      <c r="A762" t="inlineStr">
        <is>
          <t>bdr:WA0RT3292</t>
        </is>
      </c>
      <c r="B762">
        <f>HYPERLINK("https://library.bdrc.io/show/bdr:MW22704_4136","bdr:MW22704_4136")</f>
        <v/>
      </c>
      <c r="C762" t="inlineStr">
        <is>
          <t>བྱང་ཆུབ་སེམས་དཔའི་ནོར་བུའི་ཕྲེང་བ།</t>
        </is>
      </c>
      <c r="D762" t="inlineStr"/>
    </row>
    <row r="763">
      <c r="A763" t="inlineStr">
        <is>
          <t>bdr:WA0RT3292</t>
        </is>
      </c>
      <c r="B763">
        <f>HYPERLINK("https://library.bdrc.io/show/bdr:MW23164_EC025D","bdr:MW23164_EC025D")</f>
        <v/>
      </c>
      <c r="C763" t="inlineStr">
        <is>
          <t>བྱང་ཆུབ་སེམས་དཔའི་ནོར་བུའི་འཕྲེང་བ།</t>
        </is>
      </c>
      <c r="D763" t="inlineStr"/>
    </row>
    <row r="764">
      <c r="A764" t="inlineStr">
        <is>
          <t>bdr:WA0RT3292</t>
        </is>
      </c>
      <c r="B764">
        <f>HYPERLINK("https://library.bdrc.io/show/bdr:MW25275_159E79","bdr:MW25275_159E79")</f>
        <v/>
      </c>
      <c r="C764" t="inlineStr">
        <is>
          <t>བྱང་ཆུབ་སེམས་དཔའི་ནོར་བུའི་ཕྲེང་བ།</t>
        </is>
      </c>
      <c r="D764" t="inlineStr"/>
    </row>
    <row r="765">
      <c r="A765" t="inlineStr">
        <is>
          <t>bdr:WA0RTI3293</t>
        </is>
      </c>
      <c r="B765">
        <f>HYPERLINK("https://library.bdrc.io/show/bdr:IE0GR0288","bdr:IE0GR0288")</f>
        <v/>
      </c>
      <c r="C765" t="inlineStr">
        <is>
          <t>Dipankarasrijnana: Bodhisattvadikarmikamargavataradesana</t>
        </is>
      </c>
      <c r="D765" t="inlineStr"/>
    </row>
    <row r="766">
      <c r="A766" t="inlineStr">
        <is>
          <t>bdr:WA0RT3293</t>
        </is>
      </c>
      <c r="B766">
        <f>HYPERLINK("https://library.bdrc.io/show/bdr:MW22704_4138","bdr:MW22704_4138")</f>
        <v/>
      </c>
      <c r="C766" t="inlineStr">
        <is>
          <t>བྱང་ཆུབ་སེམས་དཔའ་ལས་དང་པོ་པའི་ལམ་ལ་འཇུག་པ་བསྟན་པ།</t>
        </is>
      </c>
      <c r="D766" t="inlineStr"/>
    </row>
    <row r="767">
      <c r="A767" t="inlineStr">
        <is>
          <t>bdr:WA0RT3293</t>
        </is>
      </c>
      <c r="B767">
        <f>HYPERLINK("https://library.bdrc.io/show/bdr:MW2KG5015_4179","bdr:MW2KG5015_4179")</f>
        <v/>
      </c>
      <c r="C767" t="inlineStr">
        <is>
          <t>བྱང་ཆུབ་སེམས་དཔའ་ལས་དང་པོ་པའི་ལམ་ལ་འཇུག་པ་བསྟན་པ།</t>
        </is>
      </c>
      <c r="D767" t="inlineStr"/>
    </row>
    <row r="768">
      <c r="A768" t="inlineStr">
        <is>
          <t>bdr:WA0RT3293</t>
        </is>
      </c>
      <c r="B768">
        <f>HYPERLINK("https://library.bdrc.io/show/bdr:MW1PD95844_3183","bdr:MW1PD95844_3183")</f>
        <v/>
      </c>
      <c r="C768" t="inlineStr">
        <is>
          <t>བྱང་ཆུབ་སེམས་དཔའ་ལས་དང་པོ་པའི་ལམ་ལ་འཇུག་པ་བསྟན་པ།</t>
        </is>
      </c>
      <c r="D768" t="inlineStr"/>
    </row>
    <row r="769">
      <c r="A769" t="inlineStr">
        <is>
          <t>bdr:WA0RT3293</t>
        </is>
      </c>
      <c r="B769">
        <f>HYPERLINK("https://library.bdrc.io/show/bdr:MW23702_3352","bdr:MW23702_3352")</f>
        <v/>
      </c>
      <c r="C769" t="inlineStr">
        <is>
          <t>བྱང་ཆུབ་སེམས་དཔའ་ལས་དང་པོའི་ལམ་ལ་འཇུག་པ་བསྟན་པ།</t>
        </is>
      </c>
      <c r="D769" t="inlineStr"/>
    </row>
    <row r="770">
      <c r="A770" t="inlineStr">
        <is>
          <t>bdr:WA0RT3293</t>
        </is>
      </c>
      <c r="B770">
        <f>HYPERLINK("https://library.bdrc.io/show/bdr:MW1KG13126_5390","bdr:MW1KG13126_5390")</f>
        <v/>
      </c>
      <c r="C770" t="inlineStr">
        <is>
          <t>བྱང་ཆུབ་སེམས་དཔའི་ལས་དང་པོ་པའི་ལམ་ལ་འཇུག་པ་བསྟན་པ།</t>
        </is>
      </c>
      <c r="D770" t="inlineStr"/>
    </row>
    <row r="771">
      <c r="A771" t="inlineStr">
        <is>
          <t>bdr:WA0RT3293</t>
        </is>
      </c>
      <c r="B771">
        <f>HYPERLINK("https://library.bdrc.io/show/bdr:MW22704_4179","bdr:MW22704_4179")</f>
        <v/>
      </c>
      <c r="C771" t="inlineStr">
        <is>
          <t>བྱང་ཆུབ་སེམས་དཔའ་ལས་དང་པོ་པའི་ལམ་ལ་འཇུག་པ་བསྟན་པ།</t>
        </is>
      </c>
      <c r="D771" t="inlineStr"/>
    </row>
    <row r="772">
      <c r="A772" t="inlineStr">
        <is>
          <t>bdr:WA0RT3293</t>
        </is>
      </c>
      <c r="B772">
        <f>HYPERLINK("https://library.bdrc.io/show/bdr:MW1KG13126_5349","bdr:MW1KG13126_5349")</f>
        <v/>
      </c>
      <c r="C772" t="inlineStr">
        <is>
          <t>བྱང་ཆུབ་སེམས་དཔའི་ལས་དང་པོ་པའི་ལམ་ལ་འཇུག་པ་བསྟན་པ།</t>
        </is>
      </c>
      <c r="D772" t="inlineStr"/>
    </row>
    <row r="773">
      <c r="A773" t="inlineStr">
        <is>
          <t>bdr:WA0RT3293</t>
        </is>
      </c>
      <c r="B773">
        <f>HYPERLINK("https://library.bdrc.io/show/bdr:MW23703_3952","bdr:MW23703_3952")</f>
        <v/>
      </c>
      <c r="C773" t="inlineStr">
        <is>
          <t>བྱང་ཆུབ་སེམས་དཔའ་ལས་དང་པོ་པའི་ལམ་ལ་འཇུག་པ་བསྟན་པ།</t>
        </is>
      </c>
      <c r="D773" t="inlineStr"/>
    </row>
    <row r="774">
      <c r="A774" t="inlineStr">
        <is>
          <t>bdr:WA0RT3293</t>
        </is>
      </c>
      <c r="B774">
        <f>HYPERLINK("https://library.bdrc.io/show/bdr:MW23702_3393","bdr:MW23702_3393")</f>
        <v/>
      </c>
      <c r="C774" t="inlineStr">
        <is>
          <t>བྱང་ཆུབ་སེམས་དཔའ་ལས་དང་པོ་པའི་ལམ་ལ་འཇུག་པ་བསྟན་པ།</t>
        </is>
      </c>
      <c r="D774" t="inlineStr"/>
    </row>
    <row r="775">
      <c r="A775" t="inlineStr">
        <is>
          <t>bdr:WA0RT3293</t>
        </is>
      </c>
      <c r="B775">
        <f>HYPERLINK("https://library.bdrc.io/show/bdr:MW2KG5015_4138","bdr:MW2KG5015_4138")</f>
        <v/>
      </c>
      <c r="C775" t="inlineStr">
        <is>
          <t>བྱང་ཆུབ་སེམས་དཔའ་ལས་དང་པོ་པའི་ལམ་ལ་འཇུག་པ་བསྟན་པ།</t>
        </is>
      </c>
      <c r="D775" t="inlineStr"/>
    </row>
    <row r="776">
      <c r="A776" t="inlineStr">
        <is>
          <t>bdr:WA0RTI3294</t>
        </is>
      </c>
      <c r="B776">
        <f>HYPERLINK("https://library.bdrc.io/show/bdr:IE0GR0295","bdr:IE0GR0295")</f>
        <v/>
      </c>
      <c r="C776" t="inlineStr">
        <is>
          <t>Dipankarasrijnana: Saranagamanadesana</t>
        </is>
      </c>
      <c r="D776" t="inlineStr"/>
    </row>
    <row r="777">
      <c r="A777" t="inlineStr">
        <is>
          <t>bdr:WA0RT3294</t>
        </is>
      </c>
      <c r="B777">
        <f>HYPERLINK("https://library.bdrc.io/show/bdr:MW1KG13126_5391","bdr:MW1KG13126_5391")</f>
        <v/>
      </c>
      <c r="C777" t="inlineStr">
        <is>
          <t>སྐྱབས་སུ་འགྲོ་བ་བསྟན་པ།</t>
        </is>
      </c>
      <c r="D777" t="inlineStr"/>
    </row>
    <row r="778">
      <c r="A778" t="inlineStr">
        <is>
          <t>bdr:WA0RT3294</t>
        </is>
      </c>
      <c r="B778">
        <f>HYPERLINK("https://library.bdrc.io/show/bdr:MW2KG5015_4139","bdr:MW2KG5015_4139")</f>
        <v/>
      </c>
      <c r="C778" t="inlineStr">
        <is>
          <t>སྐྱབས་སུ་འགྲོ་བ་བསྟན་པ།</t>
        </is>
      </c>
      <c r="D778" t="inlineStr"/>
    </row>
    <row r="779">
      <c r="A779" t="inlineStr">
        <is>
          <t>bdr:WA0RT3294</t>
        </is>
      </c>
      <c r="B779">
        <f>HYPERLINK("https://library.bdrc.io/show/bdr:MW2KG5015_4180","bdr:MW2KG5015_4180")</f>
        <v/>
      </c>
      <c r="C779" t="inlineStr">
        <is>
          <t>སྐྱབས་སུ་འགྲོ་བ་བསྟན་པ།</t>
        </is>
      </c>
      <c r="D779" t="inlineStr"/>
    </row>
    <row r="780">
      <c r="A780" t="inlineStr">
        <is>
          <t>bdr:WA0RT3294</t>
        </is>
      </c>
      <c r="B780">
        <f>HYPERLINK("https://library.bdrc.io/show/bdr:MW1KG13126_5350","bdr:MW1KG13126_5350")</f>
        <v/>
      </c>
      <c r="C780" t="inlineStr">
        <is>
          <t>སྐྱབས་སུ་འགྲོ་བ་བསྟན་པ།</t>
        </is>
      </c>
      <c r="D780" t="inlineStr"/>
    </row>
    <row r="781">
      <c r="A781" t="inlineStr">
        <is>
          <t>bdr:WA0RT3294</t>
        </is>
      </c>
      <c r="B781">
        <f>HYPERLINK("https://library.bdrc.io/show/bdr:MW22704_4139","bdr:MW22704_4139")</f>
        <v/>
      </c>
      <c r="C781" t="inlineStr">
        <is>
          <t>སྐྱབས་སུ་འགྲོ་བ་བསྟན་པ།</t>
        </is>
      </c>
      <c r="D781" t="inlineStr"/>
    </row>
    <row r="782">
      <c r="A782" t="inlineStr">
        <is>
          <t>bdr:WA0RT3294</t>
        </is>
      </c>
      <c r="B782">
        <f>HYPERLINK("https://library.bdrc.io/show/bdr:MW23702_3353","bdr:MW23702_3353")</f>
        <v/>
      </c>
      <c r="C782" t="inlineStr">
        <is>
          <t>སྐྱབས་སུ་འགྲོ་བ་བསྟན་པ།</t>
        </is>
      </c>
      <c r="D782" t="inlineStr"/>
    </row>
    <row r="783">
      <c r="A783" t="inlineStr">
        <is>
          <t>bdr:WA0RT3294</t>
        </is>
      </c>
      <c r="B783">
        <f>HYPERLINK("https://library.bdrc.io/show/bdr:MW1PD95844_3184","bdr:MW1PD95844_3184")</f>
        <v/>
      </c>
      <c r="C783" t="inlineStr">
        <is>
          <t>སྐྱབས་སུ་འགྲོ་བ་བསྟན་པ།</t>
        </is>
      </c>
      <c r="D783" t="inlineStr"/>
    </row>
    <row r="784">
      <c r="A784" t="inlineStr">
        <is>
          <t>bdr:WA0RT3294</t>
        </is>
      </c>
      <c r="B784">
        <f>HYPERLINK("https://library.bdrc.io/show/bdr:MW22704_4180","bdr:MW22704_4180")</f>
        <v/>
      </c>
      <c r="C784" t="inlineStr">
        <is>
          <t>སྐྱབས་སུ་འགྲོ་བ་བསྟན་པ།</t>
        </is>
      </c>
      <c r="D784" t="inlineStr"/>
    </row>
    <row r="785">
      <c r="A785" t="inlineStr">
        <is>
          <t>bdr:WA0RT3294</t>
        </is>
      </c>
      <c r="B785">
        <f>HYPERLINK("https://library.bdrc.io/show/bdr:MW23703_3953","bdr:MW23703_3953")</f>
        <v/>
      </c>
      <c r="C785" t="inlineStr">
        <is>
          <t>སྐྱབས་སུ་འགྲོ་བ་བསྟན་པ།</t>
        </is>
      </c>
      <c r="D785" t="inlineStr"/>
    </row>
    <row r="786">
      <c r="A786" t="inlineStr">
        <is>
          <t>bdr:WA0RT3294</t>
        </is>
      </c>
      <c r="B786">
        <f>HYPERLINK("https://library.bdrc.io/show/bdr:MW23702_3394","bdr:MW23702_3394")</f>
        <v/>
      </c>
      <c r="C786" t="inlineStr">
        <is>
          <t>སྐྱབས་སུ་འགྲོ་བ་བསྟན་པ།</t>
        </is>
      </c>
      <c r="D786" t="inlineStr"/>
    </row>
    <row r="787">
      <c r="A787" t="inlineStr">
        <is>
          <t>bdr:WA0RT3295</t>
        </is>
      </c>
      <c r="B787">
        <f>HYPERLINK("https://library.bdrc.io/show/bdr:MW22704_4140","bdr:MW22704_4140")</f>
        <v/>
      </c>
      <c r="C787" t="inlineStr">
        <is>
          <t>ཐེག་པ་ཆེན་པོའི་ལམ་གྱི་སྒྲུབ་ཐབས་ཡི་གེར་བསྡུས་པ།</t>
        </is>
      </c>
      <c r="D787" t="inlineStr"/>
    </row>
    <row r="788">
      <c r="A788" t="inlineStr">
        <is>
          <t>bdr:WA0RT3295</t>
        </is>
      </c>
      <c r="B788">
        <f>HYPERLINK("https://library.bdrc.io/show/bdr:MW1KG13126_5392","bdr:MW1KG13126_5392")</f>
        <v/>
      </c>
      <c r="C788" t="inlineStr">
        <is>
          <t>ཐེག་པ་ཆེན་པོ་ལམ་གྱི་སྒྲུབ་ཐབས་ཡི་གེར་བསྡུས་པ།</t>
        </is>
      </c>
      <c r="D788" t="inlineStr"/>
    </row>
    <row r="789">
      <c r="A789" t="inlineStr">
        <is>
          <t>bdr:WA0RT3295</t>
        </is>
      </c>
      <c r="B789">
        <f>HYPERLINK("https://library.bdrc.io/show/bdr:MW2KG5015_4181","bdr:MW2KG5015_4181")</f>
        <v/>
      </c>
      <c r="C789" t="inlineStr">
        <is>
          <t>ཐེག་པ་ཆེན་པོའི་ལམ་གྱི་སྒྲུབ་ཐབས་ཡི་གེར་བསྡུས་པ།</t>
        </is>
      </c>
      <c r="D789" t="inlineStr"/>
    </row>
    <row r="790">
      <c r="A790" t="inlineStr">
        <is>
          <t>bdr:WA0RT3295</t>
        </is>
      </c>
      <c r="B790">
        <f>HYPERLINK("https://library.bdrc.io/show/bdr:MW23703_3954","bdr:MW23703_3954")</f>
        <v/>
      </c>
      <c r="C790" t="inlineStr">
        <is>
          <t>ཐེག་པ་ཆེན་པོའི་ལམ་གྱི་སྒྲུབ་ཐབས་ཡི་གེར་བསྡུས་པ།</t>
        </is>
      </c>
      <c r="D790" t="inlineStr"/>
    </row>
    <row r="791">
      <c r="A791" t="inlineStr">
        <is>
          <t>bdr:WA0RT3295</t>
        </is>
      </c>
      <c r="B791">
        <f>HYPERLINK("https://library.bdrc.io/show/bdr:MW1KG13126_5393","bdr:MW1KG13126_5393")</f>
        <v/>
      </c>
      <c r="C791" t="inlineStr">
        <is>
          <t>ཐེག་པ་ཆེན་པོའི་ལམ་གྱི་སྒྲུབ་ཐབས་ཤིན་ཏུ་བསྡུས་པ།</t>
        </is>
      </c>
      <c r="D791" t="inlineStr"/>
    </row>
    <row r="792">
      <c r="A792" t="inlineStr">
        <is>
          <t>bdr:WA0RT3295</t>
        </is>
      </c>
      <c r="B792">
        <f>HYPERLINK("https://library.bdrc.io/show/bdr:MW2KG5015_4140","bdr:MW2KG5015_4140")</f>
        <v/>
      </c>
      <c r="C792" t="inlineStr">
        <is>
          <t>ཐེག་པ་ཆེན་པོའི་ལམ་གྱི་སྒྲུབ་ཐབས་ཡི་གེར་བསྡུས་པ།</t>
        </is>
      </c>
      <c r="D792" t="inlineStr"/>
    </row>
    <row r="793">
      <c r="A793" t="inlineStr">
        <is>
          <t>bdr:WA0RT3295</t>
        </is>
      </c>
      <c r="B793">
        <f>HYPERLINK("https://library.bdrc.io/show/bdr:MW1KG13126_5351","bdr:MW1KG13126_5351")</f>
        <v/>
      </c>
      <c r="C793" t="inlineStr">
        <is>
          <t>ཐེག་པ་ཆེན་པོའི་ལམ་གྱི་སྒྲུབ་ཐབས་ཡི་གེར་བསྡུས་པ།</t>
        </is>
      </c>
      <c r="D793" t="inlineStr"/>
    </row>
    <row r="794">
      <c r="A794" t="inlineStr">
        <is>
          <t>bdr:WA0RT3295</t>
        </is>
      </c>
      <c r="B794">
        <f>HYPERLINK("https://library.bdrc.io/show/bdr:MW22704_4181","bdr:MW22704_4181")</f>
        <v/>
      </c>
      <c r="C794" t="inlineStr">
        <is>
          <t>ཐེག་པ་ཆེན་པོའི་ལམ་གྱི་སྒྲུབ་ཐབས་ཡི་གེར་བསྡུས་པ།</t>
        </is>
      </c>
      <c r="D794" t="inlineStr"/>
    </row>
    <row r="795">
      <c r="A795" t="inlineStr">
        <is>
          <t>bdr:WA0RT3295</t>
        </is>
      </c>
      <c r="B795">
        <f>HYPERLINK("https://library.bdrc.io/show/bdr:MW23702_3395","bdr:MW23702_3395")</f>
        <v/>
      </c>
      <c r="C795" t="inlineStr">
        <is>
          <t>ཐེག་པ་ཆེན་པོ་ལམ་གྱི་སྒྲུབ་ཐབས་ཡི་གེར་བསྡུས་པ།</t>
        </is>
      </c>
      <c r="D795" t="inlineStr"/>
    </row>
    <row r="796">
      <c r="A796" t="inlineStr">
        <is>
          <t>bdr:WA0RT3295</t>
        </is>
      </c>
      <c r="B796">
        <f>HYPERLINK("https://library.bdrc.io/show/bdr:MW23702_3354","bdr:MW23702_3354")</f>
        <v/>
      </c>
      <c r="C796" t="inlineStr">
        <is>
          <t>ཐེག་པ་ཆེན་པོའི་ལམ་གྱི་སྒྲུབ་ཐབས་ཡི་གེར་བསྡུས་པ།</t>
        </is>
      </c>
      <c r="D796" t="inlineStr"/>
    </row>
    <row r="797">
      <c r="A797" t="inlineStr">
        <is>
          <t>bdr:WA0RT3295</t>
        </is>
      </c>
      <c r="B797">
        <f>HYPERLINK("https://library.bdrc.io/show/bdr:MW1PD95844_3185","bdr:MW1PD95844_3185")</f>
        <v/>
      </c>
      <c r="C797" t="inlineStr">
        <is>
          <t>ཐེག་པ་ཆེན་པོའི་ལམ་གྱི་སྒྲུབ་ཐབས་ཡི་གེར་བསྡུས་པ།</t>
        </is>
      </c>
      <c r="D797" t="inlineStr"/>
    </row>
    <row r="798">
      <c r="A798" t="inlineStr">
        <is>
          <t>bdr:WA0RT3296</t>
        </is>
      </c>
      <c r="B798">
        <f>HYPERLINK("https://library.bdrc.io/show/bdr:MW1PD95844_3186","bdr:MW1PD95844_3186")</f>
        <v/>
      </c>
      <c r="C798" t="inlineStr">
        <is>
          <t>ཐེག་པ་ཆེན་པོའི་ལམ་གྱི་སྒྲུབ་ཐབས་ཤིན་ཏུ་བསྡུས་པ།</t>
        </is>
      </c>
      <c r="D798" t="inlineStr"/>
    </row>
    <row r="799">
      <c r="A799" t="inlineStr">
        <is>
          <t>bdr:WA0RT3296</t>
        </is>
      </c>
      <c r="B799">
        <f>HYPERLINK("https://library.bdrc.io/show/bdr:MW22704_4182","bdr:MW22704_4182")</f>
        <v/>
      </c>
      <c r="C799" t="inlineStr">
        <is>
          <t>ཐེག་པ་ཆེན་པོའི་ལམ་གྱི་སྒྲུབ་ཐབས་ཤིན་ཏུ་བསྡུས་པ།</t>
        </is>
      </c>
      <c r="D799" t="inlineStr"/>
    </row>
    <row r="800">
      <c r="A800" t="inlineStr">
        <is>
          <t>bdr:WA0RT3296</t>
        </is>
      </c>
      <c r="B800">
        <f>HYPERLINK("https://library.bdrc.io/show/bdr:MW22704_4141","bdr:MW22704_4141")</f>
        <v/>
      </c>
      <c r="C800" t="inlineStr">
        <is>
          <t>ཐེག་པ་ཆེན་པོ་ལམ་གྱི་སྒྲུབ་ཐབས་ཤིན་ཏུ་བསྡུས་པ།</t>
        </is>
      </c>
      <c r="D800" t="inlineStr"/>
    </row>
    <row r="801">
      <c r="A801" t="inlineStr">
        <is>
          <t>bdr:WA0RT3296</t>
        </is>
      </c>
      <c r="B801">
        <f>HYPERLINK("https://library.bdrc.io/show/bdr:MW23702_3396","bdr:MW23702_3396")</f>
        <v/>
      </c>
      <c r="C801" t="inlineStr">
        <is>
          <t>ཐེག་པ་ཆེན་པོའི་ལམ་གྱི་སྒྲུབ་ཐབས་ཤིན་ཏུ་བསྡུས་པ།</t>
        </is>
      </c>
      <c r="D801" t="inlineStr"/>
    </row>
    <row r="802">
      <c r="A802" t="inlineStr">
        <is>
          <t>bdr:WA0RT3296</t>
        </is>
      </c>
      <c r="B802">
        <f>HYPERLINK("https://library.bdrc.io/show/bdr:MW23703_3955","bdr:MW23703_3955")</f>
        <v/>
      </c>
      <c r="C802" t="inlineStr">
        <is>
          <t>ཐེག་པ་ཆེན་པོ་ལམ་གྱི་སྒྲུབ་ཐབས་ཤིན་ཏུ་བསྡུས་པ།</t>
        </is>
      </c>
      <c r="D802" t="inlineStr"/>
    </row>
    <row r="803">
      <c r="A803" t="inlineStr">
        <is>
          <t>bdr:WA0RT3296</t>
        </is>
      </c>
      <c r="B803">
        <f>HYPERLINK("https://library.bdrc.io/show/bdr:MW23702_3355","bdr:MW23702_3355")</f>
        <v/>
      </c>
      <c r="C803" t="inlineStr">
        <is>
          <t>ཐེག་པ་ཆེན་པོའི་ལམ་གྱི་སྒྲུབ་ཐབས་ཤིན་ཏུ་བསྡུས་པ།</t>
        </is>
      </c>
      <c r="D803" t="inlineStr"/>
    </row>
    <row r="804">
      <c r="A804" t="inlineStr">
        <is>
          <t>bdr:WA0RT3296</t>
        </is>
      </c>
      <c r="B804">
        <f>HYPERLINK("https://library.bdrc.io/show/bdr:MW1KG13126_5352","bdr:MW1KG13126_5352")</f>
        <v/>
      </c>
      <c r="C804" t="inlineStr">
        <is>
          <t>ཐེག་པ་ཆེན་པོ་ལམ་གྱི་སྒྲུབ་ཐབས་ཤིན་ཏུ་བསྡུས་པ།</t>
        </is>
      </c>
      <c r="D804" t="inlineStr"/>
    </row>
    <row r="805">
      <c r="A805" t="inlineStr">
        <is>
          <t>bdr:WA0RT3296</t>
        </is>
      </c>
      <c r="B805">
        <f>HYPERLINK("https://library.bdrc.io/show/bdr:MW2KG5015_4141","bdr:MW2KG5015_4141")</f>
        <v/>
      </c>
      <c r="C805" t="inlineStr">
        <is>
          <t>ཐེག་པ་ཆེན་པོ་ལམ་གྱི་སྒྲུབ་ཐབས་ཤིན་ཏུ་བསྡུས་པ།</t>
        </is>
      </c>
      <c r="D805" t="inlineStr"/>
    </row>
    <row r="806">
      <c r="A806" t="inlineStr">
        <is>
          <t>bdr:WA0RT3296</t>
        </is>
      </c>
      <c r="B806">
        <f>HYPERLINK("https://library.bdrc.io/show/bdr:MW2KG5015_4182","bdr:MW2KG5015_4182")</f>
        <v/>
      </c>
      <c r="C806" t="inlineStr">
        <is>
          <t>ཐེག་པ་ཆེན་པོའི་ལམ་གྱི་སྒྲུབ་ཐབས་ཤིན་ཏུ་བསྡུས་པ།</t>
        </is>
      </c>
      <c r="D806" t="inlineStr"/>
    </row>
    <row r="807">
      <c r="A807" t="inlineStr">
        <is>
          <t>bdr:WA0RTI3296</t>
        </is>
      </c>
      <c r="B807">
        <f>HYPERLINK("https://library.bdrc.io/show/bdr:IE0GR0293","bdr:IE0GR0293")</f>
        <v/>
      </c>
      <c r="C807" t="inlineStr">
        <is>
          <t>Dipankarasrijnana: Mahayanapathasadhanasamgraha</t>
        </is>
      </c>
      <c r="D807" t="inlineStr"/>
    </row>
    <row r="808">
      <c r="A808" t="inlineStr">
        <is>
          <t>bdr:WA0RT3297</t>
        </is>
      </c>
      <c r="B808">
        <f>HYPERLINK("https://library.bdrc.io/show/bdr:MW1PD95844_3187","bdr:MW1PD95844_3187")</f>
        <v/>
      </c>
      <c r="C808" t="inlineStr">
        <is>
          <t>རང་གི་བྱ་བའི་རིམ་པ་བསྐུལ་བ་དང་བཅས་པ་ཡི་གེར་བྲིས་པ།</t>
        </is>
      </c>
      <c r="D808" t="inlineStr"/>
    </row>
    <row r="809">
      <c r="A809" t="inlineStr">
        <is>
          <t>bdr:WA0RT3297</t>
        </is>
      </c>
      <c r="B809">
        <f>HYPERLINK("https://library.bdrc.io/show/bdr:MW22704_4183","bdr:MW22704_4183")</f>
        <v/>
      </c>
      <c r="C809" t="inlineStr">
        <is>
          <t>རང་གི་བྱ་བའི་རིམ་པ་བསྐུལ་བ་དང་བཅས་པ་ཡི་གེར་བྲིས་པ་བཞུགས།</t>
        </is>
      </c>
      <c r="D809" t="inlineStr"/>
    </row>
    <row r="810">
      <c r="A810" t="inlineStr">
        <is>
          <t>bdr:WA0RT3297</t>
        </is>
      </c>
      <c r="B810">
        <f>HYPERLINK("https://library.bdrc.io/show/bdr:MW23702_3397","bdr:MW23702_3397")</f>
        <v/>
      </c>
      <c r="C810" t="inlineStr">
        <is>
          <t>རང་གི་བྱ་བའི་རིམ་པ་བསྐུལ་བ་དང་བཅས་པ་ཡི་གེར་བྲིས་པ།</t>
        </is>
      </c>
      <c r="D810" t="inlineStr"/>
    </row>
    <row r="811">
      <c r="A811" t="inlineStr">
        <is>
          <t>bdr:WA0RT3297</t>
        </is>
      </c>
      <c r="B811">
        <f>HYPERLINK("https://library.bdrc.io/show/bdr:MW1KG13126_5353","bdr:MW1KG13126_5353")</f>
        <v/>
      </c>
      <c r="C811" t="inlineStr">
        <is>
          <t>རང་གི་བྱ་བའི་རིམ་པ་བསྐུལ་བ་དང་བཅས་པ་ཡི་གེར་བྲིས་པ།</t>
        </is>
      </c>
      <c r="D811" t="inlineStr"/>
    </row>
    <row r="812">
      <c r="A812" t="inlineStr">
        <is>
          <t>bdr:WA0RT3297</t>
        </is>
      </c>
      <c r="B812">
        <f>HYPERLINK("https://library.bdrc.io/show/bdr:MW2KG5015_4183","bdr:MW2KG5015_4183")</f>
        <v/>
      </c>
      <c r="C812" t="inlineStr">
        <is>
          <t>རང་གི་བྱ་བའི་རིམ་པ་བསྐུལ་བ་དང་བཅས་པ་ཡི་གེར་བྲིས་པ་བཞུགས།</t>
        </is>
      </c>
      <c r="D812" t="inlineStr"/>
    </row>
    <row r="813">
      <c r="A813" t="inlineStr">
        <is>
          <t>bdr:WA0RT3297</t>
        </is>
      </c>
      <c r="B813">
        <f>HYPERLINK("https://library.bdrc.io/show/bdr:MW23703_3956","bdr:MW23703_3956")</f>
        <v/>
      </c>
      <c r="C813" t="inlineStr">
        <is>
          <t>རང་གི་བྱ་བའི་རིམ་པ་བསྐུལ་བ་དང་བཅས་པ་ཡི་གེར་བྲིས་པ་བཞུགས།</t>
        </is>
      </c>
      <c r="D813" t="inlineStr"/>
    </row>
    <row r="814">
      <c r="A814" t="inlineStr">
        <is>
          <t>bdr:WA0RT3297</t>
        </is>
      </c>
      <c r="B814">
        <f>HYPERLINK("https://library.bdrc.io/show/bdr:MW22704_4142","bdr:MW22704_4142")</f>
        <v/>
      </c>
      <c r="C814" t="inlineStr">
        <is>
          <t>རང་གི་བྱ་བའི་རིམ་པ་བསྐུལ་བ་དང་བཅས་པ་ཡི་གེར་བྲིས་པ་བཞུགས།</t>
        </is>
      </c>
      <c r="D814" t="inlineStr"/>
    </row>
    <row r="815">
      <c r="A815" t="inlineStr">
        <is>
          <t>bdr:WA0RT3297</t>
        </is>
      </c>
      <c r="B815">
        <f>HYPERLINK("https://library.bdrc.io/show/bdr:MW1KG13126_5394","bdr:MW1KG13126_5394")</f>
        <v/>
      </c>
      <c r="C815" t="inlineStr">
        <is>
          <t>རང་གི་བྱ་བའི་རིམ་པ་བསྐུལ་བ་དང་བཅས་པ་ཡི་གེར་བྲིས་པ།</t>
        </is>
      </c>
      <c r="D815" t="inlineStr"/>
    </row>
    <row r="816">
      <c r="A816" t="inlineStr">
        <is>
          <t>bdr:WA0RT3297</t>
        </is>
      </c>
      <c r="B816">
        <f>HYPERLINK("https://library.bdrc.io/show/bdr:MW2KG5015_4142","bdr:MW2KG5015_4142")</f>
        <v/>
      </c>
      <c r="C816" t="inlineStr">
        <is>
          <t>རང་གི་བྱ་བའི་རིམ་པ་བསྐུལ་བ་དང་བཅས་པ་ཡི་གེར་བྲིས་པ་བཞུགས།</t>
        </is>
      </c>
      <c r="D816" t="inlineStr"/>
    </row>
    <row r="817">
      <c r="A817" t="inlineStr">
        <is>
          <t>bdr:WA0RT3297</t>
        </is>
      </c>
      <c r="B817">
        <f>HYPERLINK("https://library.bdrc.io/show/bdr:MW23702_3356","bdr:MW23702_3356")</f>
        <v/>
      </c>
      <c r="C817" t="inlineStr">
        <is>
          <t>རང་གྱི་བྱ་བའི་རིམ་པ་བསྐུལ་བ་དང་བཅས་པ་ཡི་གེར་བྲིས་པ།</t>
        </is>
      </c>
      <c r="D817" t="inlineStr"/>
    </row>
    <row r="818">
      <c r="A818" t="inlineStr">
        <is>
          <t>bdr:WA0RT3298</t>
        </is>
      </c>
      <c r="B818">
        <f>HYPERLINK("https://library.bdrc.io/show/bdr:MW22704_4184","bdr:MW22704_4184")</f>
        <v/>
      </c>
      <c r="C818" t="inlineStr">
        <is>
          <t>མདོའི་སྡེའི་དོན་ཀུན་ལས་བཏུས་པའི་མན་ངག</t>
        </is>
      </c>
      <c r="D818" t="inlineStr"/>
    </row>
    <row r="819">
      <c r="A819" t="inlineStr">
        <is>
          <t>bdr:WA0RT3298</t>
        </is>
      </c>
      <c r="B819">
        <f>HYPERLINK("https://library.bdrc.io/show/bdr:MW1KG13126_5354","bdr:MW1KG13126_5354")</f>
        <v/>
      </c>
      <c r="C819" t="inlineStr">
        <is>
          <t>མདོ་སྡེའི་དོན་ཀུན་ལས་བཏུས་པའི་མན་ངག</t>
        </is>
      </c>
      <c r="D819" t="inlineStr"/>
    </row>
    <row r="820">
      <c r="A820" t="inlineStr">
        <is>
          <t>bdr:WA0RT3298</t>
        </is>
      </c>
      <c r="B820">
        <f>HYPERLINK("https://library.bdrc.io/show/bdr:MW22704_4143","bdr:MW22704_4143")</f>
        <v/>
      </c>
      <c r="C820" t="inlineStr">
        <is>
          <t>མདོའི་སྡེའི་དོན་ཀུན་ལས་བཏུས་པའི་མན་ངག</t>
        </is>
      </c>
      <c r="D820" t="inlineStr"/>
    </row>
    <row r="821">
      <c r="A821" t="inlineStr">
        <is>
          <t>bdr:WA0RT3298</t>
        </is>
      </c>
      <c r="B821">
        <f>HYPERLINK("https://library.bdrc.io/show/bdr:MW2KG5015_4143","bdr:MW2KG5015_4143")</f>
        <v/>
      </c>
      <c r="C821" t="inlineStr">
        <is>
          <t>མདོའི་སྡེའི་དོན་ཀུན་ལས་བཏུས་པའི་མན་ངག</t>
        </is>
      </c>
      <c r="D821" t="inlineStr"/>
    </row>
    <row r="822">
      <c r="A822" t="inlineStr">
        <is>
          <t>bdr:WA0RT3298</t>
        </is>
      </c>
      <c r="B822">
        <f>HYPERLINK("https://library.bdrc.io/show/bdr:MW1KG13126_5395","bdr:MW1KG13126_5395")</f>
        <v/>
      </c>
      <c r="C822" t="inlineStr">
        <is>
          <t>མདོ་སྡེའི་དོན་ཀུན་ལས་བཏུས་པའི་མན་ངག</t>
        </is>
      </c>
      <c r="D822" t="inlineStr"/>
    </row>
    <row r="823">
      <c r="A823" t="inlineStr">
        <is>
          <t>bdr:WA0RT3298</t>
        </is>
      </c>
      <c r="B823">
        <f>HYPERLINK("https://library.bdrc.io/show/bdr:MW23703_3957","bdr:MW23703_3957")</f>
        <v/>
      </c>
      <c r="C823" t="inlineStr">
        <is>
          <t>མདོའི་སྡེའི་དོན་ཀུན་ལས་བཏུས་པའི་མན་ངག</t>
        </is>
      </c>
      <c r="D823" t="inlineStr"/>
    </row>
    <row r="824">
      <c r="A824" t="inlineStr">
        <is>
          <t>bdr:WA0RT3298</t>
        </is>
      </c>
      <c r="B824">
        <f>HYPERLINK("https://library.bdrc.io/show/bdr:MW23702_3357","bdr:MW23702_3357")</f>
        <v/>
      </c>
      <c r="C824" t="inlineStr">
        <is>
          <t>མདོའི་སྡེའི་དོན་ཀུན་ལས་བཏུས་པའི་མན་ངག</t>
        </is>
      </c>
      <c r="D824" t="inlineStr"/>
    </row>
    <row r="825">
      <c r="A825" t="inlineStr">
        <is>
          <t>bdr:WA0RT3298</t>
        </is>
      </c>
      <c r="B825">
        <f>HYPERLINK("https://library.bdrc.io/show/bdr:MW2KG5015_4184","bdr:MW2KG5015_4184")</f>
        <v/>
      </c>
      <c r="C825" t="inlineStr">
        <is>
          <t>མདོའི་སྡེའི་དོན་ཀུན་ལས་བཏུས་པའི་མན་ངག</t>
        </is>
      </c>
      <c r="D825" t="inlineStr"/>
    </row>
    <row r="826">
      <c r="A826" t="inlineStr">
        <is>
          <t>bdr:WA0RT3298</t>
        </is>
      </c>
      <c r="B826">
        <f>HYPERLINK("https://library.bdrc.io/show/bdr:MW23702_3398","bdr:MW23702_3398")</f>
        <v/>
      </c>
      <c r="C826" t="inlineStr">
        <is>
          <t>མདོ་སྡེའི་དོན་ཀུན་ལས་བཏུས་པའི་མན་ངག</t>
        </is>
      </c>
      <c r="D826" t="inlineStr"/>
    </row>
    <row r="827">
      <c r="A827" t="inlineStr">
        <is>
          <t>bdr:WA0RT3298</t>
        </is>
      </c>
      <c r="B827">
        <f>HYPERLINK("https://library.bdrc.io/show/bdr:MW1PD95844_3188","bdr:MW1PD95844_3188")</f>
        <v/>
      </c>
      <c r="C827" t="inlineStr">
        <is>
          <t>མདོ་སྡེའི་དོན་ཀུན་ལས་བཏུས་པའི་མན་ངག</t>
        </is>
      </c>
      <c r="D827" t="inlineStr"/>
    </row>
    <row r="828">
      <c r="A828" t="inlineStr">
        <is>
          <t>bdr:WA0RTI3298</t>
        </is>
      </c>
      <c r="B828">
        <f>HYPERLINK("https://library.bdrc.io/show/bdr:IE0GR0297","bdr:IE0GR0297")</f>
        <v/>
      </c>
      <c r="C828" t="inlineStr">
        <is>
          <t>Dipankarasrijnana: Sutrarthasamuccayopadesa</t>
        </is>
      </c>
      <c r="D828" t="inlineStr"/>
    </row>
    <row r="829">
      <c r="A829" t="inlineStr">
        <is>
          <t>bdr:WA0RTI3299</t>
        </is>
      </c>
      <c r="B829">
        <f>HYPERLINK("https://library.bdrc.io/show/bdr:IE0GR0291","bdr:IE0GR0291")</f>
        <v/>
      </c>
      <c r="C829" t="inlineStr">
        <is>
          <t>Dipankarasrijnana: Dasakusalakarmapathadesana</t>
        </is>
      </c>
      <c r="D829" t="inlineStr"/>
    </row>
    <row r="830">
      <c r="A830" t="inlineStr">
        <is>
          <t>bdr:WA0RT3299</t>
        </is>
      </c>
      <c r="B830">
        <f>HYPERLINK("https://library.bdrc.io/show/bdr:MW2KG5015_4144","bdr:MW2KG5015_4144")</f>
        <v/>
      </c>
      <c r="C830" t="inlineStr">
        <is>
          <t>མི་དགེ་བ་བཅུའི་ལས་ཀྱི་ལམ་བསྟན་པ།</t>
        </is>
      </c>
      <c r="D830" t="inlineStr"/>
    </row>
    <row r="831">
      <c r="A831" t="inlineStr">
        <is>
          <t>bdr:WA0RT3299</t>
        </is>
      </c>
      <c r="B831">
        <f>HYPERLINK("https://library.bdrc.io/show/bdr:MW23702_3419","bdr:MW23702_3419")</f>
        <v/>
      </c>
      <c r="C831" t="inlineStr">
        <is>
          <t>མི་དགེ་བ་བཅུའི་ལས་ཀྱི་ལམ་བསྟན་པ།</t>
        </is>
      </c>
      <c r="D831" t="inlineStr"/>
    </row>
    <row r="832">
      <c r="A832" t="inlineStr">
        <is>
          <t>bdr:WA0RT3299</t>
        </is>
      </c>
      <c r="B832">
        <f>HYPERLINK("https://library.bdrc.io/show/bdr:MW23702_3358","bdr:MW23702_3358")</f>
        <v/>
      </c>
      <c r="C832" t="inlineStr">
        <is>
          <t>མི་དགེ་བ་བཅུའི་ལས་ཀྱི་ལམ་བསྟན་པ།</t>
        </is>
      </c>
      <c r="D832" t="inlineStr"/>
    </row>
    <row r="833">
      <c r="A833" t="inlineStr">
        <is>
          <t>bdr:WA0RT3299</t>
        </is>
      </c>
      <c r="B833">
        <f>HYPERLINK("https://library.bdrc.io/show/bdr:MW2KG5015_4205","bdr:MW2KG5015_4205")</f>
        <v/>
      </c>
      <c r="C833" t="inlineStr">
        <is>
          <t>མི་དགེ་བ་བཅུའི་ལས་ཀྱི་ལམ་བསྟན་པ།</t>
        </is>
      </c>
      <c r="D833" t="inlineStr"/>
    </row>
    <row r="834">
      <c r="A834" t="inlineStr">
        <is>
          <t>bdr:WA0RT3299</t>
        </is>
      </c>
      <c r="B834">
        <f>HYPERLINK("https://library.bdrc.io/show/bdr:MW2KG5015_4185","bdr:MW2KG5015_4185")</f>
        <v/>
      </c>
      <c r="C834" t="inlineStr">
        <is>
          <t>མི་དགེ་བ་བཅུའི་ལས་ཀྱི་ལམ་བསྟན་པ།</t>
        </is>
      </c>
      <c r="D834" t="inlineStr"/>
    </row>
    <row r="835">
      <c r="A835" t="inlineStr">
        <is>
          <t>bdr:WA0RT3299</t>
        </is>
      </c>
      <c r="B835">
        <f>HYPERLINK("https://library.bdrc.io/show/bdr:MW1PD95844_3189","bdr:MW1PD95844_3189")</f>
        <v/>
      </c>
      <c r="C835" t="inlineStr">
        <is>
          <t>མི་དགེ་བ་བཅུའི་ལས་ཀྱི་ལམ་བསྟན་པ།</t>
        </is>
      </c>
      <c r="D835" t="inlineStr"/>
    </row>
    <row r="836">
      <c r="A836" t="inlineStr">
        <is>
          <t>bdr:WA0RT3299</t>
        </is>
      </c>
      <c r="B836">
        <f>HYPERLINK("https://library.bdrc.io/show/bdr:MW23702_3399","bdr:MW23702_3399")</f>
        <v/>
      </c>
      <c r="C836" t="inlineStr">
        <is>
          <t>མི་དགེ་བ་བཅུའི་ལས་ཀྱི་ལམ་བསྟན་པ།</t>
        </is>
      </c>
      <c r="D836" t="inlineStr"/>
    </row>
    <row r="837">
      <c r="A837" t="inlineStr">
        <is>
          <t>bdr:WA0RT3299</t>
        </is>
      </c>
      <c r="B837">
        <f>HYPERLINK("https://library.bdrc.io/show/bdr:MW1KG13126_5416","bdr:MW1KG13126_5416")</f>
        <v/>
      </c>
      <c r="C837" t="inlineStr">
        <is>
          <t>མི་དགེ་བ་བཅུའི་ལས་ཀྱི་ལམ་བསྟན་པ།</t>
        </is>
      </c>
      <c r="D837" t="inlineStr"/>
    </row>
    <row r="838">
      <c r="A838" t="inlineStr">
        <is>
          <t>bdr:WA0RT3299</t>
        </is>
      </c>
      <c r="B838">
        <f>HYPERLINK("https://library.bdrc.io/show/bdr:MW1KG13126_5396","bdr:MW1KG13126_5396")</f>
        <v/>
      </c>
      <c r="C838" t="inlineStr">
        <is>
          <t>མི་དགེ་བ་བཅུའི་ལས་ཀྱི་ལམ་བསྟན་པ།</t>
        </is>
      </c>
      <c r="D838" t="inlineStr"/>
    </row>
    <row r="839">
      <c r="A839" t="inlineStr">
        <is>
          <t>bdr:WA0RT3299</t>
        </is>
      </c>
      <c r="B839">
        <f>HYPERLINK("https://library.bdrc.io/show/bdr:MW22704_4185","bdr:MW22704_4185")</f>
        <v/>
      </c>
      <c r="C839" t="inlineStr">
        <is>
          <t>མི་དགེ་བ་བཅུའི་ལས་ཀྱི་ལམ་བསྟན་པ།</t>
        </is>
      </c>
      <c r="D839" t="inlineStr"/>
    </row>
    <row r="840">
      <c r="A840" t="inlineStr">
        <is>
          <t>bdr:WA0RT3299</t>
        </is>
      </c>
      <c r="B840">
        <f>HYPERLINK("https://library.bdrc.io/show/bdr:MW22704_4144","bdr:MW22704_4144")</f>
        <v/>
      </c>
      <c r="C840" t="inlineStr">
        <is>
          <t>མི་དགེ་བ་བཅུའི་ལས་ཀྱི་ལམ་བསྟན་པ།</t>
        </is>
      </c>
      <c r="D840" t="inlineStr"/>
    </row>
    <row r="841">
      <c r="A841" t="inlineStr">
        <is>
          <t>bdr:WA0RT3299</t>
        </is>
      </c>
      <c r="B841">
        <f>HYPERLINK("https://library.bdrc.io/show/bdr:MW1PD95844_3408","bdr:MW1PD95844_3408")</f>
        <v/>
      </c>
      <c r="C841" t="inlineStr">
        <is>
          <t>མི་དགེ་བ་བཅུའི་ལས་ཀྱི་ལམ་བསྟན་པ།</t>
        </is>
      </c>
      <c r="D841" t="inlineStr"/>
    </row>
    <row r="842">
      <c r="A842" t="inlineStr">
        <is>
          <t>bdr:WA0RT3299</t>
        </is>
      </c>
      <c r="B842">
        <f>HYPERLINK("https://library.bdrc.io/show/bdr:MW23703_3958","bdr:MW23703_3958")</f>
        <v/>
      </c>
      <c r="C842" t="inlineStr">
        <is>
          <t>མི་དགེ་བ་བཅུའི་ལས་ཀྱི་ལམ་བསྟན་པ།</t>
        </is>
      </c>
      <c r="D842" t="inlineStr"/>
    </row>
    <row r="843">
      <c r="A843" t="inlineStr">
        <is>
          <t>bdr:WA0RT3299</t>
        </is>
      </c>
      <c r="B843">
        <f>HYPERLINK("https://library.bdrc.io/show/bdr:MW1KG13126_5355","bdr:MW1KG13126_5355")</f>
        <v/>
      </c>
      <c r="C843" t="inlineStr">
        <is>
          <t>མི་དགེ་བ་བཅུའི་ལས་ཀྱི་ལམ་བསྟན་པ།</t>
        </is>
      </c>
      <c r="D843" t="inlineStr"/>
    </row>
    <row r="844">
      <c r="A844" t="inlineStr">
        <is>
          <t>bdr:WA0RT3299</t>
        </is>
      </c>
      <c r="B844">
        <f>HYPERLINK("https://library.bdrc.io/show/bdr:MW22704_4205","bdr:MW22704_4205")</f>
        <v/>
      </c>
      <c r="C844" t="inlineStr">
        <is>
          <t>མི་དགེ་བ་བཅུའི་ལས་ཀྱི་ལམ་བསྟན་པ།</t>
        </is>
      </c>
      <c r="D844" t="inlineStr"/>
    </row>
    <row r="845">
      <c r="A845" t="inlineStr">
        <is>
          <t>bdr:WA0RT3300</t>
        </is>
      </c>
      <c r="B845">
        <f>HYPERLINK("https://library.bdrc.io/show/bdr:MW3CN20612_0338","bdr:MW3CN20612_0338")</f>
        <v/>
      </c>
      <c r="C845" t="inlineStr">
        <is>
          <t>ལས་རྣམ་པར་འབྱེད་པ།</t>
        </is>
      </c>
      <c r="D845" t="inlineStr"/>
    </row>
    <row r="846">
      <c r="A846" t="inlineStr">
        <is>
          <t>bdr:WA0RT3300</t>
        </is>
      </c>
      <c r="B846">
        <f>HYPERLINK("https://library.bdrc.io/show/bdr:MW22704_4186","bdr:MW22704_4186")</f>
        <v/>
      </c>
      <c r="C846" t="inlineStr">
        <is>
          <t>ལས་རྣམ་པར་འབྱེད་པ་ཞེས་བྱ་བ།</t>
        </is>
      </c>
      <c r="D846" t="inlineStr"/>
    </row>
    <row r="847">
      <c r="A847" t="inlineStr">
        <is>
          <t>bdr:WA0RT3300</t>
        </is>
      </c>
      <c r="B847">
        <f>HYPERLINK("https://library.bdrc.io/show/bdr:MW26071_0343","bdr:MW26071_0343")</f>
        <v/>
      </c>
      <c r="C847" t="inlineStr">
        <is>
          <t>ལས་རྣམ་པར་འབྱེད་པ།</t>
        </is>
      </c>
      <c r="D847" t="inlineStr"/>
    </row>
    <row r="848">
      <c r="A848" t="inlineStr">
        <is>
          <t>bdr:WA0RT3300</t>
        </is>
      </c>
      <c r="B848">
        <f>HYPERLINK("https://library.bdrc.io/show/bdr:MW2KG5015_4145","bdr:MW2KG5015_4145")</f>
        <v/>
      </c>
      <c r="C848" t="inlineStr">
        <is>
          <t>ལས་རྣམ་པར་འབྱེད་པ་ཞེས་བྱ་བ།</t>
        </is>
      </c>
      <c r="D848" t="inlineStr"/>
    </row>
    <row r="849">
      <c r="A849" t="inlineStr">
        <is>
          <t>bdr:WA0RT3300</t>
        </is>
      </c>
      <c r="B849">
        <f>HYPERLINK("https://library.bdrc.io/show/bdr:MW22703_0784","bdr:MW22703_0784")</f>
        <v/>
      </c>
      <c r="C849" t="inlineStr">
        <is>
          <t>ལས་རྣམ་འབྱེད་པ།</t>
        </is>
      </c>
      <c r="D849" t="inlineStr"/>
    </row>
    <row r="850">
      <c r="A850" t="inlineStr">
        <is>
          <t>bdr:WA0RT3300</t>
        </is>
      </c>
      <c r="B850">
        <f>HYPERLINK("https://library.bdrc.io/show/bdr:MW1KG13126_5397","bdr:MW1KG13126_5397")</f>
        <v/>
      </c>
      <c r="C850" t="inlineStr">
        <is>
          <t>ལས་རྣམ་པར་འབྱེད་པ་ཞེས་བྱ་བ།</t>
        </is>
      </c>
      <c r="D850" t="inlineStr"/>
    </row>
    <row r="851">
      <c r="A851" t="inlineStr">
        <is>
          <t>bdr:WA0RT3300</t>
        </is>
      </c>
      <c r="B851">
        <f>HYPERLINK("https://library.bdrc.io/show/bdr:MW2PD17098_0338","bdr:MW2PD17098_0338")</f>
        <v/>
      </c>
      <c r="C851" t="inlineStr">
        <is>
          <t>ལས་རྣམ་པར་འབྱེད་པ།</t>
        </is>
      </c>
      <c r="D851" t="inlineStr"/>
    </row>
    <row r="852">
      <c r="A852" t="inlineStr">
        <is>
          <t>bdr:WA0RT3300</t>
        </is>
      </c>
      <c r="B852">
        <f>HYPERLINK("https://library.bdrc.io/show/bdr:MW4CZ5369_0338","bdr:MW4CZ5369_0338")</f>
        <v/>
      </c>
      <c r="C852" t="inlineStr">
        <is>
          <t>ལས་རྣམ་པར་འབྱེད་པ།</t>
        </is>
      </c>
      <c r="D852" t="inlineStr"/>
    </row>
    <row r="853">
      <c r="A853" t="inlineStr">
        <is>
          <t>bdr:WA0RT3300</t>
        </is>
      </c>
      <c r="B853">
        <f>HYPERLINK("https://library.bdrc.io/show/bdr:MW23702_3359","bdr:MW23702_3359")</f>
        <v/>
      </c>
      <c r="C853" t="inlineStr">
        <is>
          <t>ལས་རྣམ་པར་འབྱེད་པ་ཞེས་བྱ་བ།</t>
        </is>
      </c>
      <c r="D853" t="inlineStr"/>
    </row>
    <row r="854">
      <c r="A854" t="inlineStr">
        <is>
          <t>bdr:WA0RT3300</t>
        </is>
      </c>
      <c r="B854">
        <f>HYPERLINK("https://library.bdrc.io/show/bdr:MW1KG13607_0186","bdr:MW1KG13607_0186")</f>
        <v/>
      </c>
      <c r="C854" t="inlineStr">
        <is>
          <t>ལས་རྣམ་པར་འབྱེད་པ།</t>
        </is>
      </c>
      <c r="D854" t="inlineStr"/>
    </row>
    <row r="855">
      <c r="A855" t="inlineStr">
        <is>
          <t>bdr:WA0RT3300</t>
        </is>
      </c>
      <c r="B855">
        <f>HYPERLINK("https://library.bdrc.io/show/bdr:MW2KG5014_0784","bdr:MW2KG5014_0784")</f>
        <v/>
      </c>
      <c r="C855" t="inlineStr">
        <is>
          <t>ལས་རྣམ་འབྱེད་པ།</t>
        </is>
      </c>
      <c r="D855" t="inlineStr"/>
    </row>
    <row r="856">
      <c r="A856" t="inlineStr">
        <is>
          <t>bdr:WA0RT3300</t>
        </is>
      </c>
      <c r="B856">
        <f>HYPERLINK("https://library.bdrc.io/show/bdr:MW30532_0338","bdr:MW30532_0338")</f>
        <v/>
      </c>
      <c r="C856" t="inlineStr">
        <is>
          <t>ལས་རྣམ་པར་འབྱེད་པ།</t>
        </is>
      </c>
      <c r="D856" t="inlineStr"/>
    </row>
    <row r="857">
      <c r="A857" t="inlineStr">
        <is>
          <t>bdr:WA0RT3300</t>
        </is>
      </c>
      <c r="B857">
        <f>HYPERLINK("https://library.bdrc.io/show/bdr:MW1PD96684_1005","bdr:MW1PD96684_1005")</f>
        <v/>
      </c>
      <c r="C857" t="inlineStr">
        <is>
          <t>ལས་རྣམ་པར་འབྱེད་པ།</t>
        </is>
      </c>
      <c r="D857" t="inlineStr"/>
    </row>
    <row r="858">
      <c r="A858" t="inlineStr">
        <is>
          <t>bdr:WA0RT3300</t>
        </is>
      </c>
      <c r="B858">
        <f>HYPERLINK("https://library.bdrc.io/show/bdr:MW2KG5015_4186","bdr:MW2KG5015_4186")</f>
        <v/>
      </c>
      <c r="C858" t="inlineStr">
        <is>
          <t>ལས་རྣམ་པར་འབྱེད་པ་ཞེས་བྱ་བ།</t>
        </is>
      </c>
      <c r="D858" t="inlineStr"/>
    </row>
    <row r="859">
      <c r="A859" t="inlineStr">
        <is>
          <t>bdr:WA0RT3300</t>
        </is>
      </c>
      <c r="B859">
        <f>HYPERLINK("https://library.bdrc.io/show/bdr:MW1KG13607_0404","bdr:MW1KG13607_0404")</f>
        <v/>
      </c>
      <c r="C859" t="inlineStr">
        <is>
          <t>ལས་རྣམ་པར་འབྱེད་པ།</t>
        </is>
      </c>
      <c r="D859" t="inlineStr"/>
    </row>
    <row r="860">
      <c r="A860" t="inlineStr">
        <is>
          <t>bdr:WA0RT3300</t>
        </is>
      </c>
      <c r="B860">
        <f>HYPERLINK("https://library.bdrc.io/show/bdr:MW23702_3400","bdr:MW23702_3400")</f>
        <v/>
      </c>
      <c r="C860" t="inlineStr">
        <is>
          <t>ལས་རྣམ་པར་འབྱེད་པ་ཞེས་བྱ་བ།</t>
        </is>
      </c>
      <c r="D860" t="inlineStr"/>
    </row>
    <row r="861">
      <c r="A861" t="inlineStr">
        <is>
          <t>bdr:WA0RT3300</t>
        </is>
      </c>
      <c r="B861">
        <f>HYPERLINK("https://library.bdrc.io/show/bdr:MW1PD96682_0357","bdr:MW1PD96682_0357")</f>
        <v/>
      </c>
      <c r="C861" t="inlineStr">
        <is>
          <t>ལས་རྣམ་པར་འབྱེད་པ།</t>
        </is>
      </c>
      <c r="D861" t="inlineStr"/>
    </row>
    <row r="862">
      <c r="A862" t="inlineStr">
        <is>
          <t>bdr:WA0RT3300</t>
        </is>
      </c>
      <c r="B862">
        <f>HYPERLINK("https://library.bdrc.io/show/bdr:MW23703_3959","bdr:MW23703_3959")</f>
        <v/>
      </c>
      <c r="C862" t="inlineStr">
        <is>
          <t>ལས་རྣམ་པར་འབྱེད་པ་ཞེས་བྱ་བ།</t>
        </is>
      </c>
      <c r="D862" t="inlineStr"/>
    </row>
    <row r="863">
      <c r="A863" t="inlineStr">
        <is>
          <t>bdr:WA0RT3300</t>
        </is>
      </c>
      <c r="B863">
        <f>HYPERLINK("https://library.bdrc.io/show/bdr:MW1PD127393_0297","bdr:MW1PD127393_0297")</f>
        <v/>
      </c>
      <c r="C863" t="inlineStr">
        <is>
          <t>ལས་རྣམ་པར་འབྱེད་པ།</t>
        </is>
      </c>
      <c r="D863" t="inlineStr"/>
    </row>
    <row r="864">
      <c r="A864" t="inlineStr">
        <is>
          <t>bdr:WA0RT3300</t>
        </is>
      </c>
      <c r="B864">
        <f>HYPERLINK("https://library.bdrc.io/show/bdr:MW1PD96685_0977","bdr:MW1PD96685_0977")</f>
        <v/>
      </c>
      <c r="C864" t="inlineStr">
        <is>
          <t>ལས་རྣམ་པར་འབྱེད་པ།</t>
        </is>
      </c>
      <c r="D864" t="inlineStr"/>
    </row>
    <row r="865">
      <c r="A865" t="inlineStr">
        <is>
          <t>bdr:WA0RT3300</t>
        </is>
      </c>
      <c r="B865">
        <f>HYPERLINK("https://library.bdrc.io/show/bdr:MW4CZ7445_0278","bdr:MW4CZ7445_0278")</f>
        <v/>
      </c>
      <c r="C865" t="inlineStr">
        <is>
          <t>ལས་རྣམ་པར་འབྱེད་པ།</t>
        </is>
      </c>
      <c r="D865" t="inlineStr"/>
    </row>
    <row r="866">
      <c r="A866" t="inlineStr">
        <is>
          <t>bdr:WA0RT3300</t>
        </is>
      </c>
      <c r="B866">
        <f>HYPERLINK("https://library.bdrc.io/show/bdr:MW22083_0287","bdr:MW22083_0287")</f>
        <v/>
      </c>
      <c r="C866" t="inlineStr">
        <is>
          <t>ལས་རྣམ་པར་འབྱེད་པ།</t>
        </is>
      </c>
      <c r="D866" t="inlineStr"/>
    </row>
    <row r="867">
      <c r="A867" t="inlineStr">
        <is>
          <t>bdr:WA0RT3300</t>
        </is>
      </c>
      <c r="B867">
        <f>HYPERLINK("https://library.bdrc.io/show/bdr:MW22084_0338","bdr:MW22084_0338")</f>
        <v/>
      </c>
      <c r="C867" t="inlineStr">
        <is>
          <t>ལས་རྣམ་པར་འབྱེད་པ།</t>
        </is>
      </c>
      <c r="D867" t="inlineStr"/>
    </row>
    <row r="868">
      <c r="A868" t="inlineStr">
        <is>
          <t>bdr:WA0RT3300</t>
        </is>
      </c>
      <c r="B868">
        <f>HYPERLINK("https://library.bdrc.io/show/bdr:MW22704_4145","bdr:MW22704_4145")</f>
        <v/>
      </c>
      <c r="C868" t="inlineStr">
        <is>
          <t>ལས་རྣམ་པར་འབྱེད་པ་ཞེས་བྱ་བ།</t>
        </is>
      </c>
      <c r="D868" t="inlineStr"/>
    </row>
    <row r="869">
      <c r="A869" t="inlineStr">
        <is>
          <t>bdr:WA0RT3300</t>
        </is>
      </c>
      <c r="B869">
        <f>HYPERLINK("https://library.bdrc.io/show/bdr:MW1KG13126_5356","bdr:MW1KG13126_5356")</f>
        <v/>
      </c>
      <c r="C869" t="inlineStr">
        <is>
          <t>ལས་རྣམ་པར་འབྱེད་པ་ཞེས་བྱ་བ།</t>
        </is>
      </c>
      <c r="D869" t="inlineStr"/>
    </row>
    <row r="870">
      <c r="A870" t="inlineStr">
        <is>
          <t>bdr:WA0RT3300</t>
        </is>
      </c>
      <c r="B870">
        <f>HYPERLINK("https://library.bdrc.io/show/bdr:MW1PD96682_0359","bdr:MW1PD96682_0359")</f>
        <v/>
      </c>
      <c r="C870" t="inlineStr">
        <is>
          <t>ལས་རྣམ་པར་འབྱེད་པ།</t>
        </is>
      </c>
      <c r="D870" t="inlineStr"/>
    </row>
    <row r="871">
      <c r="A871" t="inlineStr">
        <is>
          <t>bdr:WA0RT3300</t>
        </is>
      </c>
      <c r="B871">
        <f>HYPERLINK("https://library.bdrc.io/show/bdr:MW1PD95844_3190","bdr:MW1PD95844_3190")</f>
        <v/>
      </c>
      <c r="C871" t="inlineStr">
        <is>
          <t>ལས་རྣམ་པར་འབྱེད་པ་ཞེས་བྱ་བ།</t>
        </is>
      </c>
      <c r="D871" t="inlineStr"/>
    </row>
    <row r="872">
      <c r="A872" t="inlineStr">
        <is>
          <t>bdr:WA0RT3300</t>
        </is>
      </c>
      <c r="B872">
        <f>HYPERLINK("https://library.bdrc.io/show/bdr:MW1GS66286_DA6D6D","bdr:MW1GS66286_DA6D6D")</f>
        <v/>
      </c>
      <c r="C872" t="inlineStr">
        <is>
          <t>ལས་རྣམ་པར་འབྱེད་པ་ཞེས་བྱ་བ།</t>
        </is>
      </c>
      <c r="D872" t="inlineStr"/>
    </row>
    <row r="873">
      <c r="A873" t="inlineStr">
        <is>
          <t>bdr:WA0RTI3300</t>
        </is>
      </c>
      <c r="B873">
        <f>HYPERLINK("https://library.bdrc.io/show/bdr:IE0GR0108","bdr:IE0GR0108")</f>
        <v/>
      </c>
      <c r="C873" t="inlineStr">
        <is>
          <t>Mahakarmavibhanga</t>
        </is>
      </c>
      <c r="D873" t="inlineStr"/>
    </row>
    <row r="874">
      <c r="A874" t="inlineStr">
        <is>
          <t>bdr:WA0RTI3300</t>
        </is>
      </c>
      <c r="B874">
        <f>HYPERLINK("https://library.bdrc.io/show/bdr:IE0GR0088","bdr:IE0GR0088")</f>
        <v/>
      </c>
      <c r="C874" t="inlineStr">
        <is>
          <t>Karmavibhangopadesa</t>
        </is>
      </c>
      <c r="D874" t="inlineStr"/>
    </row>
    <row r="875">
      <c r="A875" t="inlineStr">
        <is>
          <t>bdr:WA0RT3302</t>
        </is>
      </c>
      <c r="B875">
        <f>HYPERLINK("https://library.bdrc.io/show/bdr:MW22704_4147","bdr:MW22704_4147")</f>
        <v/>
      </c>
      <c r="C875" t="inlineStr">
        <is>
          <t>མདོ་ཀུན་ལས་བཏུས་པ་ཆེན་པོ་ཞེས་བྱ་བ།</t>
        </is>
      </c>
      <c r="D875" t="inlineStr"/>
    </row>
    <row r="876">
      <c r="A876" t="inlineStr">
        <is>
          <t>bdr:WA0RT3302</t>
        </is>
      </c>
      <c r="B876">
        <f>HYPERLINK("https://library.bdrc.io/show/bdr:MW23702_3361","bdr:MW23702_3361")</f>
        <v/>
      </c>
      <c r="C876" t="inlineStr">
        <is>
          <t>མདོ་ཀུན་ལས་བཏུས་པ་ཆེན་པོ་ཞེས་བྱ་བ།</t>
        </is>
      </c>
      <c r="D876" t="inlineStr"/>
    </row>
    <row r="877">
      <c r="A877" t="inlineStr">
        <is>
          <t>bdr:WA0RT3302</t>
        </is>
      </c>
      <c r="B877">
        <f>HYPERLINK("https://library.bdrc.io/show/bdr:MW1PD95844_3192","bdr:MW1PD95844_3192")</f>
        <v/>
      </c>
      <c r="C877" t="inlineStr">
        <is>
          <t>མདོ་ཀུན་ལས་བཏུས་པ་ཆེན་པོ་ཞེས་བྱ་བ།</t>
        </is>
      </c>
      <c r="D877" t="inlineStr"/>
    </row>
    <row r="878">
      <c r="A878" t="inlineStr">
        <is>
          <t>bdr:WA0RT3302</t>
        </is>
      </c>
      <c r="B878">
        <f>HYPERLINK("https://library.bdrc.io/show/bdr:MW1KG13126_5358","bdr:MW1KG13126_5358")</f>
        <v/>
      </c>
      <c r="C878" t="inlineStr">
        <is>
          <t>མདོ་ཀུན་ལས་བཏུས་པ་ཆེན་པོ་ཞེས་བྱ་བ།</t>
        </is>
      </c>
      <c r="D878" t="inlineStr"/>
    </row>
    <row r="879">
      <c r="A879" t="inlineStr">
        <is>
          <t>bdr:WA0RT3302</t>
        </is>
      </c>
      <c r="B879">
        <f>HYPERLINK("https://library.bdrc.io/show/bdr:MW23703_3961","bdr:MW23703_3961")</f>
        <v/>
      </c>
      <c r="C879" t="inlineStr">
        <is>
          <t>མདོ་ཀུན་ལས་བཏུས་པ་ཆེན་པོ་ཞེས་བྱ་བ།</t>
        </is>
      </c>
      <c r="D879" t="inlineStr"/>
    </row>
    <row r="880">
      <c r="A880" t="inlineStr">
        <is>
          <t>bdr:WA0RT3302</t>
        </is>
      </c>
      <c r="B880">
        <f>HYPERLINK("https://library.bdrc.io/show/bdr:MW2KG5015_4147","bdr:MW2KG5015_4147")</f>
        <v/>
      </c>
      <c r="C880" t="inlineStr">
        <is>
          <t>མདོ་ཀུན་ལས་བཏུས་པ་ཆེན་པོ་ཞེས་བྱ་བ།</t>
        </is>
      </c>
      <c r="D880" t="inlineStr"/>
    </row>
    <row r="881">
      <c r="A881" t="inlineStr">
        <is>
          <t>bdr:WA0RT3310</t>
        </is>
      </c>
      <c r="B881">
        <f>HYPERLINK("https://library.bdrc.io/show/bdr:MW22704_4153","bdr:MW22704_4153")</f>
        <v/>
      </c>
      <c r="C881" t="inlineStr">
        <is>
          <t>སེམས་བསྐྱེད་པ་དང་སྡོམ་པའི་ཆོ་གའི་རིམ་པ།</t>
        </is>
      </c>
      <c r="D881" t="inlineStr"/>
    </row>
    <row r="882">
      <c r="A882" t="inlineStr">
        <is>
          <t>bdr:WA0RT3310</t>
        </is>
      </c>
      <c r="B882">
        <f>HYPERLINK("https://library.bdrc.io/show/bdr:MW22704_4192","bdr:MW22704_4192")</f>
        <v/>
      </c>
      <c r="C882" t="inlineStr">
        <is>
          <t>སེམས་བསྐྱེད་པ་དང་སྡོམ་པའི་ཆོ་གའི་རིམ་པ།</t>
        </is>
      </c>
      <c r="D882" t="inlineStr"/>
    </row>
    <row r="883">
      <c r="A883" t="inlineStr">
        <is>
          <t>bdr:WA0RT3310</t>
        </is>
      </c>
      <c r="B883">
        <f>HYPERLINK("https://library.bdrc.io/show/bdr:MW1PD95844_3200","bdr:MW1PD95844_3200")</f>
        <v/>
      </c>
      <c r="C883" t="inlineStr">
        <is>
          <t>སེམས་བསྐྱེད་པ་དང་སྡོམ་པའི་ཆོ་གའི་རིམ་པ།</t>
        </is>
      </c>
      <c r="D883" t="inlineStr"/>
    </row>
    <row r="884">
      <c r="A884" t="inlineStr">
        <is>
          <t>bdr:WA0RT3310</t>
        </is>
      </c>
      <c r="B884">
        <f>HYPERLINK("https://library.bdrc.io/show/bdr:MW1KG13126_5403","bdr:MW1KG13126_5403")</f>
        <v/>
      </c>
      <c r="C884" t="inlineStr">
        <is>
          <t>སེམས་བསྐྱེད་པ་དང་སྡོམ་པའི་ཆོ་གའི་རིམ་པ།</t>
        </is>
      </c>
      <c r="D884" t="inlineStr"/>
    </row>
    <row r="885">
      <c r="A885" t="inlineStr">
        <is>
          <t>bdr:WA0RT3310</t>
        </is>
      </c>
      <c r="B885">
        <f>HYPERLINK("https://library.bdrc.io/show/bdr:MW23702_3406","bdr:MW23702_3406")</f>
        <v/>
      </c>
      <c r="C885" t="inlineStr">
        <is>
          <t>སེམས་བསྐྱེད་པ་དང་སྡོམ་པའི་ཆོ་གའི་རིམ་པ།</t>
        </is>
      </c>
      <c r="D885" t="inlineStr"/>
    </row>
    <row r="886">
      <c r="A886" t="inlineStr">
        <is>
          <t>bdr:WA0RT3310</t>
        </is>
      </c>
      <c r="B886">
        <f>HYPERLINK("https://library.bdrc.io/show/bdr:MW23702_3367","bdr:MW23702_3367")</f>
        <v/>
      </c>
      <c r="C886" t="inlineStr">
        <is>
          <t>སེམས་བསྐྱེད་པ་དང་སྡོམ་པའི་ཆོ་གའི་རིམ་པ།</t>
        </is>
      </c>
      <c r="D886" t="inlineStr"/>
    </row>
    <row r="887">
      <c r="A887" t="inlineStr">
        <is>
          <t>bdr:WA0RT3310</t>
        </is>
      </c>
      <c r="B887">
        <f>HYPERLINK("https://library.bdrc.io/show/bdr:MW23703_3969","bdr:MW23703_3969")</f>
        <v/>
      </c>
      <c r="C887" t="inlineStr">
        <is>
          <t>སེམས་བསྐྱེད་པ་དང་སྡོམ་པའི་ཆོ་གའི་རིམ་པ།</t>
        </is>
      </c>
      <c r="D887" t="inlineStr"/>
    </row>
    <row r="888">
      <c r="A888" t="inlineStr">
        <is>
          <t>bdr:WA0RT3310</t>
        </is>
      </c>
      <c r="B888">
        <f>HYPERLINK("https://library.bdrc.io/show/bdr:MW2KG5015_4153","bdr:MW2KG5015_4153")</f>
        <v/>
      </c>
      <c r="C888" t="inlineStr">
        <is>
          <t>སེམས་བསྐྱེད་པ་དང་སྡོམ་པའི་ཆོ་གའི་རིམ་པ།</t>
        </is>
      </c>
      <c r="D888" t="inlineStr"/>
    </row>
    <row r="889">
      <c r="A889" t="inlineStr">
        <is>
          <t>bdr:WA0RT3310</t>
        </is>
      </c>
      <c r="B889">
        <f>HYPERLINK("https://library.bdrc.io/show/bdr:MW1KG13126_5364","bdr:MW1KG13126_5364")</f>
        <v/>
      </c>
      <c r="C889" t="inlineStr">
        <is>
          <t>སེམས་བསྐྱེད་པ་དང་སྡོམ་པའི་ཆོ་གའི་རིམ་པ།</t>
        </is>
      </c>
      <c r="D889" t="inlineStr"/>
    </row>
    <row r="890">
      <c r="A890" t="inlineStr">
        <is>
          <t>bdr:WA0RT3310</t>
        </is>
      </c>
      <c r="B890">
        <f>HYPERLINK("https://library.bdrc.io/show/bdr:MW2KG5015_4192","bdr:MW2KG5015_4192")</f>
        <v/>
      </c>
      <c r="C890" t="inlineStr">
        <is>
          <t>སེམས་བསྐྱེད་པ་དང་སྡོམ་པའི་ཆོ་གའི་རིམ་པ།</t>
        </is>
      </c>
      <c r="D890" t="inlineStr"/>
    </row>
    <row r="891">
      <c r="A891" t="inlineStr">
        <is>
          <t>bdr:WA0RTI3310</t>
        </is>
      </c>
      <c r="B891">
        <f>HYPERLINK("https://library.bdrc.io/show/bdr:IE0GR0290","bdr:IE0GR0290")</f>
        <v/>
      </c>
      <c r="C891" t="inlineStr">
        <is>
          <t>Dipankarasrijnana: Cittotpadasamvaravidhikrama</t>
        </is>
      </c>
      <c r="D891" t="inlineStr"/>
    </row>
    <row r="892">
      <c r="A892" t="inlineStr">
        <is>
          <t>bdr:WA0RT3315</t>
        </is>
      </c>
      <c r="B892">
        <f>HYPERLINK("https://library.bdrc.io/show/bdr:MW2KG5015_4189","bdr:MW2KG5015_4189")</f>
        <v/>
      </c>
      <c r="C892" t="inlineStr">
        <is>
          <t>ཁ་ཏོན་དང་གླེགས་བམ་ཀླག་པའི་སྔོན་དུ་བྱ་བའི་ཆོ་ག</t>
        </is>
      </c>
      <c r="D892" t="inlineStr"/>
    </row>
    <row r="893">
      <c r="A893" t="inlineStr">
        <is>
          <t>bdr:WA0RT3315</t>
        </is>
      </c>
      <c r="B893">
        <f>HYPERLINK("https://library.bdrc.io/show/bdr:MW1KG13126_5376","bdr:MW1KG13126_5376")</f>
        <v/>
      </c>
      <c r="C893" t="inlineStr">
        <is>
          <t>ཁ་ཏོན་དང་གླེགས་བམ་བཀླག་པའི་སྔོན་དུ་བྱ་བའི་ཆོ་ག</t>
        </is>
      </c>
      <c r="D893" t="inlineStr"/>
    </row>
    <row r="894">
      <c r="A894" t="inlineStr">
        <is>
          <t>bdr:WA0RT3315</t>
        </is>
      </c>
      <c r="B894">
        <f>HYPERLINK("https://library.bdrc.io/show/bdr:MW23702_3403","bdr:MW23702_3403")</f>
        <v/>
      </c>
      <c r="C894" t="inlineStr">
        <is>
          <t>ཁ་ཏོན་དང་གླེགས་བམ་བཀླག་པའི་སྔོན་དུ་བྱ་བའི་ཆོ་ག</t>
        </is>
      </c>
      <c r="D894" t="inlineStr"/>
    </row>
    <row r="895">
      <c r="A895" t="inlineStr">
        <is>
          <t>bdr:WA0RT3315</t>
        </is>
      </c>
      <c r="B895">
        <f>HYPERLINK("https://library.bdrc.io/show/bdr:MW22704_4165","bdr:MW22704_4165")</f>
        <v/>
      </c>
      <c r="C895" t="inlineStr">
        <is>
          <t>ཁ་ཏོན་དང་གླེགས་བམ་ཀླག་པའི་སྔོན་དུ་བྱ་བའི་ཆོ་ག</t>
        </is>
      </c>
      <c r="D895" t="inlineStr"/>
    </row>
    <row r="896">
      <c r="A896" t="inlineStr">
        <is>
          <t>bdr:WA0RT3315</t>
        </is>
      </c>
      <c r="B896">
        <f>HYPERLINK("https://library.bdrc.io/show/bdr:MW22704_4189","bdr:MW22704_4189")</f>
        <v/>
      </c>
      <c r="C896" t="inlineStr">
        <is>
          <t>ཁ་ཏོན་དང་གླེགས་བམ་ཀླག་པའི་སྔོན་དུ་བྱ་བའི་ཆོ་ག</t>
        </is>
      </c>
      <c r="D896" t="inlineStr"/>
    </row>
    <row r="897">
      <c r="A897" t="inlineStr">
        <is>
          <t>bdr:WA0RT3315</t>
        </is>
      </c>
      <c r="B897">
        <f>HYPERLINK("https://library.bdrc.io/show/bdr:MW1KG13126_5400","bdr:MW1KG13126_5400")</f>
        <v/>
      </c>
      <c r="C897" t="inlineStr">
        <is>
          <t>ཁ་ཏོན་དང་གླེགས་བམ་བཀླག་པའི་སྔོན་དུ་བྱ་བའི་ཆོ་ག</t>
        </is>
      </c>
      <c r="D897" t="inlineStr"/>
    </row>
    <row r="898">
      <c r="A898" t="inlineStr">
        <is>
          <t>bdr:WA0RT3315</t>
        </is>
      </c>
      <c r="B898">
        <f>HYPERLINK("https://library.bdrc.io/show/bdr:MW23702_3379","bdr:MW23702_3379")</f>
        <v/>
      </c>
      <c r="C898" t="inlineStr">
        <is>
          <t>ཁ་ཏོན་དང་གླེགས་བམ་བཀླག་པའི་སྔོན་དུ་བྱ་བའི་ཆོ་ག</t>
        </is>
      </c>
      <c r="D898" t="inlineStr"/>
    </row>
    <row r="899">
      <c r="A899" t="inlineStr">
        <is>
          <t>bdr:WA0RT3315</t>
        </is>
      </c>
      <c r="B899">
        <f>HYPERLINK("https://library.bdrc.io/show/bdr:MW23703_3975","bdr:MW23703_3975")</f>
        <v/>
      </c>
      <c r="C899" t="inlineStr">
        <is>
          <t>ཁ་ཏོན་དང་གླེགས་བམ་ཀླག་པའི་སྔོན་དུ་བྱ་བའི་ཆོ་ག</t>
        </is>
      </c>
      <c r="D899" t="inlineStr"/>
    </row>
    <row r="900">
      <c r="A900" t="inlineStr">
        <is>
          <t>bdr:WA0RT3315</t>
        </is>
      </c>
      <c r="B900">
        <f>HYPERLINK("https://library.bdrc.io/show/bdr:MW2KG5015_4165","bdr:MW2KG5015_4165")</f>
        <v/>
      </c>
      <c r="C900" t="inlineStr">
        <is>
          <t>ཁ་ཏོན་དང་གླེགས་བམ་ཀླག་པའི་སྔོན་དུ་བྱ་བའི་ཆོ་ག</t>
        </is>
      </c>
      <c r="D900" t="inlineStr"/>
    </row>
    <row r="901">
      <c r="A901" t="inlineStr">
        <is>
          <t>bdr:WA0RT3315</t>
        </is>
      </c>
      <c r="B901">
        <f>HYPERLINK("https://library.bdrc.io/show/bdr:MW1PD95844_3206","bdr:MW1PD95844_3206")</f>
        <v/>
      </c>
      <c r="C901" t="inlineStr">
        <is>
          <t>ཁ་ཏོན་གླེགས་བམ་ཀློག་པའི་སྔོན་དུ་བྱ་བའི་ཆོ་ག</t>
        </is>
      </c>
      <c r="D901" t="inlineStr"/>
    </row>
    <row r="902">
      <c r="A902" t="inlineStr">
        <is>
          <t>bdr:WA0RT3316</t>
        </is>
      </c>
      <c r="B902">
        <f>HYPERLINK("https://library.bdrc.io/show/bdr:MW23703_3976","bdr:MW23703_3976")</f>
        <v/>
      </c>
      <c r="C902" t="inlineStr">
        <is>
          <t>ཕ་རོལ་ཏུ་ཕྱིན་པའི་ཐེག་པའི་ཚ་ཚ་གདབ་པའི་ཆོ་ག</t>
        </is>
      </c>
      <c r="D902" t="inlineStr"/>
    </row>
    <row r="903">
      <c r="A903" t="inlineStr">
        <is>
          <t>bdr:WA0RT3316</t>
        </is>
      </c>
      <c r="B903">
        <f>HYPERLINK("https://library.bdrc.io/show/bdr:MW22704_4162","bdr:MW22704_4162")</f>
        <v/>
      </c>
      <c r="C903" t="inlineStr">
        <is>
          <t>ཕ་རོལ་ཏུ་ཕྱིན་པའི་ཐེག་པའི་ཚ་ཚ་གདབ་པའི་ཆོ་ག</t>
        </is>
      </c>
      <c r="D903" t="inlineStr"/>
    </row>
    <row r="904">
      <c r="A904" t="inlineStr">
        <is>
          <t>bdr:WA0RT3316</t>
        </is>
      </c>
      <c r="B904">
        <f>HYPERLINK("https://library.bdrc.io/show/bdr:MW2KG5015_4162","bdr:MW2KG5015_4162")</f>
        <v/>
      </c>
      <c r="C904" t="inlineStr">
        <is>
          <t>ཕ་རོལ་ཏུ་ཕྱིན་པའི་ཐེག་པའི་ཚ་ཚ་གདབ་པའི་ཆོ་ག</t>
        </is>
      </c>
      <c r="D904" t="inlineStr"/>
    </row>
    <row r="905">
      <c r="A905" t="inlineStr">
        <is>
          <t>bdr:WA0RT3316</t>
        </is>
      </c>
      <c r="B905">
        <f>HYPERLINK("https://library.bdrc.io/show/bdr:MW23702_3404","bdr:MW23702_3404")</f>
        <v/>
      </c>
      <c r="C905" t="inlineStr">
        <is>
          <t>ཕ་རོལ་ཏུ་ཕྱིན་པའི་ཐེག་པའི་སཱཙྪ་གདབ་པའི་ཆོ་ག</t>
        </is>
      </c>
      <c r="D905" t="inlineStr"/>
    </row>
    <row r="906">
      <c r="A906" t="inlineStr">
        <is>
          <t>bdr:WA0RT3316</t>
        </is>
      </c>
      <c r="B906">
        <f>HYPERLINK("https://library.bdrc.io/show/bdr:MW1KG13126_5401","bdr:MW1KG13126_5401")</f>
        <v/>
      </c>
      <c r="C906" t="inlineStr">
        <is>
          <t>ཕ་རོལ་ཏུ་ཕྱིན་པའི་ཐེག་པའི་སཱཙྪ་གདབ་པའི་ཆོ་ག</t>
        </is>
      </c>
      <c r="D906" t="inlineStr"/>
    </row>
    <row r="907">
      <c r="A907" t="inlineStr">
        <is>
          <t>bdr:WA0RT3316</t>
        </is>
      </c>
      <c r="B907">
        <f>HYPERLINK("https://library.bdrc.io/show/bdr:MW2KG5015_4190","bdr:MW2KG5015_4190")</f>
        <v/>
      </c>
      <c r="C907" t="inlineStr">
        <is>
          <t>ཕ་རོལ་ཏུ་ཕྱིན་པའི་ཐེག་པའི་ཚ་ཚ་གདབ་པའི་ཆོ་ག</t>
        </is>
      </c>
      <c r="D907" t="inlineStr"/>
    </row>
    <row r="908">
      <c r="A908" t="inlineStr">
        <is>
          <t>bdr:WA0RT3316</t>
        </is>
      </c>
      <c r="B908">
        <f>HYPERLINK("https://library.bdrc.io/show/bdr:MW1KG13126_5373","bdr:MW1KG13126_5373")</f>
        <v/>
      </c>
      <c r="C908" t="inlineStr">
        <is>
          <t>ཕ་རོལ་ཏུ་ཕྱིན་པའི་ཐེག་པའི་སཱཙྪ་གདབ་པའི་ཆོ་ག</t>
        </is>
      </c>
      <c r="D908" t="inlineStr"/>
    </row>
    <row r="909">
      <c r="A909" t="inlineStr">
        <is>
          <t>bdr:WA0RT3316</t>
        </is>
      </c>
      <c r="B909">
        <f>HYPERLINK("https://library.bdrc.io/show/bdr:MW22704_4190","bdr:MW22704_4190")</f>
        <v/>
      </c>
      <c r="C909" t="inlineStr">
        <is>
          <t>ཕ་རོལ་ཏུ་ཕྱིན་པའི་ཐེག་པའི་ཚ་ཚ་གདབ་པའི་ཆོ་ག</t>
        </is>
      </c>
      <c r="D909" t="inlineStr"/>
    </row>
    <row r="910">
      <c r="A910" t="inlineStr">
        <is>
          <t>bdr:WA0RT3316</t>
        </is>
      </c>
      <c r="B910">
        <f>HYPERLINK("https://library.bdrc.io/show/bdr:MW1PD95844_3207","bdr:MW1PD95844_3207")</f>
        <v/>
      </c>
      <c r="C910" t="inlineStr">
        <is>
          <t>ཚ་ཚ་གདབ་པའི་ཆོ་ག</t>
        </is>
      </c>
      <c r="D910" t="inlineStr"/>
    </row>
    <row r="911">
      <c r="A911" t="inlineStr">
        <is>
          <t>bdr:WA0RT3317</t>
        </is>
      </c>
      <c r="B911">
        <f>HYPERLINK("https://library.bdrc.io/show/bdr:MW1KG13126_5402","bdr:MW1KG13126_5402")</f>
        <v/>
      </c>
      <c r="C911" t="inlineStr">
        <is>
          <t>བླ་མའི་བྱ་བའི་རིམ་པ།</t>
        </is>
      </c>
      <c r="D911" t="inlineStr"/>
    </row>
    <row r="912">
      <c r="A912" t="inlineStr">
        <is>
          <t>bdr:WA0RT3317</t>
        </is>
      </c>
      <c r="B912">
        <f>HYPERLINK("https://library.bdrc.io/show/bdr:MW22704_4191","bdr:MW22704_4191")</f>
        <v/>
      </c>
      <c r="C912" t="inlineStr">
        <is>
          <t>བླ་མའི་བྱ་བའི་རིམ་པ།</t>
        </is>
      </c>
      <c r="D912" t="inlineStr"/>
    </row>
    <row r="913">
      <c r="A913" t="inlineStr">
        <is>
          <t>bdr:WA0RT3317</t>
        </is>
      </c>
      <c r="B913">
        <f>HYPERLINK("https://library.bdrc.io/show/bdr:MW1PD95844_3208","bdr:MW1PD95844_3208")</f>
        <v/>
      </c>
      <c r="C913" t="inlineStr">
        <is>
          <t>བླ་མའི་བྱ་བའི་རིམ་པ།</t>
        </is>
      </c>
      <c r="D913" t="inlineStr"/>
    </row>
    <row r="914">
      <c r="A914" t="inlineStr">
        <is>
          <t>bdr:WA0RT3317</t>
        </is>
      </c>
      <c r="B914">
        <f>HYPERLINK("https://library.bdrc.io/show/bdr:MW23702_3377","bdr:MW23702_3377")</f>
        <v/>
      </c>
      <c r="C914" t="inlineStr">
        <is>
          <t>བླ་མའི་བྱ་བའི་རིམ་པ།</t>
        </is>
      </c>
      <c r="D914" t="inlineStr"/>
    </row>
    <row r="915">
      <c r="A915" t="inlineStr">
        <is>
          <t>bdr:WA0RT3317</t>
        </is>
      </c>
      <c r="B915">
        <f>HYPERLINK("https://library.bdrc.io/show/bdr:MW23703_3977","bdr:MW23703_3977")</f>
        <v/>
      </c>
      <c r="C915" t="inlineStr">
        <is>
          <t>བླ་མའི་བྱ་བའི་རིམ་པ།</t>
        </is>
      </c>
      <c r="D915" t="inlineStr"/>
    </row>
    <row r="916">
      <c r="A916" t="inlineStr">
        <is>
          <t>bdr:WA0RT3317</t>
        </is>
      </c>
      <c r="B916">
        <f>HYPERLINK("https://library.bdrc.io/show/bdr:MW23702_3405","bdr:MW23702_3405")</f>
        <v/>
      </c>
      <c r="C916" t="inlineStr">
        <is>
          <t>བླ་མའི་བྱ་བའི་རིམ་པ།</t>
        </is>
      </c>
      <c r="D916" t="inlineStr"/>
    </row>
    <row r="917">
      <c r="A917" t="inlineStr">
        <is>
          <t>bdr:WA0RT3317</t>
        </is>
      </c>
      <c r="B917">
        <f>HYPERLINK("https://library.bdrc.io/show/bdr:MW1KG13126_5374","bdr:MW1KG13126_5374")</f>
        <v/>
      </c>
      <c r="C917" t="inlineStr">
        <is>
          <t>བླ་མའི་བྱ་བའི་རིམ་པ།</t>
        </is>
      </c>
      <c r="D917" t="inlineStr"/>
    </row>
    <row r="918">
      <c r="A918" t="inlineStr">
        <is>
          <t>bdr:WA0RT3317</t>
        </is>
      </c>
      <c r="B918">
        <f>HYPERLINK("https://library.bdrc.io/show/bdr:MW2KG5015_4191","bdr:MW2KG5015_4191")</f>
        <v/>
      </c>
      <c r="C918" t="inlineStr">
        <is>
          <t>བླ་མའི་བྱ་བའི་རིམ་པ།</t>
        </is>
      </c>
      <c r="D918" t="inlineStr"/>
    </row>
    <row r="919">
      <c r="A919" t="inlineStr">
        <is>
          <t>bdr:WA0RT3317</t>
        </is>
      </c>
      <c r="B919">
        <f>HYPERLINK("https://library.bdrc.io/show/bdr:MW22704_4163","bdr:MW22704_4163")</f>
        <v/>
      </c>
      <c r="C919" t="inlineStr">
        <is>
          <t>བླ་མའི་བྱ་བའི་རིམ་པ།</t>
        </is>
      </c>
      <c r="D919" t="inlineStr"/>
    </row>
    <row r="920">
      <c r="A920" t="inlineStr">
        <is>
          <t>bdr:WA0RT3317</t>
        </is>
      </c>
      <c r="B920">
        <f>HYPERLINK("https://library.bdrc.io/show/bdr:MW2KG5015_4163","bdr:MW2KG5015_4163")</f>
        <v/>
      </c>
      <c r="C920" t="inlineStr">
        <is>
          <t>བླ་མའི་བྱ་བའི་རིམ་པ།</t>
        </is>
      </c>
      <c r="D920" t="inlineStr"/>
    </row>
    <row r="921">
      <c r="A921" t="inlineStr">
        <is>
          <t>bdr:WA0RTI3317</t>
        </is>
      </c>
      <c r="B921">
        <f>HYPERLINK("https://library.bdrc.io/show/bdr:IE0GR0292","bdr:IE0GR0292")</f>
        <v/>
      </c>
      <c r="C921" t="inlineStr">
        <is>
          <t>Dipankarasrijnana: Gurukriyakrama</t>
        </is>
      </c>
      <c r="D921" t="inlineStr"/>
    </row>
    <row r="922">
      <c r="A922" t="inlineStr">
        <is>
          <t>bdr:WA0RT3347</t>
        </is>
      </c>
      <c r="B922">
        <f>HYPERLINK("https://library.bdrc.io/show/bdr:MW2KG5015_4297","bdr:MW2KG5015_4297")</f>
        <v/>
      </c>
      <c r="C922" t="inlineStr">
        <is>
          <t>ལས་ཀྱི་སྒྲིབ་པ་རྣམ་པར་སྦྱོང་བའི་ཆོ་ག་བཤད་པ་ཞེས་བྱ་བ།</t>
        </is>
      </c>
      <c r="D922" t="inlineStr"/>
    </row>
    <row r="923">
      <c r="A923" t="inlineStr">
        <is>
          <t>bdr:WA0RT3347</t>
        </is>
      </c>
      <c r="B923">
        <f>HYPERLINK("https://library.bdrc.io/show/bdr:MW1PD95844_3239","bdr:MW1PD95844_3239")</f>
        <v/>
      </c>
      <c r="C923" t="inlineStr">
        <is>
          <t>ལས་ཀྱི་སྒྲིབ་པ་རྣམ་པར་སྦྱོང་བའི་ཆོ་ག་བཤད་པ་ཞེས་བྱ་བ།</t>
        </is>
      </c>
      <c r="D923" t="inlineStr"/>
    </row>
    <row r="924">
      <c r="A924" t="inlineStr">
        <is>
          <t>bdr:WA0RT3347</t>
        </is>
      </c>
      <c r="B924">
        <f>HYPERLINK("https://library.bdrc.io/show/bdr:MW1KG13126_5508","bdr:MW1KG13126_5508")</f>
        <v/>
      </c>
      <c r="C924" t="inlineStr">
        <is>
          <t>ལས་ཀྱི་སྒྲིབ་པ་རྣམ་པར་སྦྱོང་བའི་ཆོ་གའི་བཤད་པ་ཞེས་བྱ་བ།</t>
        </is>
      </c>
      <c r="D924" t="inlineStr"/>
    </row>
    <row r="925">
      <c r="A925" t="inlineStr">
        <is>
          <t>bdr:WA0RT3347</t>
        </is>
      </c>
      <c r="B925">
        <f>HYPERLINK("https://library.bdrc.io/show/bdr:MW22704_4297","bdr:MW22704_4297")</f>
        <v/>
      </c>
      <c r="C925" t="inlineStr">
        <is>
          <t>ལས་ཀྱི་སྒྲིབ་པ་རྣམ་པར་སྦྱོང་བའི་ཆོ་ག་བཤད་པ་ཞེས་བྱ་བ།</t>
        </is>
      </c>
      <c r="D925" t="inlineStr"/>
    </row>
    <row r="926">
      <c r="A926" t="inlineStr">
        <is>
          <t>bdr:WA0RT3347</t>
        </is>
      </c>
      <c r="B926">
        <f>HYPERLINK("https://library.bdrc.io/show/bdr:MW23702_3511","bdr:MW23702_3511")</f>
        <v/>
      </c>
      <c r="C926" t="inlineStr">
        <is>
          <t>ལས་ཀྱི་སྒྲིབ་པ་རྣམ་པར་སྦྱོང་པའི་ཆོ་ག་བཤད་པ་ཞེས་བྱ་བ།</t>
        </is>
      </c>
      <c r="D926" t="inlineStr"/>
    </row>
    <row r="927">
      <c r="A927" t="inlineStr">
        <is>
          <t>bdr:WA0RT3347</t>
        </is>
      </c>
      <c r="B927">
        <f>HYPERLINK("https://library.bdrc.io/show/bdr:MW23703_4007","bdr:MW23703_4007")</f>
        <v/>
      </c>
      <c r="C927" t="inlineStr">
        <is>
          <t>ལས་ཀྱི་སྒྲིབ་པ་རྣམ་པར་སྦྱོང་བའི་ཆོ་ག་བཤད་པ་ཞེས་བྱ་བ།</t>
        </is>
      </c>
      <c r="D927" t="inlineStr"/>
    </row>
    <row r="928">
      <c r="A928" t="inlineStr">
        <is>
          <t>bdr:WA0RT3526</t>
        </is>
      </c>
      <c r="B928">
        <f>HYPERLINK("https://library.bdrc.io/show/bdr:MW1PD95844_3418","bdr:MW1PD95844_3418")</f>
        <v/>
      </c>
      <c r="C928" t="inlineStr">
        <is>
          <t>དྲི་མ་མེད་པ་རིན་པོ་ཆེའི་སྤྲིང་ཡིག་ཅེས་བྱ་བ།</t>
        </is>
      </c>
      <c r="D928" t="inlineStr"/>
    </row>
    <row r="929">
      <c r="A929" t="inlineStr">
        <is>
          <t>bdr:WA0RT3526</t>
        </is>
      </c>
      <c r="B929">
        <f>HYPERLINK("https://library.bdrc.io/show/bdr:MW23702_3691","bdr:MW23702_3691")</f>
        <v/>
      </c>
      <c r="C929" t="inlineStr">
        <is>
          <t>དྲི་མ་མེད་པ་རིན་པོ་ཆེའི་ཕྲིན་ཡིག</t>
        </is>
      </c>
      <c r="D929" t="inlineStr"/>
    </row>
    <row r="930">
      <c r="A930" t="inlineStr">
        <is>
          <t>bdr:WA0RT3526</t>
        </is>
      </c>
      <c r="B930">
        <f>HYPERLINK("https://library.bdrc.io/show/bdr:MW23703_4188","bdr:MW23703_4188")</f>
        <v/>
      </c>
      <c r="C930" t="inlineStr">
        <is>
          <t>དྲི་མ་མེད་པ་རིན་པོ་ཆེའི་སྤྲིང་ཡིག་ཅེས་བྱ་བ།</t>
        </is>
      </c>
      <c r="D930" t="inlineStr"/>
    </row>
    <row r="931">
      <c r="A931" t="inlineStr">
        <is>
          <t>bdr:WA0RT3526</t>
        </is>
      </c>
      <c r="B931">
        <f>HYPERLINK("https://library.bdrc.io/show/bdr:MW2KG5015_4269","bdr:MW2KG5015_4269")</f>
        <v/>
      </c>
      <c r="C931" t="inlineStr">
        <is>
          <t>དྲི་མ་མེད་པ་རིན་པོ་ཆེའི་སྤྲིང་ཡིག་ཅེས་བྱ་བ།</t>
        </is>
      </c>
      <c r="D931" t="inlineStr"/>
    </row>
    <row r="932">
      <c r="A932" t="inlineStr">
        <is>
          <t>bdr:WA0RT3526</t>
        </is>
      </c>
      <c r="B932">
        <f>HYPERLINK("https://library.bdrc.io/show/bdr:MW22704_4477","bdr:MW22704_4477")</f>
        <v/>
      </c>
      <c r="C932" t="inlineStr">
        <is>
          <t>དྲི་མ་མེད་པ་རིན་པོ་ཆེའི་སྤྲིང་ཡིག་ཅེས་བྱ་བ།</t>
        </is>
      </c>
      <c r="D932" t="inlineStr"/>
    </row>
    <row r="933">
      <c r="A933" t="inlineStr">
        <is>
          <t>bdr:WA0RT3526</t>
        </is>
      </c>
      <c r="B933">
        <f>HYPERLINK("https://library.bdrc.io/show/bdr:MW22704_4269","bdr:MW22704_4269")</f>
        <v/>
      </c>
      <c r="C933" t="inlineStr">
        <is>
          <t>དྲི་མ་མེད་པ་རིན་པོ་ཆེའི་སྤྲིང་ཡིག་ཅེས་བྱ་བ།</t>
        </is>
      </c>
      <c r="D933" t="inlineStr"/>
    </row>
    <row r="934">
      <c r="A934" t="inlineStr">
        <is>
          <t>bdr:WA0RT3526</t>
        </is>
      </c>
      <c r="B934">
        <f>HYPERLINK("https://library.bdrc.io/show/bdr:MW1KG13126_5688","bdr:MW1KG13126_5688")</f>
        <v/>
      </c>
      <c r="C934" t="inlineStr">
        <is>
          <t>དྲི་མ་མེད་པའི་རིན་པོ་ཆེའི་ཕྲིན་ཡིག་ཅེས་བྱ་བ།</t>
        </is>
      </c>
      <c r="D934" t="inlineStr"/>
    </row>
    <row r="935">
      <c r="A935" t="inlineStr">
        <is>
          <t>bdr:WA0RT3526</t>
        </is>
      </c>
      <c r="B935">
        <f>HYPERLINK("https://library.bdrc.io/show/bdr:MW2KG5015_4477","bdr:MW2KG5015_4477")</f>
        <v/>
      </c>
      <c r="C935" t="inlineStr">
        <is>
          <t>དྲི་མ་མེད་པ་རིན་པོ་ཆེའི་སྤྲིང་ཡིག་ཅེས་བྱ་བ།</t>
        </is>
      </c>
      <c r="D935" t="inlineStr"/>
    </row>
    <row r="936">
      <c r="A936" t="inlineStr">
        <is>
          <t>bdr:WA0RT3723</t>
        </is>
      </c>
      <c r="B936">
        <f>HYPERLINK("https://library.bdrc.io/show/bdr:MW23702_3946","bdr:MW23702_3946")</f>
        <v/>
      </c>
      <c r="C936" t="inlineStr">
        <is>
          <t>རིགས་ཀྱི་སྨོན་ལམ་ཞེས་བྱ་བ།</t>
        </is>
      </c>
      <c r="D936" t="inlineStr"/>
    </row>
    <row r="937">
      <c r="A937" t="inlineStr">
        <is>
          <t>bdr:WA0RT3723</t>
        </is>
      </c>
      <c r="B937">
        <f>HYPERLINK("https://library.bdrc.io/show/bdr:MW1PD95844_3625","bdr:MW1PD95844_3625")</f>
        <v/>
      </c>
      <c r="C937" t="inlineStr">
        <is>
          <t>རིགས་ཀྱི་སྨོན་ལམ་ཞེས་བྱ་བ།</t>
        </is>
      </c>
      <c r="D937" t="inlineStr"/>
    </row>
    <row r="938">
      <c r="A938" t="inlineStr">
        <is>
          <t>bdr:WA0RT3723</t>
        </is>
      </c>
      <c r="B938">
        <f>HYPERLINK("https://library.bdrc.io/show/bdr:MW23703_4389","bdr:MW23703_4389")</f>
        <v/>
      </c>
      <c r="C938" t="inlineStr">
        <is>
          <t>རིགས་ཀྱི་སྨོན་ལམ་ཞེས་བྱ་བ།</t>
        </is>
      </c>
      <c r="D938" t="inlineStr"/>
    </row>
    <row r="939">
      <c r="A939" t="inlineStr">
        <is>
          <t>bdr:WA0RT3723</t>
        </is>
      </c>
      <c r="B939">
        <f>HYPERLINK("https://library.bdrc.io/show/bdr:MW2KG5015_4732","bdr:MW2KG5015_4732")</f>
        <v/>
      </c>
      <c r="C939" t="inlineStr">
        <is>
          <t>རིགས་ཀྱི་སྨོན་ལམ་ཞེས་བྱ་བ།</t>
        </is>
      </c>
      <c r="D939" t="inlineStr"/>
    </row>
    <row r="940">
      <c r="A940" t="inlineStr">
        <is>
          <t>bdr:WA0RT3723</t>
        </is>
      </c>
      <c r="B940">
        <f>HYPERLINK("https://library.bdrc.io/show/bdr:MW1KG13126_5933","bdr:MW1KG13126_5933")</f>
        <v/>
      </c>
      <c r="C940" t="inlineStr">
        <is>
          <t>རིགས་ཀྱི་སྨོན་ལམ་ཞེས་བྱ་བ།</t>
        </is>
      </c>
      <c r="D940" t="inlineStr"/>
    </row>
    <row r="941">
      <c r="A941" t="inlineStr">
        <is>
          <t>bdr:WA0RT3723</t>
        </is>
      </c>
      <c r="B941">
        <f>HYPERLINK("https://library.bdrc.io/show/bdr:MW22704_4732","bdr:MW22704_4732")</f>
        <v/>
      </c>
      <c r="C941" t="inlineStr">
        <is>
          <t>རིགས་ཀྱི་སྨོན་ལམ་ཞེས་བྱ་བ།</t>
        </is>
      </c>
      <c r="D941" t="inlineStr"/>
    </row>
    <row r="942">
      <c r="A942" t="inlineStr">
        <is>
          <t>bdr:WA0RT3723</t>
        </is>
      </c>
      <c r="B942">
        <f>HYPERLINK("https://library.bdrc.io/show/bdr:MW1GS66286_89C2FA","bdr:MW1GS66286_89C2FA")</f>
        <v/>
      </c>
      <c r="C942" t="inlineStr">
        <is>
          <t>རིགས་ཀྱི་སྨོན་ལམ།</t>
        </is>
      </c>
      <c r="D942" t="inlineStr"/>
    </row>
    <row r="943">
      <c r="A943" t="inlineStr">
        <is>
          <t>bdr:WA0RT3973</t>
        </is>
      </c>
      <c r="B943">
        <f>HYPERLINK("https://library.bdrc.io/show/bdr:MW22704_2279","bdr:MW22704_2279")</f>
        <v/>
      </c>
      <c r="C943" t="inlineStr">
        <is>
          <t>སྦྱིན་སྲེག་གི་ཆོ་ག</t>
        </is>
      </c>
      <c r="D943" t="inlineStr"/>
    </row>
    <row r="944">
      <c r="A944" t="inlineStr">
        <is>
          <t>bdr:WA0RT3973</t>
        </is>
      </c>
      <c r="B944">
        <f>HYPERLINK("https://library.bdrc.io/show/bdr:MW1KG13126_3483","bdr:MW1KG13126_3483")</f>
        <v/>
      </c>
      <c r="C944" t="inlineStr">
        <is>
          <t>སྦྱིན་སྲེག་གི་ཆོ་ག</t>
        </is>
      </c>
      <c r="D944" t="inlineStr"/>
    </row>
    <row r="945">
      <c r="A945" t="inlineStr">
        <is>
          <t>bdr:WA0RT3973</t>
        </is>
      </c>
      <c r="B945">
        <f>HYPERLINK("https://library.bdrc.io/show/bdr:MW2KG5015_2279","bdr:MW2KG5015_2279")</f>
        <v/>
      </c>
      <c r="C945" t="inlineStr">
        <is>
          <t>སྦྱིན་སྲེག་གི་ཆོ་ག</t>
        </is>
      </c>
      <c r="D945" t="inlineStr"/>
    </row>
    <row r="946">
      <c r="A946" t="inlineStr">
        <is>
          <t>bdr:WA0RT3973</t>
        </is>
      </c>
      <c r="B946">
        <f>HYPERLINK("https://library.bdrc.io/show/bdr:MW23703_2659","bdr:MW23703_2659")</f>
        <v/>
      </c>
      <c r="C946" t="inlineStr">
        <is>
          <t>སྦྱིན་སྲེག་གི་ཆོ་ག</t>
        </is>
      </c>
      <c r="D946" t="inlineStr"/>
    </row>
    <row r="947">
      <c r="A947" t="inlineStr">
        <is>
          <t>bdr:WA0RT3973</t>
        </is>
      </c>
      <c r="B947">
        <f>HYPERLINK("https://library.bdrc.io/show/bdr:MW1GS66286_1BB057","bdr:MW1GS66286_1BB057")</f>
        <v/>
      </c>
      <c r="C947" t="inlineStr">
        <is>
          <t>སྦྱིན་སྲེག་གི་ཆོ་ག</t>
        </is>
      </c>
      <c r="D947" t="inlineStr"/>
    </row>
    <row r="948">
      <c r="A948" t="inlineStr">
        <is>
          <t>bdr:WA0RT3973</t>
        </is>
      </c>
      <c r="B948">
        <f>HYPERLINK("https://library.bdrc.io/show/bdr:MW1GS66286_40A93A","bdr:MW1GS66286_40A93A")</f>
        <v/>
      </c>
      <c r="C948" t="inlineStr">
        <is>
          <t>སྦྱིན་སྲེག་གི་ཆོ་ག</t>
        </is>
      </c>
      <c r="D948" t="inlineStr"/>
    </row>
    <row r="949">
      <c r="A949" t="inlineStr">
        <is>
          <t>bdr:WA0RT4232</t>
        </is>
      </c>
      <c r="B949">
        <f>HYPERLINK("https://library.bdrc.io/show/bdr:MW2KG5015_4158","bdr:MW2KG5015_4158")</f>
        <v/>
      </c>
      <c r="C949" t="inlineStr">
        <is>
          <t>ལྟུང་བ་བཤགས་པའི་ཆོ་ག</t>
        </is>
      </c>
      <c r="D949" t="inlineStr"/>
    </row>
    <row r="950">
      <c r="A950" t="inlineStr">
        <is>
          <t>bdr:WA0RT4232</t>
        </is>
      </c>
      <c r="B950">
        <f>HYPERLINK("https://library.bdrc.io/show/bdr:MW1KG13126_5369","bdr:MW1KG13126_5369")</f>
        <v/>
      </c>
      <c r="C950" t="inlineStr">
        <is>
          <t>ལྟུང་བ་བཤགས་པའི་ཆོ་ག</t>
        </is>
      </c>
      <c r="D950" t="inlineStr"/>
    </row>
    <row r="951">
      <c r="A951" t="inlineStr">
        <is>
          <t>bdr:WA0RT4232</t>
        </is>
      </c>
      <c r="B951">
        <f>HYPERLINK("https://library.bdrc.io/show/bdr:MW22704_4158","bdr:MW22704_4158")</f>
        <v/>
      </c>
      <c r="C951" t="inlineStr">
        <is>
          <t>ལྟུང་བ་བཤགས་པའི་ཆོ་ག</t>
        </is>
      </c>
      <c r="D951" t="inlineStr"/>
    </row>
    <row r="952">
      <c r="A952" t="inlineStr">
        <is>
          <t>bdr:WA0RT4232</t>
        </is>
      </c>
      <c r="B952">
        <f>HYPERLINK("https://library.bdrc.io/show/bdr:MW23703_3974","bdr:MW23703_3974")</f>
        <v/>
      </c>
      <c r="C952" t="inlineStr">
        <is>
          <t>ལྟུང་བ་བཤགས་པའི་ཆོ་ག</t>
        </is>
      </c>
      <c r="D952" t="inlineStr"/>
    </row>
    <row r="953">
      <c r="A953" t="inlineStr">
        <is>
          <t>bdr:WA0RT4232</t>
        </is>
      </c>
      <c r="B953">
        <f>HYPERLINK("https://library.bdrc.io/show/bdr:MW1GS66286_F12B03","bdr:MW1GS66286_F12B03")</f>
        <v/>
      </c>
      <c r="C953" t="inlineStr">
        <is>
          <t>ལྟུང་བ་བཤགས་པའི་ཆོ་ག</t>
        </is>
      </c>
      <c r="D953" t="inlineStr"/>
    </row>
    <row r="954">
      <c r="A954" t="inlineStr">
        <is>
          <t>bdr:WA0RT4268</t>
        </is>
      </c>
      <c r="B954">
        <f>HYPERLINK("https://library.bdrc.io/show/bdr:MW23703_1594","bdr:MW23703_1594")</f>
        <v/>
      </c>
      <c r="C954" t="inlineStr">
        <is>
          <t>རྡོ་རྗེ་རྣལ་འབྱོར་མ་ལ་བསྟོད་པ།</t>
        </is>
      </c>
      <c r="D954" t="inlineStr"/>
    </row>
    <row r="955">
      <c r="A955" t="inlineStr">
        <is>
          <t>bdr:WA0RT4268</t>
        </is>
      </c>
      <c r="B955">
        <f>HYPERLINK("https://library.bdrc.io/show/bdr:MW22704_1096","bdr:MW22704_1096")</f>
        <v/>
      </c>
      <c r="C955" t="inlineStr">
        <is>
          <t>རྡོ་རྗེ་རྣལ་འབྱོར་མ་ལ་བསྟོད་པ།</t>
        </is>
      </c>
      <c r="D955" t="inlineStr"/>
    </row>
    <row r="956">
      <c r="A956" t="inlineStr">
        <is>
          <t>bdr:WA0RT4268</t>
        </is>
      </c>
      <c r="B956">
        <f>HYPERLINK("https://library.bdrc.io/show/bdr:MW2KG5015_1096","bdr:MW2KG5015_1096")</f>
        <v/>
      </c>
      <c r="C956" t="inlineStr">
        <is>
          <t>རྡོ་རྗེ་རྣལ་འབྱོར་མ་ལ་བསྟོད་པ།</t>
        </is>
      </c>
      <c r="D956" t="inlineStr"/>
    </row>
    <row r="957">
      <c r="A957" t="inlineStr">
        <is>
          <t>bdr:WA0RT4268</t>
        </is>
      </c>
      <c r="B957">
        <f>HYPERLINK("https://library.bdrc.io/show/bdr:MW1KG13126_2305","bdr:MW1KG13126_2305")</f>
        <v/>
      </c>
      <c r="C957" t="inlineStr">
        <is>
          <t>རྡོ་རྗེ་རྣལ་འབྱོར་མ་ལ་བསྟོད་པ།</t>
        </is>
      </c>
      <c r="D957" t="inlineStr"/>
    </row>
    <row r="958">
      <c r="A958" t="inlineStr">
        <is>
          <t>bdr:WA0RT4268</t>
        </is>
      </c>
      <c r="B958">
        <f>HYPERLINK("https://library.bdrc.io/show/bdr:MW1GS66286_64EC6D","bdr:MW1GS66286_64EC6D")</f>
        <v/>
      </c>
      <c r="C958" t="inlineStr">
        <is>
          <t>རྡོ་རྗེ་རྣལ་འབྱོར་མ་ལ་བསྟོད་པ།</t>
        </is>
      </c>
      <c r="D958" t="inlineStr"/>
    </row>
    <row r="959">
      <c r="A959" t="inlineStr">
        <is>
          <t>bdr:WA0RT4268</t>
        </is>
      </c>
      <c r="B959">
        <f>HYPERLINK("https://library.bdrc.io/show/bdr:MW20877_49532F","bdr:MW20877_49532F")</f>
        <v/>
      </c>
      <c r="C959" t="inlineStr">
        <is>
          <t>རྡོ་རྗེ་རྣལ་འབྱོར་མ་ལ་བསྟོད་པ།</t>
        </is>
      </c>
      <c r="D959" t="inlineStr"/>
    </row>
    <row r="960">
      <c r="A960" t="inlineStr">
        <is>
          <t>bdr:WA0RT4271</t>
        </is>
      </c>
      <c r="B960">
        <f>HYPERLINK("https://library.bdrc.io/show/bdr:MW23703_3688","bdr:MW23703_3688")</f>
        <v/>
      </c>
      <c r="C960" t="inlineStr">
        <is>
          <t>འཕགས་མ་སྒྲོལ་མ་ལ་བསྟོད་པ།</t>
        </is>
      </c>
      <c r="D960" t="inlineStr"/>
    </row>
    <row r="961">
      <c r="A961" t="inlineStr">
        <is>
          <t>bdr:WA0RT4271</t>
        </is>
      </c>
      <c r="B961">
        <f>HYPERLINK("https://library.bdrc.io/show/bdr:MW2KG5015_3304","bdr:MW2KG5015_3304")</f>
        <v/>
      </c>
      <c r="C961" t="inlineStr">
        <is>
          <t>འཕགས་མ་སྒྲོལ་མ་ལ་བསྟོད་པ།</t>
        </is>
      </c>
      <c r="D961" t="inlineStr"/>
    </row>
    <row r="962">
      <c r="A962" t="inlineStr">
        <is>
          <t>bdr:WA0RT4271</t>
        </is>
      </c>
      <c r="B962">
        <f>HYPERLINK("https://library.bdrc.io/show/bdr:MW1KG13126_4511","bdr:MW1KG13126_4511")</f>
        <v/>
      </c>
      <c r="C962" t="inlineStr">
        <is>
          <t>འཕགས་མ་སྒྲོལ་མ་ལ་བསྟོད་པ།</t>
        </is>
      </c>
      <c r="D962" t="inlineStr"/>
    </row>
    <row r="963">
      <c r="A963" t="inlineStr">
        <is>
          <t>bdr:WA0RT4271</t>
        </is>
      </c>
      <c r="B963">
        <f>HYPERLINK("https://library.bdrc.io/show/bdr:MW22704_3304","bdr:MW22704_3304")</f>
        <v/>
      </c>
      <c r="C963" t="inlineStr">
        <is>
          <t>འཕགས་མ་སྒྲོལ་མ་ལ་བསྟོད་པ།</t>
        </is>
      </c>
      <c r="D963" t="inlineStr"/>
    </row>
    <row r="964">
      <c r="A964" t="inlineStr">
        <is>
          <t>bdr:WA0RT4271</t>
        </is>
      </c>
      <c r="B964">
        <f>HYPERLINK("https://library.bdrc.io/show/bdr:MW1GS66286_F56796","bdr:MW1GS66286_F56796")</f>
        <v/>
      </c>
      <c r="C964" t="inlineStr">
        <is>
          <t>འཕགས་མ་སྒྲོལ་མ་ལ་བསྟོད་པ།</t>
        </is>
      </c>
      <c r="D964" t="inlineStr"/>
    </row>
    <row r="965">
      <c r="A965" t="inlineStr">
        <is>
          <t>bdr:WA0RT4276</t>
        </is>
      </c>
      <c r="B965">
        <f>HYPERLINK("https://library.bdrc.io/show/bdr:MW2KG5015_3305","bdr:MW2KG5015_3305")</f>
        <v/>
      </c>
      <c r="C965" t="inlineStr">
        <is>
          <t>འཕགས་མ་སྒྲོལ་མའི་སྒྲུབ་ཐབས།</t>
        </is>
      </c>
      <c r="D965" t="inlineStr"/>
    </row>
    <row r="966">
      <c r="A966" t="inlineStr">
        <is>
          <t>bdr:WA0RT4276</t>
        </is>
      </c>
      <c r="B966">
        <f>HYPERLINK("https://library.bdrc.io/show/bdr:MW22704_3305","bdr:MW22704_3305")</f>
        <v/>
      </c>
      <c r="C966" t="inlineStr">
        <is>
          <t>འཕགས་མ་སྒྲོལ་མའི་སྒྲུབ་ཐབས།</t>
        </is>
      </c>
      <c r="D966" t="inlineStr"/>
    </row>
    <row r="967">
      <c r="A967" t="inlineStr">
        <is>
          <t>bdr:WA0RT4276</t>
        </is>
      </c>
      <c r="B967">
        <f>HYPERLINK("https://library.bdrc.io/show/bdr:MW1KG13126_4512","bdr:MW1KG13126_4512")</f>
        <v/>
      </c>
      <c r="C967" t="inlineStr">
        <is>
          <t>འཕགས་མ་སྒྲོལ་མའི་སྒྲུབ་ཐབས།</t>
        </is>
      </c>
      <c r="D967" t="inlineStr"/>
    </row>
    <row r="968">
      <c r="A968" t="inlineStr">
        <is>
          <t>bdr:WA0RT4276</t>
        </is>
      </c>
      <c r="B968">
        <f>HYPERLINK("https://library.bdrc.io/show/bdr:MW23703_3689","bdr:MW23703_3689")</f>
        <v/>
      </c>
      <c r="C968" t="inlineStr">
        <is>
          <t>འཕགས་མ་སྒྲོལ་མའི་སྒྲུབ་ཐབས།</t>
        </is>
      </c>
      <c r="D968" t="inlineStr"/>
    </row>
    <row r="969">
      <c r="A969" t="inlineStr">
        <is>
          <t>bdr:WA0RT4276</t>
        </is>
      </c>
      <c r="B969">
        <f>HYPERLINK("https://library.bdrc.io/show/bdr:MW1GS66286_DDFFA4","bdr:MW1GS66286_DDFFA4")</f>
        <v/>
      </c>
      <c r="C969" t="inlineStr">
        <is>
          <t>འཕགས་མ་སྒྲོལ་མའི་སྒྲུབ་ཐབས།</t>
        </is>
      </c>
      <c r="D969" t="inlineStr"/>
    </row>
    <row r="970">
      <c r="A970" t="inlineStr">
        <is>
          <t>bdr:WA0RT4314</t>
        </is>
      </c>
      <c r="B970">
        <f>HYPERLINK("https://library.bdrc.io/show/bdr:MW1KG13126_3885","bdr:MW1KG13126_3885")</f>
        <v/>
      </c>
      <c r="C970" t="inlineStr">
        <is>
          <t>ཁྲོ་བོའི་རྒྱལ་པོ་འཕགས་པ་མི་གཡོ་བ་ལ་བསྟོད་པ།</t>
        </is>
      </c>
      <c r="D970" t="inlineStr"/>
    </row>
    <row r="971">
      <c r="A971" t="inlineStr">
        <is>
          <t>bdr:WA0RT4314</t>
        </is>
      </c>
      <c r="B971">
        <f>HYPERLINK("https://library.bdrc.io/show/bdr:MW2KG5015_2678","bdr:MW2KG5015_2678")</f>
        <v/>
      </c>
      <c r="C971" t="inlineStr">
        <is>
          <t>ཁྲོ་བོའི་རྒྱལ་པོ་འཕགས་པ་མི་ག-ཡོ་བ་ལ་བསྟོད་པ།</t>
        </is>
      </c>
      <c r="D971" t="inlineStr"/>
    </row>
    <row r="972">
      <c r="A972" t="inlineStr">
        <is>
          <t>bdr:WA0RT4314</t>
        </is>
      </c>
      <c r="B972">
        <f>HYPERLINK("https://library.bdrc.io/show/bdr:MW23703_3061","bdr:MW23703_3061")</f>
        <v/>
      </c>
      <c r="C972" t="inlineStr">
        <is>
          <t>ཁྲོ་བོའི་རྒྱལ་པོ་འཕགས་པ་མི་གཡོ་བ་ལ་བསྟོད་པ།</t>
        </is>
      </c>
      <c r="D972" t="inlineStr"/>
    </row>
    <row r="973">
      <c r="A973" t="inlineStr">
        <is>
          <t>bdr:WA0RT4314</t>
        </is>
      </c>
      <c r="B973">
        <f>HYPERLINK("https://library.bdrc.io/show/bdr:MW22704_2678","bdr:MW22704_2678")</f>
        <v/>
      </c>
      <c r="C973" t="inlineStr">
        <is>
          <t>ཁྲོ་བོའི་རྒྱལ་པོ་འཕགས་པ་མི་ག-ཡོ་བ་ལ་བསྟོད་པ།</t>
        </is>
      </c>
      <c r="D973" t="inlineStr"/>
    </row>
    <row r="974">
      <c r="A974" t="inlineStr">
        <is>
          <t>bdr:WA0RT4316</t>
        </is>
      </c>
      <c r="B974">
        <f>HYPERLINK("https://library.bdrc.io/show/bdr:MW1KG13126_3899","bdr:MW1KG13126_3899")</f>
        <v/>
      </c>
      <c r="C974" t="inlineStr">
        <is>
          <t>མཆོད་རྟེན་ལྔ་གདབ་པའི་ཆོ་ག</t>
        </is>
      </c>
      <c r="D974" t="inlineStr"/>
    </row>
    <row r="975">
      <c r="A975" t="inlineStr">
        <is>
          <t>bdr:WA0RT4316</t>
        </is>
      </c>
      <c r="B975">
        <f>HYPERLINK("https://library.bdrc.io/show/bdr:MW23703_3080","bdr:MW23703_3080")</f>
        <v/>
      </c>
      <c r="C975" t="inlineStr">
        <is>
          <t>སཱཙྪ་ལྔ་གདབ་པའི་ཆོ་ག</t>
        </is>
      </c>
      <c r="D975" t="inlineStr"/>
    </row>
    <row r="976">
      <c r="A976" t="inlineStr">
        <is>
          <t>bdr:WA0RT4316</t>
        </is>
      </c>
      <c r="B976">
        <f>HYPERLINK("https://library.bdrc.io/show/bdr:MW22704_2692","bdr:MW22704_2692")</f>
        <v/>
      </c>
      <c r="C976" t="inlineStr">
        <is>
          <t>མཆོད་རྟེན་ལྔ་གདབ་པའི་ཆོ་ག</t>
        </is>
      </c>
      <c r="D976" t="inlineStr"/>
    </row>
    <row r="977">
      <c r="A977" t="inlineStr">
        <is>
          <t>bdr:WA0RT4316</t>
        </is>
      </c>
      <c r="B977">
        <f>HYPERLINK("https://library.bdrc.io/show/bdr:MW2KG5015_2692","bdr:MW2KG5015_2692")</f>
        <v/>
      </c>
      <c r="C977" t="inlineStr">
        <is>
          <t>མཆོད་རྟེན་ལྔ་གདབ་པའི་ཆོ་ག</t>
        </is>
      </c>
      <c r="D977" t="inlineStr"/>
    </row>
    <row r="978">
      <c r="A978" t="inlineStr">
        <is>
          <t>bdr:WA0RT4342</t>
        </is>
      </c>
      <c r="B978">
        <f>HYPERLINK("https://library.bdrc.io/show/bdr:MW23703_3960","bdr:MW23703_3960")</f>
        <v/>
      </c>
      <c r="C978" t="inlineStr">
        <is>
          <t>སྤྱོད་པ་བསྡུས་པའི་སྒྲོན་མ།</t>
        </is>
      </c>
      <c r="D978" t="inlineStr"/>
    </row>
    <row r="979">
      <c r="A979" t="inlineStr">
        <is>
          <t>bdr:WA0LULDC317718</t>
        </is>
      </c>
      <c r="B979">
        <f>HYPERLINK("https://library.bdrc.io/show/bdr:MW0LULDC317718","bdr:MW0LULDC317718")</f>
        <v/>
      </c>
      <c r="C979" t="inlineStr">
        <is>
          <t>མནའ་བཤགས་རིན་ཆེན་ཕྲེང་བ་ཞེས་བྱ་བ་བཞུགས་སོ།</t>
        </is>
      </c>
      <c r="D979" t="inlineStr"/>
    </row>
    <row r="980">
      <c r="A980" t="inlineStr">
        <is>
          <t>bdr:WA0LULDC342906</t>
        </is>
      </c>
      <c r="B980">
        <f>HYPERLINK("https://library.bdrc.io/show/bdr:MW0LULDC342906","bdr:MW0LULDC342906")</f>
        <v/>
      </c>
      <c r="C980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980" t="inlineStr"/>
    </row>
    <row r="981">
      <c r="A981" t="inlineStr">
        <is>
          <t>bdr:WA0LULDC345794</t>
        </is>
      </c>
      <c r="B981">
        <f>HYPERLINK("https://library.bdrc.io/show/bdr:MW0LULDC345794","bdr:MW0LULDC345794")</f>
        <v/>
      </c>
      <c r="C981" t="inlineStr">
        <is>
          <t>རྗེ་བཙུན་སྒྲོལ་མའི་མོ་དཔེ་བཞུགས་སོ།</t>
        </is>
      </c>
      <c r="D981" t="inlineStr"/>
    </row>
    <row r="982">
      <c r="A982" t="inlineStr">
        <is>
          <t>bdr:WA4CZ74320</t>
        </is>
      </c>
      <c r="B982" t="inlineStr">
        <is>
          <t>conceptual</t>
        </is>
      </c>
      <c r="C982" t="inlineStr">
        <is>
          <t>ཇོ་བོའི་ཆོས་ཆུང་བརྒྱ་རྩ།</t>
        </is>
      </c>
      <c r="D982" t="inlineStr"/>
    </row>
    <row r="983">
      <c r="A983" t="inlineStr">
        <is>
          <t>bdr:WA23571</t>
        </is>
      </c>
      <c r="B983" t="inlineStr">
        <is>
          <t>conceptual</t>
        </is>
      </c>
      <c r="C983" t="inlineStr">
        <is>
          <t>བྱང་ཆུབ་ལམ་གྱི་སྒྲོན་མ།</t>
        </is>
      </c>
      <c r="D98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