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0"/>
  <sheetViews>
    <sheetView workbookViewId="0">
      <pane xSplit="10" ySplit="1" topLeftCell="K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40" customWidth="1" min="5" max="5"/>
    <col width="35" customWidth="1" min="6" max="6"/>
    <col width="15" customWidth="1" min="7" max="7"/>
    <col width="15" customWidth="1" min="8" max="8"/>
  </cols>
  <sheetData>
    <row r="1">
      <c r="A1" s="1" t="inlineStr">
        <is>
          <t>OCRability info</t>
        </is>
      </c>
      <c r="B1" s="1" t="inlineStr">
        <is>
          <t>Work</t>
        </is>
      </c>
      <c r="C1" s="1" t="inlineStr">
        <is>
          <t>Title</t>
        </is>
      </c>
      <c r="D1" s="1" t="inlineStr">
        <is>
          <t>Instance</t>
        </is>
      </c>
      <c r="E1" s="1" t="inlineStr">
        <is>
          <t>Cover Page</t>
        </is>
      </c>
      <c r="F1" s="1" t="inlineStr">
        <is>
          <t>Random Page</t>
        </is>
      </c>
      <c r="G1" s="1" t="inlineStr">
        <is>
          <t>Extra work</t>
        </is>
      </c>
      <c r="H1" s="1" t="inlineStr">
        <is>
          <t>Extra Etext</t>
        </is>
      </c>
    </row>
    <row r="2" ht="70" customHeight="1">
      <c r="A2" t="inlineStr"/>
      <c r="B2" t="inlineStr">
        <is>
          <t>WA4CZ369272</t>
        </is>
      </c>
      <c r="C2" t="inlineStr">
        <is>
          <t>འགྲེལ་པ་དོན་གསལ།</t>
        </is>
      </c>
      <c r="D2">
        <f>HYPERLINK("https://library.bdrc.io/show/bdr:MW4CZ369272?uilang=bo","MW4CZ369272")</f>
        <v/>
      </c>
      <c r="E2">
        <f>HYPERLINK("https://library.bdrc.io/show/bdr:W4CZ369272",IMAGE("https://iiif.bdrc.io/bdr:I4CZ369534::I4CZ3695340003.jpg/full/150,/0/default.jpg"))</f>
        <v/>
      </c>
      <c r="F2">
        <f>HYPERLINK("https://library.bdrc.io/show/bdr:W4CZ369272",IMAGE("https://iiif.bdrc.io/bdr:I4CZ369534::I4CZ3695340191.jpg/full/150,/0/default.jpg"))</f>
        <v/>
      </c>
      <c r="G2">
        <f>HYPERLINK("https://library.bdrc.io/search?lg=bo&amp;t=Work&amp;pg=1&amp;f=author,exc,bdr:P5519&amp;uilang=bo&amp;q=འགྲེལ་པ་དོན་གསལ།~1", "བརྩམས་ཆོས་གཞན།")</f>
        <v/>
      </c>
      <c r="H2">
        <f>HYPERLINK("https://library.bdrc.io/search?lg=bo&amp;t=Etext&amp;pg=1&amp;f=author,exc,bdr:P5519&amp;uilang=bo&amp;q=འགྲེལ་པ་དོན་གསལ།~1", "ཡིག་རྐྱང་གཞན།")</f>
        <v/>
      </c>
    </row>
    <row r="3" ht="70" customHeight="1">
      <c r="A3" t="inlineStr"/>
      <c r="B3" t="inlineStr">
        <is>
          <t>WA4CZ369272</t>
        </is>
      </c>
      <c r="C3" t="inlineStr">
        <is>
          <t>འགྲེལ་པ་དོན་གསལ།</t>
        </is>
      </c>
      <c r="D3">
        <f>HYPERLINK("https://library.bdrc.io/show/bdr:MW1AC28?uilang=bo","MW1AC28")</f>
        <v/>
      </c>
      <c r="E3">
        <f>HYPERLINK("https://library.bdrc.io/show/bdr:W1AC28",IMAGE("https://iiif.bdrc.io/bdr:I2PD18851::I2PD188510003.jpg/full/150,/0/default.jpg"))</f>
        <v/>
      </c>
      <c r="F3">
        <f>HYPERLINK("https://library.bdrc.io/show/bdr:W1AC28",IMAGE("https://iiif.bdrc.io/bdr:I2PD18851::I2PD188510156.tif/full/150,/0/default.jpg"))</f>
        <v/>
      </c>
      <c r="G3">
        <f>HYPERLINK("https://library.bdrc.io/search?lg=bo&amp;t=Work&amp;pg=1&amp;f=author,exc,bdr:P5519&amp;uilang=bo&amp;q=འགྲེལ་པ་དོན་གསལ།~1", "བརྩམས་ཆོས་གཞན།")</f>
        <v/>
      </c>
      <c r="H3">
        <f>HYPERLINK("https://library.bdrc.io/search?lg=bo&amp;t=Etext&amp;pg=1&amp;f=author,exc,bdr:P5519&amp;uilang=bo&amp;q=འགྲེལ་པ་དོན་གསལ།~1", "ཡིག་རྐྱང་གཞན།")</f>
        <v/>
      </c>
    </row>
    <row r="4" ht="70" customHeight="1">
      <c r="A4" t="inlineStr"/>
      <c r="B4" t="inlineStr">
        <is>
          <t>WA4CZ369272</t>
        </is>
      </c>
      <c r="C4" t="inlineStr">
        <is>
          <t>འགྲེལ་པ་དོན་གསལ།</t>
        </is>
      </c>
      <c r="D4">
        <f>HYPERLINK("https://library.bdrc.io/show/bdr:MW4CZ301881?uilang=bo","MW4CZ301881")</f>
        <v/>
      </c>
      <c r="E4">
        <f>HYPERLINK("https://library.bdrc.io/show/bdr:W4CZ301881",IMAGE("https://iiif.bdrc.io/bdr:I4CZ364164::I4CZ3641640003.jpg/full/150,/0/default.jpg"))</f>
        <v/>
      </c>
      <c r="F4">
        <f>HYPERLINK("https://library.bdrc.io/show/bdr:W4CZ301881",IMAGE("https://iiif.bdrc.io/bdr:I4CZ364164::I4CZ3641640117.jpg/full/150,/0/default.jpg"))</f>
        <v/>
      </c>
      <c r="G4">
        <f>HYPERLINK("https://library.bdrc.io/search?lg=bo&amp;t=Work&amp;pg=1&amp;f=author,exc,bdr:P5519&amp;uilang=bo&amp;q=འགྲེལ་པ་དོན་གསལ།~1", "བརྩམས་ཆོས་གཞན།")</f>
        <v/>
      </c>
      <c r="H4">
        <f>HYPERLINK("https://library.bdrc.io/search?lg=bo&amp;t=Etext&amp;pg=1&amp;f=author,exc,bdr:P5519&amp;uilang=bo&amp;q=འགྲེལ་པ་དོན་གསལ།~1", "ཡིག་རྐྱང་གཞན།")</f>
        <v/>
      </c>
    </row>
    <row r="5" ht="70" customHeight="1">
      <c r="A5" t="inlineStr"/>
      <c r="B5" t="inlineStr">
        <is>
          <t>WA4CZ369272</t>
        </is>
      </c>
      <c r="C5" t="inlineStr">
        <is>
          <t>འགྲེལ་པ་དོན་གསལ།</t>
        </is>
      </c>
      <c r="D5" t="inlineStr">
        <is>
          <t>conceptual</t>
        </is>
      </c>
      <c r="E5" t="inlineStr"/>
      <c r="F5" t="inlineStr"/>
      <c r="G5">
        <f>HYPERLINK("https://library.bdrc.io/search?lg=bo&amp;t=Work&amp;pg=1&amp;f=author,exc,bdr:P5519&amp;uilang=bo&amp;q=འགྲེལ་པ་དོན་གསལ།~1", "བརྩམས་ཆོས་གཞན།")</f>
        <v/>
      </c>
      <c r="H5">
        <f>HYPERLINK("https://library.bdrc.io/search?lg=bo&amp;t=Etext&amp;pg=1&amp;f=author,exc,bdr:P5519&amp;uilang=bo&amp;q=འགྲེལ་པ་དོན་གསལ།~1", "ཡིག་རྐྱང་གཞན།")</f>
        <v/>
      </c>
    </row>
    <row r="6" ht="70" customHeight="1">
      <c r="A6" t="inlineStr"/>
      <c r="B6" t="inlineStr">
        <is>
          <t>WA8LS77704</t>
        </is>
      </c>
      <c r="C6" t="inlineStr">
        <is>
          <t>ཤེས་རབ་ཀྱི་ཕ་རོལ་ཏུ་ཕྱིན་པའི་མན་ངག་གི་བསྟན་བཅོས་མངོན་པར་རྟོགས་པའི་རྒྱན་གྱི་འགྲེལ་པ་དོན་གསལ།</t>
        </is>
      </c>
      <c r="D6">
        <f>HYPERLINK("https://library.bdrc.io/show/bdr:MW8LS77704?uilang=bo","MW8LS77704")</f>
        <v/>
      </c>
      <c r="E6">
        <f>HYPERLINK("https://library.bdrc.io/show/bdr:W8LS77704",IMAGE("https://iiif.bdrc.io/bdr:I8LS77706::I8LS777060003.jpg/full/150,/0/default.jpg"))</f>
        <v/>
      </c>
      <c r="F6">
        <f>HYPERLINK("https://library.bdrc.io/show/bdr:W8LS77704",IMAGE("https://iiif.bdrc.io/bdr:I8LS77706::I8LS777060080.jpg/full/150,/0/default.jpg"))</f>
        <v/>
      </c>
      <c r="G6">
        <f>HYPERLINK("https://library.bdrc.io/search?lg=bo&amp;t=Work&amp;pg=1&amp;f=author,exc,bdr:P5519&amp;uilang=bo&amp;q=ཤེས་རབ་ཀྱི་ཕ་རོལ་ཏུ་ཕྱིན་པའི་མན་ངག་གི་བསྟན་བཅོས་མངོན་པར་རྟོགས་པའི་རྒྱན་གྱི་འགྲེལ་པ་དོན་གསལ།~1", "བརྩམས་ཆོས་གཞན།")</f>
        <v/>
      </c>
      <c r="H6">
        <f>HYPERLINK("https://library.bdrc.io/search?lg=bo&amp;t=Etext&amp;pg=1&amp;f=author,exc,bdr:P5519&amp;uilang=bo&amp;q=ཤེས་རབ་ཀྱི་ཕ་རོལ་ཏུ་ཕྱིན་པའི་མན་ངག་གི་བསྟན་བཅོས་མངོན་པར་རྟོགས་པའི་རྒྱན་གྱི་འགྲེལ་པ་དོན་གསལ།~1", "ཡིག་རྐྱང་གཞན།")</f>
        <v/>
      </c>
    </row>
    <row r="7" ht="70" customHeight="1">
      <c r="A7" t="inlineStr"/>
      <c r="B7" t="inlineStr">
        <is>
          <t>WA8LS22458</t>
        </is>
      </c>
      <c r="C7" t="inlineStr">
        <is>
          <t>འགྲེལ་པ་དོན་གསལ།</t>
        </is>
      </c>
      <c r="D7">
        <f>HYPERLINK("https://library.bdrc.io/show/bdr:MW8LS22458?uilang=bo","MW8LS22458")</f>
        <v/>
      </c>
      <c r="E7">
        <f>HYPERLINK("https://library.bdrc.io/show/bdr:W8LS22458",IMAGE("https://iiif.bdrc.io/bdr:I8LS22460::I8LS224600003.jpg/full/150,/0/default.jpg"))</f>
        <v/>
      </c>
      <c r="F7">
        <f>HYPERLINK("https://library.bdrc.io/show/bdr:W8LS22458",IMAGE("https://iiif.bdrc.io/bdr:I8LS22460::I8LS224600012.jpg/full/150,/0/default.jpg"))</f>
        <v/>
      </c>
      <c r="G7">
        <f>HYPERLINK("https://library.bdrc.io/search?lg=bo&amp;t=Work&amp;pg=1&amp;f=author,exc,bdr:P5519&amp;uilang=bo&amp;q=འགྲེལ་པ་དོན་གསལ།~1", "བརྩམས་ཆོས་གཞན།")</f>
        <v/>
      </c>
      <c r="H7">
        <f>HYPERLINK("https://library.bdrc.io/search?lg=bo&amp;t=Etext&amp;pg=1&amp;f=author,exc,bdr:P5519&amp;uilang=bo&amp;q=འགྲེལ་པ་དོན་གསལ།~1", "ཡིག་རྐྱང་གཞན།")</f>
        <v/>
      </c>
    </row>
    <row r="8" ht="70" customHeight="1">
      <c r="A8" t="inlineStr"/>
      <c r="B8" t="inlineStr">
        <is>
          <t>WA8LS76506</t>
        </is>
      </c>
      <c r="C8" t="inlineStr">
        <is>
          <t>སྡུད་པའི་དཀའ་འགྲེལ་རྟོགས་སླ།</t>
        </is>
      </c>
      <c r="D8">
        <f>HYPERLINK("https://library.bdrc.io/show/bdr:MW8LS76506?uilang=bo","MW8LS76506")</f>
        <v/>
      </c>
      <c r="E8">
        <f>HYPERLINK("https://library.bdrc.io/show/bdr:W8LS76506",IMAGE("https://iiif.bdrc.io/bdr:I8LS76508::I8LS765080003.jpg/full/150,/0/default.jpg"))</f>
        <v/>
      </c>
      <c r="F8">
        <f>HYPERLINK("https://library.bdrc.io/show/bdr:W8LS76506",IMAGE("https://iiif.bdrc.io/bdr:I8LS76508::I8LS765080146.tif/full/150,/0/default.jpg"))</f>
        <v/>
      </c>
      <c r="G8">
        <f>HYPERLINK("https://library.bdrc.io/search?lg=bo&amp;t=Work&amp;pg=1&amp;f=author,exc,bdr:P5519&amp;uilang=bo&amp;q=སྡུད་པའི་དཀའ་འགྲེལ་རྟོགས་སླ།~1", "བརྩམས་ཆོས་གཞན།")</f>
        <v/>
      </c>
      <c r="H8">
        <f>HYPERLINK("https://library.bdrc.io/search?lg=bo&amp;t=Etext&amp;pg=1&amp;f=author,exc,bdr:P5519&amp;uilang=bo&amp;q=སྡུད་པའི་དཀའ་འགྲེལ་རྟོགས་སླ།~1", "ཡིག་རྐྱང་གཞན།")</f>
        <v/>
      </c>
    </row>
    <row r="9" ht="70" customHeight="1">
      <c r="A9" t="inlineStr"/>
      <c r="B9" t="inlineStr">
        <is>
          <t>WA1KG8888</t>
        </is>
      </c>
      <c r="C9" t="inlineStr">
        <is>
          <t>མངོན་པར་རྟོགས་པའི་རྒྱན་ཅེས་བྱ་བའི་འགྲེལ་པ།</t>
        </is>
      </c>
      <c r="D9">
        <f>HYPERLINK("https://library.bdrc.io/show/bdr:MW1KG8888?uilang=bo","MW1KG8888")</f>
        <v/>
      </c>
      <c r="E9">
        <f>HYPERLINK("https://library.bdrc.io/show/bdr:W1KG8888",IMAGE("https://iiif.bdrc.io/bdr:I1KG8904::I1KG89040003.jpg/full/150,/0/default.jpg"))</f>
        <v/>
      </c>
      <c r="F9">
        <f>HYPERLINK("https://library.bdrc.io/show/bdr:W1KG8888",IMAGE("https://iiif.bdrc.io/bdr:I1KG8904::I1KG89040095.jpg/full/150,/0/default.jpg"))</f>
        <v/>
      </c>
      <c r="G9">
        <f>HYPERLINK("https://library.bdrc.io/search?lg=bo&amp;t=Work&amp;pg=1&amp;f=author,exc,bdr:P5519&amp;uilang=bo&amp;q=མངོན་པར་རྟོགས་པའི་རྒྱན་ཅེས་བྱ་བའི་འགྲེལ་པ།~1", "བརྩམས་ཆོས་གཞན།")</f>
        <v/>
      </c>
      <c r="H9">
        <f>HYPERLINK("https://library.bdrc.io/search?lg=bo&amp;t=Etext&amp;pg=1&amp;f=author,exc,bdr:P5519&amp;uilang=bo&amp;q=མངོན་པར་རྟོགས་པའི་རྒྱན་ཅེས་བྱ་བའི་འགྲེལ་པ།~1", "ཡིག་རྐྱང་གཞན།")</f>
        <v/>
      </c>
    </row>
    <row r="10" ht="70" customHeight="1">
      <c r="A10" t="inlineStr"/>
      <c r="B10" t="inlineStr">
        <is>
          <t>WA1NLM1372</t>
        </is>
      </c>
      <c r="C10" t="inlineStr">
        <is>
          <t>ཤེས་རབ་ཀྱི་ཕ་རོལ་ཏུ་ཕྱིན་པའི་མན་ངག་གི་བསྟན་བཅོས་མངོན་པར་རྟོགས་པའི་རྒྱན་ཅེས་བྱ་བའི་འགྲེལ་པ་སོགས།</t>
        </is>
      </c>
      <c r="D10">
        <f>HYPERLINK("https://library.bdrc.io/show/bdr:MW1NLM1372?uilang=bo","MW1NLM1372")</f>
        <v/>
      </c>
      <c r="E10">
        <f>HYPERLINK("https://library.bdrc.io/show/bdr:W1NLM1372",IMAGE("https://iiif.bdrc.io/bdr:I1NLM1372_001::I1NLM1372_0010003.jpg/full/150,/0/default.jpg"))</f>
        <v/>
      </c>
      <c r="F10">
        <f>HYPERLINK("https://library.bdrc.io/show/bdr:W1NLM1372",IMAGE("https://iiif.bdrc.io/bdr:I1NLM1372_001::I1NLM1372_0010086.jpg/full/150,/0/default.jpg"))</f>
        <v/>
      </c>
      <c r="G10">
        <f>HYPERLINK("https://library.bdrc.io/search?lg=bo&amp;t=Work&amp;pg=1&amp;f=author,exc,bdr:P5519&amp;uilang=bo&amp;q=ཤེས་རབ་ཀྱི་ཕ་རོལ་ཏུ་ཕྱིན་པའི་མན་ངག་གི་བསྟན་བཅོས་མངོན་པར་རྟོགས་པའི་རྒྱན་ཅེས་བྱ་བའི་འགྲེལ་པ་སོགས།~1", "བརྩམས་ཆོས་གཞན།")</f>
        <v/>
      </c>
      <c r="H10">
        <f>HYPERLINK("https://library.bdrc.io/search?lg=bo&amp;t=Etext&amp;pg=1&amp;f=author,exc,bdr:P5519&amp;uilang=bo&amp;q=ཤེས་རབ་ཀྱི་ཕ་རོལ་ཏུ་ཕྱིན་པའི་མན་ངག་གི་བསྟན་བཅོས་མངོན་པར་རྟོགས་པའི་རྒྱན་ཅེས་བྱ་བའི་འགྲེལ་པ་སོགས།~1", "ཡིག་རྐྱང་གཞན།")</f>
        <v/>
      </c>
    </row>
    <row r="11" ht="70" customHeight="1">
      <c r="A11" t="inlineStr"/>
      <c r="B11" t="inlineStr">
        <is>
          <t>WA1KG3399</t>
        </is>
      </c>
      <c r="C11" t="inlineStr">
        <is>
          <t>ཉི་ཁྲིའི་འགྲེལ་པ།</t>
        </is>
      </c>
      <c r="D11">
        <f>HYPERLINK("https://library.bdrc.io/show/bdr:MW1KG3399?uilang=bo","MW1KG3399")</f>
        <v/>
      </c>
      <c r="E11">
        <f>HYPERLINK("https://library.bdrc.io/show/bdr:W1KG3399",IMAGE("https://iiif.bdrc.io/bdr:I1KG3481::I1KG34810003.tif/full/150,/0/default.jpg"))</f>
        <v/>
      </c>
      <c r="F11">
        <f>HYPERLINK("https://library.bdrc.io/show/bdr:W1KG3399",IMAGE("https://iiif.bdrc.io/bdr:I1KG3481::I1KG34811251.tif/full/150,/0/default.jpg"))</f>
        <v/>
      </c>
      <c r="G11">
        <f>HYPERLINK("https://library.bdrc.io/search?lg=bo&amp;t=Work&amp;pg=1&amp;f=author,exc,bdr:P5519&amp;uilang=bo&amp;q=ཉི་ཁྲིའི་འགྲེལ་པ།~1", "བརྩམས་ཆོས་གཞན།")</f>
        <v/>
      </c>
      <c r="H11">
        <f>HYPERLINK("https://library.bdrc.io/search?lg=bo&amp;t=Etext&amp;pg=1&amp;f=author,exc,bdr:P5519&amp;uilang=bo&amp;q=ཉི་ཁྲིའི་འགྲེལ་པ།~1", "ཡིག་རྐྱང་གཞན།")</f>
        <v/>
      </c>
    </row>
    <row r="12" ht="70" customHeight="1">
      <c r="A12" t="inlineStr"/>
      <c r="B12" t="inlineStr">
        <is>
          <t>WA00KG0547</t>
        </is>
      </c>
      <c r="C12" t="inlineStr">
        <is>
          <t>བྱམས་ཆོས་སྡེ་ལྔ་དང་མངོན་རྟོགས་རྒྱན་གྱི་འགྲེལ་བ།</t>
        </is>
      </c>
      <c r="D12">
        <f>HYPERLINK("https://library.bdrc.io/show/bdr:MW00KG0547?uilang=bo","MW00KG0547")</f>
        <v/>
      </c>
      <c r="E12">
        <f>HYPERLINK("https://library.bdrc.io/show/bdr:W00KG0547",IMAGE("https://iiif.bdrc.io/bdr:I1KG16101::I1KG161010003.jpg/full/150,/0/default.jpg"))</f>
        <v/>
      </c>
      <c r="F12">
        <f>HYPERLINK("https://library.bdrc.io/show/bdr:W00KG0547",IMAGE("https://iiif.bdrc.io/bdr:I1KG16101::I1KG161010119.jpg/full/150,/0/default.jpg"))</f>
        <v/>
      </c>
      <c r="G12">
        <f>HYPERLINK("https://library.bdrc.io/search?lg=bo&amp;t=Work&amp;pg=1&amp;f=author,exc,bdr:P5519&amp;uilang=bo&amp;q=བྱམས་ཆོས་སྡེ་ལྔ་དང་མངོན་རྟོགས་རྒྱན་གྱི་འགྲེལ་བ།~1", "བརྩམས་ཆོས་གཞན།")</f>
        <v/>
      </c>
      <c r="H12">
        <f>HYPERLINK("https://library.bdrc.io/search?lg=bo&amp;t=Etext&amp;pg=1&amp;f=author,exc,bdr:P5519&amp;uilang=bo&amp;q=བྱམས་ཆོས་སྡེ་ལྔ་དང་མངོན་རྟོགས་རྒྱན་གྱི་འགྲེལ་བ།~1", "ཡིག་རྐྱང་གཞན།")</f>
        <v/>
      </c>
    </row>
    <row r="13" ht="70" customHeight="1">
      <c r="A13" t="inlineStr"/>
      <c r="B13" t="inlineStr">
        <is>
          <t>WA4CZ302681</t>
        </is>
      </c>
      <c r="C13" t="inlineStr">
        <is>
          <t>ཤེས་རབ་ཀྱི་ཕ་རོལ་ཏུ་ཕྱིན་པའི་འགྲེལ་པ་མངོན་པར་རྟོགས་པའི་རྒྱན་གྱི་སྣང་བ།</t>
        </is>
      </c>
      <c r="D13">
        <f>HYPERLINK("https://library.bdrc.io/show/bdr:MW4CZ302681?uilang=bo","MW4CZ302681")</f>
        <v/>
      </c>
      <c r="E13">
        <f>HYPERLINK("https://library.bdrc.io/show/bdr:W4CZ302681",IMAGE("https://iiif.bdrc.io/bdr:I4CZ307364::I4CZ3073640003.jpg/full/150,/0/default.jpg"))</f>
        <v/>
      </c>
      <c r="F13">
        <f>HYPERLINK("https://library.bdrc.io/show/bdr:W4CZ302681",IMAGE("https://iiif.bdrc.io/bdr:I4CZ307364::I4CZ3073640919.jpg/full/150,/0/default.jpg"))</f>
        <v/>
      </c>
      <c r="G13">
        <f>HYPERLINK("https://library.bdrc.io/search?lg=bo&amp;t=Work&amp;pg=1&amp;f=author,exc,bdr:P5519&amp;uilang=bo&amp;q=ཤེས་རབ་ཀྱི་ཕ་རོལ་ཏུ་ཕྱིན་པའི་འགྲེལ་པ་མངོན་པར་རྟོགས་པའི་རྒྱན་གྱི་སྣང་བ།~1", "བརྩམས་ཆོས་གཞན།")</f>
        <v/>
      </c>
      <c r="H13">
        <f>HYPERLINK("https://library.bdrc.io/search?lg=bo&amp;t=Etext&amp;pg=1&amp;f=author,exc,bdr:P5519&amp;uilang=bo&amp;q=ཤེས་རབ་ཀྱི་ཕ་རོལ་ཏུ་ཕྱིན་པའི་འགྲེལ་པ་མངོན་པར་རྟོགས་པའི་རྒྱན་གྱི་སྣང་བ།~1", "ཡིག་རྐྱང་གཞན།")</f>
        <v/>
      </c>
    </row>
    <row r="14" ht="70" customHeight="1">
      <c r="A14" t="inlineStr"/>
      <c r="B14" t="inlineStr">
        <is>
          <t>WA1AC44</t>
        </is>
      </c>
      <c r="C14" t="inlineStr">
        <is>
          <t>བསྟན་བཅོས་མངོན་པར་རྟོགས་པའི་རྒྱན་གྱི་རྩ་བ་དང་། དེའི་འགྲེལ་བ་དོན་གསལ་དང་བཅས་པའི་རྣམ་བཤད་སྙིང་པོའི་རྒྱན།</t>
        </is>
      </c>
      <c r="D14">
        <f>HYPERLINK("https://library.bdrc.io/show/bdr:MW1AC44?uilang=bo","MW1AC44")</f>
        <v/>
      </c>
      <c r="E14">
        <f>HYPERLINK("https://library.bdrc.io/show/bdr:W1AC44",IMAGE("https://iiif.bdrc.io/bdr:I2PD18577::I2PD185770003.jpg/full/150,/0/default.jpg"))</f>
        <v/>
      </c>
      <c r="F14">
        <f>HYPERLINK("https://library.bdrc.io/show/bdr:W1AC44",IMAGE("https://iiif.bdrc.io/bdr:I2PD18577::I2PD185770384.tif/full/150,/0/default.jpg"))</f>
        <v/>
      </c>
      <c r="G14">
        <f>HYPERLINK("https://library.bdrc.io/search?lg=bo&amp;t=Work&amp;pg=1&amp;f=author,exc,bdr:P5519&amp;uilang=bo&amp;q=བསྟན་བཅོས་མངོན་པར་རྟོགས་པའི་རྒྱན་གྱི་རྩ་བ་དང་། དེའི་འགྲེལ་བ་དོན་གསལ་དང་བཅས་པའི་རྣམ་བཤད་སྙིང་པོའི་རྒྱན།~1", "བརྩམས་ཆོས་གཞན།")</f>
        <v/>
      </c>
      <c r="H14">
        <f>HYPERLINK("https://library.bdrc.io/search?lg=bo&amp;t=Etext&amp;pg=1&amp;f=author,exc,bdr:P5519&amp;uilang=bo&amp;q=བསྟན་བཅོས་མངོན་པར་རྟོགས་པའི་རྒྱན་གྱི་རྩ་བ་དང་། དེའི་འགྲེལ་བ་དོན་གསལ་དང་བཅས་པའི་རྣམ་བཤད་སྙིང་པོའི་རྒྱན།~1", "ཡིག་རྐྱང་གཞན།")</f>
        <v/>
      </c>
    </row>
    <row r="15" ht="70" customHeight="1">
      <c r="A15" t="inlineStr"/>
      <c r="B15" t="inlineStr">
        <is>
          <t>WA1KG24643</t>
        </is>
      </c>
      <c r="C15" t="inlineStr">
        <is>
          <t>སློབ་དཔོན་སེང་གེ་བཟང་པོས་མཛད་པའི་བརྒྱད་སྟོང་འགྲེལ་ཆེན།</t>
        </is>
      </c>
      <c r="D15">
        <f>HYPERLINK("https://library.bdrc.io/show/bdr:MW1KG24643?uilang=bo","MW1KG24643")</f>
        <v/>
      </c>
      <c r="E15" t="inlineStr"/>
      <c r="F15" t="inlineStr"/>
      <c r="G15">
        <f>HYPERLINK("https://library.bdrc.io/search?lg=bo&amp;t=Work&amp;pg=1&amp;f=author,exc,bdr:P5519&amp;uilang=bo&amp;q=སློབ་དཔོན་སེང་གེ་བཟང་པོས་མཛད་པའི་བརྒྱད་སྟོང་འགྲེལ་ཆེན།~1", "བརྩམས་ཆོས་གཞན།")</f>
        <v/>
      </c>
      <c r="H15">
        <f>HYPERLINK("https://library.bdrc.io/search?lg=bo&amp;t=Etext&amp;pg=1&amp;f=author,exc,bdr:P5519&amp;uilang=bo&amp;q=སློབ་དཔོན་སེང་གེ་བཟང་པོས་མཛད་པའི་བརྒྱད་སྟོང་འགྲེལ་ཆེན།~1", "ཡིག་རྐྱང་གཞན།")</f>
        <v/>
      </c>
    </row>
    <row r="16" ht="70" customHeight="1">
      <c r="A16" t="inlineStr"/>
      <c r="B16" t="inlineStr">
        <is>
          <t>WA1NLM792</t>
        </is>
      </c>
      <c r="C16" t="inlineStr">
        <is>
          <t>ཤེས་རབ་ཀྱི་ཕ་རོལ་ཏུ་ཕྱིན་པའི་མན་ངག་གི་བསྟན་བཅོས་མངོན་པར་རྟོགས་པའི་རྒྱན་ཅེས་བྱ་བའི་འགྲེལ་པ།</t>
        </is>
      </c>
      <c r="D16">
        <f>HYPERLINK("https://library.bdrc.io/show/bdr:MW1NLM792?uilang=bo","MW1NLM792")</f>
        <v/>
      </c>
      <c r="E16">
        <f>HYPERLINK("https://library.bdrc.io/show/bdr:W1NLM792",IMAGE("https://iiif.bdrc.io/bdr:I1NLM792_001::I1NLM792_0010003.jpg/full/150,/0/default.jpg"))</f>
        <v/>
      </c>
      <c r="F16">
        <f>HYPERLINK("https://library.bdrc.io/show/bdr:W1NLM792",IMAGE("https://iiif.bdrc.io/bdr:I1NLM792_001::I1NLM792_0010146.jpg/full/150,/0/default.jpg"))</f>
        <v/>
      </c>
      <c r="G16">
        <f>HYPERLINK("https://library.bdrc.io/search?lg=bo&amp;t=Work&amp;pg=1&amp;f=author,exc,bdr:P5519&amp;uilang=bo&amp;q=ཤེས་རབ་ཀྱི་ཕ་རོལ་ཏུ་ཕྱིན་པའི་མན་ངག་གི་བསྟན་བཅོས་མངོན་པར་རྟོགས་པའི་རྒྱན་ཅེས་བྱ་བའི་འགྲེལ་པ།~1", "བརྩམས་ཆོས་གཞན།")</f>
        <v/>
      </c>
      <c r="H16">
        <f>HYPERLINK("https://library.bdrc.io/search?lg=bo&amp;t=Etext&amp;pg=1&amp;f=author,exc,bdr:P5519&amp;uilang=bo&amp;q=ཤེས་རབ་ཀྱི་ཕ་རོལ་ཏུ་ཕྱིན་པའི་མན་ངག་གི་བསྟན་བཅོས་མངོན་པར་རྟོགས་པའི་རྒྱན་ཅེས་བྱ་བའི་འགྲེལ་པ།~1", "ཡིག་རྐྱང་གཞན།")</f>
        <v/>
      </c>
    </row>
    <row r="17" ht="70" customHeight="1">
      <c r="A17" t="inlineStr"/>
      <c r="B17" t="inlineStr">
        <is>
          <t>WA1KG3395</t>
        </is>
      </c>
      <c r="C17" t="inlineStr">
        <is>
          <t>སློབ་དཔོན་སེངྒེ་བཟང་པོ་དང་ཆོས་ཀྱི་གྲགས་པའི་མངོན་རྟོགས་རྒྱན་གྱི་འགྲེལ་པ།</t>
        </is>
      </c>
      <c r="D17">
        <f>HYPERLINK("https://library.bdrc.io/show/bdr:MW1KG3395?uilang=bo","MW1KG3395")</f>
        <v/>
      </c>
      <c r="E17">
        <f>HYPERLINK("https://library.bdrc.io/show/bdr:W1KG3395",IMAGE("https://iiif.bdrc.io/bdr:I1KG3469::I1KG34690003.tif/full/150,/0/default.jpg"))</f>
        <v/>
      </c>
      <c r="F17">
        <f>HYPERLINK("https://library.bdrc.io/show/bdr:W1KG3395",IMAGE("https://iiif.bdrc.io/bdr:I1KG3469::I1KG34690711.tif/full/150,/0/default.jpg"))</f>
        <v/>
      </c>
      <c r="G17">
        <f>HYPERLINK("https://library.bdrc.io/search?lg=bo&amp;t=Work&amp;pg=1&amp;f=author,exc,bdr:P5519&amp;uilang=bo&amp;q=སློབ་དཔོན་སེངྒེ་བཟང་པོ་དང་ཆོས་ཀྱི་གྲགས་པའི་མངོན་རྟོགས་རྒྱན་གྱི་འགྲེལ་པ།~1", "བརྩམས་ཆོས་གཞན།")</f>
        <v/>
      </c>
      <c r="H17">
        <f>HYPERLINK("https://library.bdrc.io/search?lg=bo&amp;t=Etext&amp;pg=1&amp;f=author,exc,bdr:P5519&amp;uilang=bo&amp;q=སློབ་དཔོན་སེངྒེ་བཟང་པོ་དང་ཆོས་ཀྱི་གྲགས་པའི་མངོན་རྟོགས་རྒྱན་གྱི་འགྲེལ་པ།~1", "ཡིག་རྐྱང་གཞན།")</f>
        <v/>
      </c>
    </row>
    <row r="18" ht="70" customHeight="1">
      <c r="A18" t="inlineStr"/>
      <c r="B18" t="inlineStr">
        <is>
          <t>WA2KG234635</t>
        </is>
      </c>
      <c r="C18" t="inlineStr">
        <is>
          <t>བསྟན་བཅོས་མངོན་པར་རྟོགས་པའི་རྒྱན་དང་འགྲེལ་པ་དོན་གསལ།</t>
        </is>
      </c>
      <c r="D18">
        <f>HYPERLINK("https://library.bdrc.io/show/bdr:MW2KG234635?uilang=bo","MW2KG234635")</f>
        <v/>
      </c>
      <c r="E18">
        <f>HYPERLINK("https://library.bdrc.io/show/bdr:W2KG234635",IMAGE("https://iiif.bdrc.io/bdr:I2KG234765::I2KG2347650003.jpg/full/150,/0/default.jpg"))</f>
        <v/>
      </c>
      <c r="F18">
        <f>HYPERLINK("https://library.bdrc.io/show/bdr:W2KG234635",IMAGE("https://iiif.bdrc.io/bdr:I2KG234765::I2KG2347650253.jpg/full/150,/0/default.jpg"))</f>
        <v/>
      </c>
      <c r="G18">
        <f>HYPERLINK("https://library.bdrc.io/search?lg=bo&amp;t=Work&amp;pg=1&amp;f=author,exc,bdr:P5519&amp;uilang=bo&amp;q=བསྟན་བཅོས་མངོན་པར་རྟོགས་པའི་རྒྱན་དང་འགྲེལ་པ་དོན་གསལ།~1", "བརྩམས་ཆོས་གཞན།")</f>
        <v/>
      </c>
      <c r="H18">
        <f>HYPERLINK("https://library.bdrc.io/search?lg=bo&amp;t=Etext&amp;pg=1&amp;f=author,exc,bdr:P5519&amp;uilang=bo&amp;q=བསྟན་བཅོས་མངོན་པར་རྟོགས་པའི་རྒྱན་དང་འགྲེལ་པ་དོན་གསལ།~1", "ཡིག་རྐྱང་གཞན།")</f>
        <v/>
      </c>
    </row>
    <row r="19" ht="70" customHeight="1">
      <c r="A19" t="inlineStr"/>
      <c r="B19" t="inlineStr">
        <is>
          <t>WA3CN6654</t>
        </is>
      </c>
      <c r="C19" t="inlineStr">
        <is>
          <t>བརྒྱད་སྟོང་འགྲེལ་ཆེན་མངོན་པར་རྟོགས་པའི་རྒྱན་གྱི་སྣང་བ།</t>
        </is>
      </c>
      <c r="D19">
        <f>HYPERLINK("https://library.bdrc.io/show/bdr:MW3CN6654?uilang=bo","MW3CN6654")</f>
        <v/>
      </c>
      <c r="E19">
        <f>HYPERLINK("https://library.bdrc.io/show/bdr:W3CN6654",IMAGE("https://iiif.bdrc.io/bdr:I3CN6657::I3CN66570003.jpg/full/150,/0/default.jpg"))</f>
        <v/>
      </c>
      <c r="F19">
        <f>HYPERLINK("https://library.bdrc.io/show/bdr:W3CN6654",IMAGE("https://iiif.bdrc.io/bdr:I3CN6657::I3CN66570399.tif/full/150,/0/default.jpg"))</f>
        <v/>
      </c>
      <c r="G19">
        <f>HYPERLINK("https://library.bdrc.io/search?lg=bo&amp;t=Work&amp;pg=1&amp;f=author,exc,bdr:P5519&amp;uilang=bo&amp;q=བརྒྱད་སྟོང་འགྲེལ་ཆེན་མངོན་པར་རྟོགས་པའི་རྒྱན་གྱི་སྣང་བ།~1", "བརྩམས་ཆོས་གཞན།")</f>
        <v/>
      </c>
      <c r="H19">
        <f>HYPERLINK("https://library.bdrc.io/search?lg=bo&amp;t=Etext&amp;pg=1&amp;f=author,exc,bdr:P5519&amp;uilang=bo&amp;q=བརྒྱད་སྟོང་འགྲེལ་ཆེན་མངོན་པར་རྟོགས་པའི་རྒྱན་གྱི་སྣང་བ།~1", "ཡིག་རྐྱང་གཞན།")</f>
        <v/>
      </c>
    </row>
    <row r="20" ht="70" customHeight="1">
      <c r="A20" t="inlineStr"/>
      <c r="B20" t="inlineStr">
        <is>
          <t>WA3CN22824</t>
        </is>
      </c>
      <c r="C20" t="inlineStr">
        <is>
          <t>མངོན་པར་རྟོགས་པའི་རྒྱན་གྱི་འགྲེལ་པ་ཡུམ་དོན་རབ་གསལ།</t>
        </is>
      </c>
      <c r="D20">
        <f>HYPERLINK("https://library.bdrc.io/show/bdr:MW3CN22824?uilang=bo","MW3CN22824")</f>
        <v/>
      </c>
      <c r="E20">
        <f>HYPERLINK("https://library.bdrc.io/show/bdr:W3CN22824",IMAGE("https://iiif.bdrc.io/bdr:I4CN10246::I4CN102460003.jpg/full/150,/0/default.jpg"))</f>
        <v/>
      </c>
      <c r="F20">
        <f>HYPERLINK("https://library.bdrc.io/show/bdr:W3CN22824",IMAGE("https://iiif.bdrc.io/bdr:I4CN10246::I4CN102460140.tif/full/150,/0/default.jpg"))</f>
        <v/>
      </c>
      <c r="G20">
        <f>HYPERLINK("https://library.bdrc.io/search?lg=bo&amp;t=Work&amp;pg=1&amp;f=author,exc,bdr:P5519&amp;uilang=bo&amp;q=མངོན་པར་རྟོགས་པའི་རྒྱན་གྱི་འགྲེལ་པ་ཡུམ་དོན་རབ་གསལ།~1", "བརྩམས་ཆོས་གཞན།")</f>
        <v/>
      </c>
      <c r="H20">
        <f>HYPERLINK("https://library.bdrc.io/search?lg=bo&amp;t=Etext&amp;pg=1&amp;f=author,exc,bdr:P5519&amp;uilang=bo&amp;q=མངོན་པར་རྟོགས་པའི་རྒྱན་གྱི་འགྲེལ་པ་ཡུམ་དོན་རབ་གསལ།~1", "ཡིག་རྐྱང་གཞན།")</f>
        <v/>
      </c>
    </row>
    <row r="21" ht="70" customHeight="1">
      <c r="A21" t="inlineStr"/>
      <c r="B21" t="inlineStr">
        <is>
          <t>WA8LS76493</t>
        </is>
      </c>
      <c r="C21" t="inlineStr">
        <is>
          <t>རྒྱན་སྣང་།</t>
        </is>
      </c>
      <c r="D21">
        <f>HYPERLINK("https://library.bdrc.io/show/bdr:MW8LS76493?uilang=bo","MW8LS76493")</f>
        <v/>
      </c>
      <c r="E21">
        <f>HYPERLINK("https://library.bdrc.io/show/bdr:W8LS76493",IMAGE("https://iiif.bdrc.io/bdr:I8LS76495::I8LS764950003.jpg/full/150,/0/default.jpg"))</f>
        <v/>
      </c>
      <c r="F21">
        <f>HYPERLINK("https://library.bdrc.io/show/bdr:W8LS76493",IMAGE("https://iiif.bdrc.io/bdr:I8LS76495::I8LS764950114.tif/full/150,/0/default.jpg"))</f>
        <v/>
      </c>
      <c r="G21">
        <f>HYPERLINK("https://library.bdrc.io/search?lg=bo&amp;t=Work&amp;pg=1&amp;f=author,exc,bdr:P5519&amp;uilang=bo&amp;q=རྒྱན་སྣང་།~1", "བརྩམས་ཆོས་གཞན།")</f>
        <v/>
      </c>
      <c r="H21">
        <f>HYPERLINK("https://library.bdrc.io/search?lg=bo&amp;t=Etext&amp;pg=1&amp;f=author,exc,bdr:P5519&amp;uilang=bo&amp;q=རྒྱན་སྣང་།~1", "ཡིག་རྐྱང་གཞན།")</f>
        <v/>
      </c>
    </row>
    <row r="22" ht="70" customHeight="1">
      <c r="A22" t="inlineStr"/>
      <c r="B22" t="inlineStr">
        <is>
          <t>WA4CZ332379</t>
        </is>
      </c>
      <c r="C22" t="inlineStr">
        <is>
          <t>སྐྱེས་རབས་དང་རྟོགས་བརྗོད་གཅེས་བསྡུས།</t>
        </is>
      </c>
      <c r="D22">
        <f>HYPERLINK("https://library.bdrc.io/show/bdr:MW4CZ332379?uilang=bo","MW4CZ332379")</f>
        <v/>
      </c>
      <c r="E22">
        <f>HYPERLINK("https://library.bdrc.io/show/bdr:W4CZ332379",IMAGE("https://iiif.bdrc.io/bdr:I4CZ342645::I4CZ3426450003.jpg/full/150,/0/default.jpg"))</f>
        <v/>
      </c>
      <c r="F22">
        <f>HYPERLINK("https://library.bdrc.io/show/bdr:W4CZ332379",IMAGE("https://iiif.bdrc.io/bdr:I4CZ342645::I4CZ3426450120.tif/full/150,/0/default.jpg"))</f>
        <v/>
      </c>
      <c r="G22">
        <f>HYPERLINK("https://library.bdrc.io/search?lg=bo&amp;t=Work&amp;pg=1&amp;f=author,exc,bdr:P5519&amp;uilang=bo&amp;q=སྐྱེས་རབས་དང་རྟོགས་བརྗོད་གཅེས་བསྡུས།~1", "བརྩམས་ཆོས་གཞན།")</f>
        <v/>
      </c>
      <c r="H22">
        <f>HYPERLINK("https://library.bdrc.io/search?lg=bo&amp;t=Etext&amp;pg=1&amp;f=author,exc,bdr:P5519&amp;uilang=bo&amp;q=སྐྱེས་རབས་དང་རྟོགས་བརྗོད་གཅེས་བསྡུས།~1", "ཡིག་རྐྱང་གཞན།")</f>
        <v/>
      </c>
    </row>
    <row r="23" ht="70" customHeight="1">
      <c r="A23" t="inlineStr"/>
      <c r="B23" t="inlineStr">
        <is>
          <t>WA0XL4E0404E5F11B</t>
        </is>
      </c>
      <c r="C23" t="inlineStr">
        <is>
          <t>བརྒྱད་སྟོང་པའི་བཤད་པ་མངོན་རྟོགས་རྒྱན་གྱི་སྣང་བ། ༼སྨད་ཆ།༽</t>
        </is>
      </c>
      <c r="D23">
        <f>HYPERLINK("https://library.bdrc.io/show/bdr:MW3CN3408_4E0404?uilang=bo","MW3CN3408_4E0404")</f>
        <v/>
      </c>
      <c r="E23" t="inlineStr"/>
      <c r="F23" t="inlineStr"/>
      <c r="G23">
        <f>HYPERLINK("https://library.bdrc.io/search?lg=bo&amp;t=Work&amp;pg=1&amp;f=author,exc,bdr:P5519&amp;uilang=bo&amp;q=བརྒྱད་སྟོང་པའི་བཤད་པ་མངོན་རྟོགས་རྒྱན་གྱི་སྣང་བ། ༼སྨད་ཆ།༽~1", "བརྩམས་ཆོས་གཞན།")</f>
        <v/>
      </c>
      <c r="H23">
        <f>HYPERLINK("https://library.bdrc.io/search?lg=bo&amp;t=Etext&amp;pg=1&amp;f=author,exc,bdr:P5519&amp;uilang=bo&amp;q=བརྒྱད་སྟོང་པའི་བཤད་པ་མངོན་རྟོགས་རྒྱན་གྱི་སྣང་བ། ༼སྨད་ཆ།༽~1", "ཡིག་རྐྱང་གཞན།")</f>
        <v/>
      </c>
    </row>
    <row r="24" ht="70" customHeight="1">
      <c r="A24" t="inlineStr"/>
      <c r="B24" t="inlineStr">
        <is>
          <t>WA0XL4E0404E5F11B</t>
        </is>
      </c>
      <c r="C24" t="inlineStr">
        <is>
          <t>བརྒྱད་སྟོང་པའི་བཤད་པ་མངོན་རྟོགས་རྒྱན་གྱི་སྣང་བ། ༼སྨད་ཆ།༽</t>
        </is>
      </c>
      <c r="D24">
        <f>HYPERLINK("https://library.bdrc.io/show/bdr:MW3CN3408_161098?uilang=bo","MW3CN3408_161098")</f>
        <v/>
      </c>
      <c r="E24" t="inlineStr"/>
      <c r="F24" t="inlineStr"/>
      <c r="G24">
        <f>HYPERLINK("https://library.bdrc.io/search?lg=bo&amp;t=Work&amp;pg=1&amp;f=author,exc,bdr:P5519&amp;uilang=bo&amp;q=བརྒྱད་སྟོང་པའི་བཤད་པ་མངོན་རྟོགས་རྒྱན་གྱི་སྣང་བ། ༼སྨད་ཆ།༽~1", "བརྩམས་ཆོས་གཞན།")</f>
        <v/>
      </c>
      <c r="H24">
        <f>HYPERLINK("https://library.bdrc.io/search?lg=bo&amp;t=Etext&amp;pg=1&amp;f=author,exc,bdr:P5519&amp;uilang=bo&amp;q=བརྒྱད་སྟོང་པའི་བཤད་པ་མངོན་རྟོགས་རྒྱན་གྱི་སྣང་བ། ༼སྨད་ཆ།༽~1", "ཡིག་རྐྱང་གཞན།")</f>
        <v/>
      </c>
    </row>
    <row r="25" ht="70" customHeight="1">
      <c r="A25" t="inlineStr"/>
      <c r="B25" t="inlineStr">
        <is>
          <t>WA0XL4E0404E5F11B</t>
        </is>
      </c>
      <c r="C25" t="inlineStr">
        <is>
          <t>བརྒྱད་སྟོང་པའི་བཤད་པ་མངོན་རྟོགས་རྒྱན་གྱི་སྣང་བ། ༼སྟོད་ཆ།༽</t>
        </is>
      </c>
      <c r="D25">
        <f>HYPERLINK("https://library.bdrc.io/show/bdr:MW3CN3408_4CE2AB?uilang=bo","MW3CN3408_4CE2AB")</f>
        <v/>
      </c>
      <c r="E25" t="inlineStr"/>
      <c r="F25" t="inlineStr"/>
      <c r="G25">
        <f>HYPERLINK("https://library.bdrc.io/search?lg=bo&amp;t=Work&amp;pg=1&amp;f=author,exc,bdr:P5519&amp;uilang=bo&amp;q=བརྒྱད་སྟོང་པའི་བཤད་པ་མངོན་རྟོགས་རྒྱན་གྱི་སྣང་བ། ༼སྟོད་ཆ།༽~1", "བརྩམས་ཆོས་གཞན།")</f>
        <v/>
      </c>
      <c r="H25">
        <f>HYPERLINK("https://library.bdrc.io/search?lg=bo&amp;t=Etext&amp;pg=1&amp;f=author,exc,bdr:P5519&amp;uilang=bo&amp;q=བརྒྱད་སྟོང་པའི་བཤད་པ་མངོན་རྟོགས་རྒྱན་གྱི་སྣང་བ། ༼སྟོད་ཆ།༽~1", "ཡིག་རྐྱང་གཞན།")</f>
        <v/>
      </c>
    </row>
    <row r="26" ht="70" customHeight="1">
      <c r="A26" t="inlineStr"/>
      <c r="B26" t="inlineStr">
        <is>
          <t>WA1KG89113</t>
        </is>
      </c>
      <c r="C26" t="inlineStr">
        <is>
          <t>ཤེས་རབ་ཀྱི་ཕ་རོལ་ཏུ་ཕྱིན་པའི་མན་ངག་གི་བསྟན་བཅོས་མངོན་པར་རྟོགས་པའི་རྒྱན་གྱི་རྩ་བ་དང་འགྲེལ་པ།</t>
        </is>
      </c>
      <c r="D26">
        <f>HYPERLINK("https://library.bdrc.io/show/bdr:MW1KG89113?uilang=bo","MW1KG89113")</f>
        <v/>
      </c>
      <c r="E26">
        <f>HYPERLINK("https://library.bdrc.io/show/bdr:W1KG89113",IMAGE("https://iiif.bdrc.io/bdr:I1KG89165::I1KG891650005.jpg/full/150,/0/default.jpg"))</f>
        <v/>
      </c>
      <c r="F26">
        <f>HYPERLINK("https://library.bdrc.io/show/bdr:W1KG89113",IMAGE("https://iiif.bdrc.io/bdr:I1KG89165::I1KG891650007.jpg/full/150,/0/default.jpg"))</f>
        <v/>
      </c>
      <c r="G26">
        <f>HYPERLINK("https://library.bdrc.io/search?lg=bo&amp;t=Work&amp;pg=1&amp;f=author,exc,bdr:P5519&amp;uilang=bo&amp;q=ཤེས་རབ་ཀྱི་ཕ་རོལ་ཏུ་ཕྱིན་པའི་མན་ངག་གི་བསྟན་བཅོས་མངོན་པར་རྟོགས་པའི་རྒྱན་གྱི་རྩ་བ་དང་འགྲེལ་པ།~1", "བརྩམས་ཆོས་གཞན།")</f>
        <v/>
      </c>
      <c r="H26">
        <f>HYPERLINK("https://library.bdrc.io/search?lg=bo&amp;t=Etext&amp;pg=1&amp;f=author,exc,bdr:P5519&amp;uilang=bo&amp;q=ཤེས་རབ་ཀྱི་ཕ་རོལ་ཏུ་ཕྱིན་པའི་མན་ངག་གི་བསྟན་བཅོས་མངོན་པར་རྟོགས་པའི་རྒྱན་གྱི་རྩ་བ་དང་འགྲེལ་པ།~1", "ཡིག་རྐྱང་གཞན།")</f>
        <v/>
      </c>
    </row>
    <row r="27" ht="70" customHeight="1">
      <c r="A27" t="inlineStr"/>
      <c r="B27" t="inlineStr">
        <is>
          <t>WA4CZ307972</t>
        </is>
      </c>
      <c r="C27" t="inlineStr">
        <is>
          <t>འགྲེལ་པ་དོན་གསལ།</t>
        </is>
      </c>
      <c r="D27">
        <f>HYPERLINK("https://library.bdrc.io/show/bdr:MW4CZ307972?uilang=bo","MW4CZ307972")</f>
        <v/>
      </c>
      <c r="E27">
        <f>HYPERLINK("https://library.bdrc.io/show/bdr:W4CZ307972",IMAGE("https://iiif.bdrc.io/bdr:I4CZ308214::I4CZ3082140003.jpg/full/150,/0/default.jpg"))</f>
        <v/>
      </c>
      <c r="F27">
        <f>HYPERLINK("https://library.bdrc.io/show/bdr:W4CZ307972",IMAGE("https://iiif.bdrc.io/bdr:I4CZ308214::I4CZ3082140597.tif/full/150,/0/default.jpg"))</f>
        <v/>
      </c>
      <c r="G27">
        <f>HYPERLINK("https://library.bdrc.io/search?lg=bo&amp;t=Work&amp;pg=1&amp;f=author,exc,bdr:P5519&amp;uilang=bo&amp;q=འགྲེལ་པ་དོན་གསལ།~1", "བརྩམས་ཆོས་གཞན།")</f>
        <v/>
      </c>
      <c r="H27">
        <f>HYPERLINK("https://library.bdrc.io/search?lg=bo&amp;t=Etext&amp;pg=1&amp;f=author,exc,bdr:P5519&amp;uilang=bo&amp;q=འགྲེལ་པ་དོན་གསལ།~1", "ཡིག་རྐྱང་གཞན།")</f>
        <v/>
      </c>
    </row>
    <row r="28" ht="70" customHeight="1">
      <c r="A28" t="inlineStr"/>
      <c r="B28" t="inlineStr">
        <is>
          <t>WA3CN4869</t>
        </is>
      </c>
      <c r="C28" t="inlineStr">
        <is>
          <t>ཤེར་ཕྱིན་བརྒྱད་སྟོང་པའི་བཤད་པ་མངོན་རྟོགས་རྒྱན་གྱི་སྣང་བ།</t>
        </is>
      </c>
      <c r="D28">
        <f>HYPERLINK("https://library.bdrc.io/show/bdr:MW3CN4869?uilang=bo","MW3CN4869")</f>
        <v/>
      </c>
      <c r="E28">
        <f>HYPERLINK("https://library.bdrc.io/show/bdr:W3CN4869",IMAGE("https://iiif.bdrc.io/bdr:I3CN4871::I3CN48710003.jpg/full/150,/0/default.jpg"))</f>
        <v/>
      </c>
      <c r="F28">
        <f>HYPERLINK("https://library.bdrc.io/show/bdr:W3CN4869",IMAGE("https://iiif.bdrc.io/bdr:I3CN4871::I3CN48710422.tif/full/150,/0/default.jpg"))</f>
        <v/>
      </c>
      <c r="G28">
        <f>HYPERLINK("https://library.bdrc.io/search?lg=bo&amp;t=Work&amp;pg=1&amp;f=author,exc,bdr:P5519&amp;uilang=bo&amp;q=ཤེར་ཕྱིན་བརྒྱད་སྟོང་པའི་བཤད་པ་མངོན་རྟོགས་རྒྱན་གྱི་སྣང་བ།~1", "བརྩམས་ཆོས་གཞན།")</f>
        <v/>
      </c>
      <c r="H28">
        <f>HYPERLINK("https://library.bdrc.io/search?lg=bo&amp;t=Etext&amp;pg=1&amp;f=author,exc,bdr:P5519&amp;uilang=bo&amp;q=ཤེར་ཕྱིན་བརྒྱད་སྟོང་པའི་བཤད་པ་མངོན་རྟོགས་རྒྱན་གྱི་སྣང་བ།~1", "ཡིག་རྐྱང་གཞན།")</f>
        <v/>
      </c>
    </row>
    <row r="29" ht="70" customHeight="1">
      <c r="A29" t="inlineStr"/>
      <c r="B29" t="inlineStr">
        <is>
          <t>WA1KG16455</t>
        </is>
      </c>
      <c r="C29" t="inlineStr">
        <is>
          <t>འགྲེལ་པ་དོན་གསལ་དང་། རྣམ་བཤད་སྙིང་པོ་རྒྱན་གྱི་དགོངས་འགྲེལ་ཚིག་དོན་རབ་གསལ།</t>
        </is>
      </c>
      <c r="D29">
        <f>HYPERLINK("https://library.bdrc.io/show/bdr:MW1KG16455?uilang=bo","MW1KG16455")</f>
        <v/>
      </c>
      <c r="E29">
        <f>HYPERLINK("https://library.bdrc.io/show/bdr:W1KG16455",IMAGE("https://iiif.bdrc.io/bdr:I1KG16457::I1KG164570003.jpg/full/150,/0/default.jpg"))</f>
        <v/>
      </c>
      <c r="F29">
        <f>HYPERLINK("https://library.bdrc.io/show/bdr:W1KG16455",IMAGE("https://iiif.bdrc.io/bdr:I1KG16457::I1KG164570195.jpg/full/150,/0/default.jpg"))</f>
        <v/>
      </c>
      <c r="G29">
        <f>HYPERLINK("https://library.bdrc.io/search?lg=bo&amp;t=Work&amp;pg=1&amp;f=author,exc,bdr:P5519&amp;uilang=bo&amp;q=འགྲེལ་པ་དོན་གསལ་དང་། རྣམ་བཤད་སྙིང་པོ་རྒྱན་གྱི་དགོངས་འགྲེལ་ཚིག་དོན་རབ་གསལ།~1", "བརྩམས་ཆོས་གཞན།")</f>
        <v/>
      </c>
      <c r="H29">
        <f>HYPERLINK("https://library.bdrc.io/search?lg=bo&amp;t=Etext&amp;pg=1&amp;f=author,exc,bdr:P5519&amp;uilang=bo&amp;q=འགྲེལ་པ་དོན་གསལ་དང་། རྣམ་བཤད་སྙིང་པོ་རྒྱན་གྱི་དགོངས་འགྲེལ་ཚིག་དོན་རབ་གསལ།~1", "ཡིག་རྐྱང་གཞན།")</f>
        <v/>
      </c>
    </row>
    <row r="30" ht="70" customHeight="1">
      <c r="A30" t="inlineStr"/>
      <c r="B30" t="inlineStr">
        <is>
          <t>WA8LS17932</t>
        </is>
      </c>
      <c r="C30" t="inlineStr">
        <is>
          <t>ཤེར་ཕྱིན་མངོན་རྟོགས་རྒྱན་གྱི་འགྲེལ་པ་དོན་གསལ།</t>
        </is>
      </c>
      <c r="D30">
        <f>HYPERLINK("https://library.bdrc.io/show/bdr:MW8LS17932?uilang=bo","MW8LS17932")</f>
        <v/>
      </c>
      <c r="E30">
        <f>HYPERLINK("https://library.bdrc.io/show/bdr:W8LS17932",IMAGE("https://iiif.bdrc.io/bdr:I8LS17942::I8LS179420003.jpg/full/150,/0/default.jpg"))</f>
        <v/>
      </c>
      <c r="F30">
        <f>HYPERLINK("https://library.bdrc.io/show/bdr:W8LS17932",IMAGE("https://iiif.bdrc.io/bdr:I8LS17942::I8LS179420657.jpg/full/150,/0/default.jpg"))</f>
        <v/>
      </c>
      <c r="G30">
        <f>HYPERLINK("https://library.bdrc.io/search?lg=bo&amp;t=Work&amp;pg=1&amp;f=author,exc,bdr:P5519&amp;uilang=bo&amp;q=ཤེར་ཕྱིན་མངོན་རྟོགས་རྒྱན་གྱི་འགྲེལ་པ་དོན་གསལ།~1", "བརྩམས་ཆོས་གཞན།")</f>
        <v/>
      </c>
      <c r="H30">
        <f>HYPERLINK("https://library.bdrc.io/search?lg=bo&amp;t=Etext&amp;pg=1&amp;f=author,exc,bdr:P5519&amp;uilang=bo&amp;q=ཤེར་ཕྱིན་མངོན་རྟོགས་རྒྱན་གྱི་འགྲེལ་པ་དོན་གསལ།~1", "ཡིག་རྐྱང་གཞན།")</f>
        <v/>
      </c>
    </row>
    <row r="31" ht="70" customHeight="1">
      <c r="A31" t="inlineStr"/>
      <c r="B31" t="inlineStr">
        <is>
          <t>WA8LS76482</t>
        </is>
      </c>
      <c r="C31" t="inlineStr">
        <is>
          <t>ཤེས་རབ་ཀྱི་ཕ་རོལ་ཏུ་ཕྱིན་པ་སྟོང་ཕྲག་ཉི་ཤུ་ལྔ་པ། ཉི་ཁྲི་ལེའུ་བརྒྱད་པ།</t>
        </is>
      </c>
      <c r="D31">
        <f>HYPERLINK("https://library.bdrc.io/show/bdr:MW8LS76482?uilang=bo","MW8LS76482")</f>
        <v/>
      </c>
      <c r="E31">
        <f>HYPERLINK("https://library.bdrc.io/show/bdr:W8LS76482",IMAGE("https://iiif.bdrc.io/bdr:I8LS76486::I8LS764860003.jpg/full/150,/0/default.jpg"))</f>
        <v/>
      </c>
      <c r="F31">
        <f>HYPERLINK("https://library.bdrc.io/show/bdr:W8LS76482",IMAGE("https://iiif.bdrc.io/bdr:I8LS76486::I8LS764860093.tif/full/150,/0/default.jpg"))</f>
        <v/>
      </c>
      <c r="G31">
        <f>HYPERLINK("https://library.bdrc.io/search?lg=bo&amp;t=Work&amp;pg=1&amp;f=author,exc,bdr:P5519&amp;uilang=bo&amp;q=ཤེས་རབ་ཀྱི་ཕ་རོལ་ཏུ་ཕྱིན་པ་སྟོང་ཕྲག་ཉི་ཤུ་ལྔ་པ། ཉི་ཁྲི་ལེའུ་བརྒྱད་པ།~1", "བརྩམས་ཆོས་གཞན།")</f>
        <v/>
      </c>
      <c r="H31">
        <f>HYPERLINK("https://library.bdrc.io/search?lg=bo&amp;t=Etext&amp;pg=1&amp;f=author,exc,bdr:P5519&amp;uilang=bo&amp;q=ཤེས་རབ་ཀྱི་ཕ་རོལ་ཏུ་ཕྱིན་པ་སྟོང་ཕྲག་ཉི་ཤུ་ལྔ་པ། ཉི་ཁྲི་ལེའུ་བརྒྱད་པ།~1", "ཡིག་རྐྱང་གཞན།")</f>
        <v/>
      </c>
    </row>
    <row r="32" ht="70" customHeight="1">
      <c r="A32" t="inlineStr"/>
      <c r="B32" t="inlineStr">
        <is>
          <t>WA21662</t>
        </is>
      </c>
      <c r="C32" t="inlineStr">
        <is>
          <t>མངོན་རྟོགས་རྒྱན་གྱི་འགྲེལ་པ་དོན་གསལ།</t>
        </is>
      </c>
      <c r="D32">
        <f>HYPERLINK("https://library.bdrc.io/show/bdr:MW2KG234634?uilang=bo","MW2KG234634")</f>
        <v/>
      </c>
      <c r="E32">
        <f>HYPERLINK("https://library.bdrc.io/show/bdr:W2KG234634",IMAGE("https://iiif.bdrc.io/bdr:I2KG234763::I2KG2347630003.jpg/full/150,/0/default.jpg"))</f>
        <v/>
      </c>
      <c r="F32">
        <f>HYPERLINK("https://library.bdrc.io/show/bdr:W2KG234634",IMAGE("https://iiif.bdrc.io/bdr:I2KG234763::I2KG2347630149.jpg/full/150,/0/default.jpg"))</f>
        <v/>
      </c>
      <c r="G32">
        <f>HYPERLINK("https://library.bdrc.io/search?lg=bo&amp;t=Work&amp;pg=1&amp;f=author,exc,bdr:P5519&amp;uilang=bo&amp;q=མངོན་རྟོགས་རྒྱན་གྱི་འགྲེལ་པ་དོན་གསལ།~1", "བརྩམས་ཆོས་གཞན།")</f>
        <v/>
      </c>
      <c r="H32">
        <f>HYPERLINK("https://library.bdrc.io/search?lg=bo&amp;t=Etext&amp;pg=1&amp;f=author,exc,bdr:P5519&amp;uilang=bo&amp;q=མངོན་རྟོགས་རྒྱན་གྱི་འགྲེལ་པ་དོན་གསལ།~1", "ཡིག་རྐྱང་གཞན།")</f>
        <v/>
      </c>
    </row>
    <row r="33" ht="70" customHeight="1">
      <c r="A33" t="inlineStr"/>
      <c r="B33" t="inlineStr">
        <is>
          <t>WA21662</t>
        </is>
      </c>
      <c r="C33" t="inlineStr">
        <is>
          <t>མངོན་རྟོགས་རྒྱན་གྱི་འགྲེལ་པ་དོན་གསལ།</t>
        </is>
      </c>
      <c r="D33">
        <f>HYPERLINK("https://library.bdrc.io/show/bdr:MW3CN550?uilang=bo","MW3CN550")</f>
        <v/>
      </c>
      <c r="E33">
        <f>HYPERLINK("https://library.bdrc.io/show/bdr:W3CN550",IMAGE("https://iiif.bdrc.io/bdr:I3CN3969::I3CN39690003.jpg/full/150,/0/default.jpg"))</f>
        <v/>
      </c>
      <c r="F33">
        <f>HYPERLINK("https://library.bdrc.io/show/bdr:W3CN550",IMAGE("https://iiif.bdrc.io/bdr:I3CN3969::I3CN39690291.tif/full/150,/0/default.jpg"))</f>
        <v/>
      </c>
      <c r="G33">
        <f>HYPERLINK("https://library.bdrc.io/search?lg=bo&amp;t=Work&amp;pg=1&amp;f=author,exc,bdr:P5519&amp;uilang=bo&amp;q=མངོན་རྟོགས་རྒྱན་གྱི་འགྲེལ་པ་དོན་གསལ།~1", "བརྩམས་ཆོས་གཞན།")</f>
        <v/>
      </c>
      <c r="H33">
        <f>HYPERLINK("https://library.bdrc.io/search?lg=bo&amp;t=Etext&amp;pg=1&amp;f=author,exc,bdr:P5519&amp;uilang=bo&amp;q=མངོན་རྟོགས་རྒྱན་གྱི་འགྲེལ་པ་དོན་གསལ།~1", "ཡིག་རྐྱང་གཞན།")</f>
        <v/>
      </c>
    </row>
    <row r="34" ht="70" customHeight="1">
      <c r="A34" t="inlineStr"/>
      <c r="B34" t="inlineStr">
        <is>
          <t>WA21662</t>
        </is>
      </c>
      <c r="C34" t="inlineStr">
        <is>
          <t>མངོན་རྟོགས་རྒྱན་གྱི་འགྲེལ་པ་དོན་གསལ།</t>
        </is>
      </c>
      <c r="D34">
        <f>HYPERLINK("https://library.bdrc.io/show/bdr:MW21662?uilang=bo","MW21662")</f>
        <v/>
      </c>
      <c r="E34">
        <f>HYPERLINK("https://library.bdrc.io/show/bdr:W21662",IMAGE("https://iiif.bdrc.io/bdr:I1KG80367::I1KG803670003.tif/full/150,/0/default.jpg"))</f>
        <v/>
      </c>
      <c r="F34">
        <f>HYPERLINK("https://library.bdrc.io/show/bdr:W21662",IMAGE("https://iiif.bdrc.io/bdr:I1KG80367::I1KG803670038.tif/full/150,/0/default.jpg"))</f>
        <v/>
      </c>
      <c r="G34">
        <f>HYPERLINK("https://library.bdrc.io/search?lg=bo&amp;t=Work&amp;pg=1&amp;f=author,exc,bdr:P5519&amp;uilang=bo&amp;q=མངོན་རྟོགས་རྒྱན་གྱི་འགྲེལ་པ་དོན་གསལ།~1", "བརྩམས་ཆོས་གཞན།")</f>
        <v/>
      </c>
      <c r="H34">
        <f>HYPERLINK("https://library.bdrc.io/search?lg=bo&amp;t=Etext&amp;pg=1&amp;f=author,exc,bdr:P5519&amp;uilang=bo&amp;q=མངོན་རྟོགས་རྒྱན་གྱི་འགྲེལ་པ་དོན་གསལ།~1", "ཡིག་རྐྱང་གཞན།")</f>
        <v/>
      </c>
    </row>
    <row r="35" ht="70" customHeight="1">
      <c r="A35" t="inlineStr"/>
      <c r="B35" t="inlineStr">
        <is>
          <t>WA8LS76512</t>
        </is>
      </c>
      <c r="C35" t="inlineStr">
        <is>
          <t>འགྲེལ་བཤད་ཚིག་གསལ་སོགས།</t>
        </is>
      </c>
      <c r="D35">
        <f>HYPERLINK("https://library.bdrc.io/show/bdr:MW8LS76512?uilang=bo","MW8LS76512")</f>
        <v/>
      </c>
      <c r="E35">
        <f>HYPERLINK("https://library.bdrc.io/show/bdr:W8LS76512",IMAGE("https://iiif.bdrc.io/bdr:I8LS76514::I8LS765140003.jpg/full/150,/0/default.jpg"))</f>
        <v/>
      </c>
      <c r="F35">
        <f>HYPERLINK("https://library.bdrc.io/show/bdr:W8LS76512",IMAGE("https://iiif.bdrc.io/bdr:I8LS76514::I8LS765140173.tif/full/150,/0/default.jpg"))</f>
        <v/>
      </c>
      <c r="G35">
        <f>HYPERLINK("https://library.bdrc.io/search?lg=bo&amp;t=Work&amp;pg=1&amp;f=author,exc,bdr:P5519&amp;uilang=bo&amp;q=འགྲེལ་བཤད་ཚིག་གསལ་སོགས།~1", "བརྩམས་ཆོས་གཞན།")</f>
        <v/>
      </c>
      <c r="H35">
        <f>HYPERLINK("https://library.bdrc.io/search?lg=bo&amp;t=Etext&amp;pg=1&amp;f=author,exc,bdr:P5519&amp;uilang=bo&amp;q=འགྲེལ་བཤད་ཚིག་གསལ་སོགས།~1", "ཡིག་རྐྱང་གཞན།")</f>
        <v/>
      </c>
    </row>
    <row r="36" ht="70" customHeight="1">
      <c r="A36" t="inlineStr"/>
      <c r="B36" t="inlineStr">
        <is>
          <t>WA1KG15935</t>
        </is>
      </c>
      <c r="C36" t="inlineStr">
        <is>
          <t>བསྟན་བཅོས་མངོན་པར་རྟོགས་པའི་རྒྱན་གྱི་རྩ་བ་དང་། དེའི་འགྲེལ་པ་དོན་གསལ་དང་བཅས་པའི་རྣམ་བཤད་སྙིང་པོའི་རྒྱན།</t>
        </is>
      </c>
      <c r="D36">
        <f>HYPERLINK("https://library.bdrc.io/show/bdr:MW1KG15935?uilang=bo","MW1KG15935")</f>
        <v/>
      </c>
      <c r="E36">
        <f>HYPERLINK("https://library.bdrc.io/show/bdr:W1KG15935",IMAGE("https://iiif.bdrc.io/bdr:I1KG15942::I1KG159420003.jpg/full/150,/0/default.jpg"))</f>
        <v/>
      </c>
      <c r="F36">
        <f>HYPERLINK("https://library.bdrc.io/show/bdr:W1KG15935",IMAGE("https://iiif.bdrc.io/bdr:I1KG15942::I1KG159420408.jpg/full/150,/0/default.jpg"))</f>
        <v/>
      </c>
      <c r="G36">
        <f>HYPERLINK("https://library.bdrc.io/search?lg=bo&amp;t=Work&amp;pg=1&amp;f=author,exc,bdr:P5519&amp;uilang=bo&amp;q=བསྟན་བཅོས་མངོན་པར་རྟོགས་པའི་རྒྱན་གྱི་རྩ་བ་དང་། དེའི་འགྲེལ་པ་དོན་གསལ་དང་བཅས་པའི་རྣམ་བཤད་སྙིང་པོའི་རྒྱན།~1", "བརྩམས་ཆོས་གཞན།")</f>
        <v/>
      </c>
      <c r="H36">
        <f>HYPERLINK("https://library.bdrc.io/search?lg=bo&amp;t=Etext&amp;pg=1&amp;f=author,exc,bdr:P5519&amp;uilang=bo&amp;q=བསྟན་བཅོས་མངོན་པར་རྟོགས་པའི་རྒྱན་གྱི་རྩ་བ་དང་། དེའི་འགྲེལ་པ་དོན་གསལ་དང་བཅས་པའི་རྣམ་བཤད་སྙིང་པོའི་རྒྱན།~1", "ཡིག་རྐྱང་གཞན།")</f>
        <v/>
      </c>
    </row>
    <row r="37" ht="70" customHeight="1">
      <c r="A37" t="inlineStr"/>
      <c r="B37" t="inlineStr">
        <is>
          <t>WA3CN4897</t>
        </is>
      </c>
      <c r="C37" t="inlineStr">
        <is>
          <t>མངོན་པར་རྟོགས་པའི་རྒྱན་ཞེས་བྱ་བའི་འགྲེལ་པ།</t>
        </is>
      </c>
      <c r="D37">
        <f>HYPERLINK("https://library.bdrc.io/show/bdr:MW3CN4897?uilang=bo","MW3CN4897")</f>
        <v/>
      </c>
      <c r="E37">
        <f>HYPERLINK("https://library.bdrc.io/show/bdr:W3CN4897",IMAGE("https://iiif.bdrc.io/bdr:I3CN4899::I3CN48990003.jpg/full/150,/0/default.jpg"))</f>
        <v/>
      </c>
      <c r="F37">
        <f>HYPERLINK("https://library.bdrc.io/show/bdr:W3CN4897",IMAGE("https://iiif.bdrc.io/bdr:I3CN4899::I3CN48990013.tif/full/150,/0/default.jpg"))</f>
        <v/>
      </c>
      <c r="G37">
        <f>HYPERLINK("https://library.bdrc.io/search?lg=bo&amp;t=Work&amp;pg=1&amp;f=author,exc,bdr:P5519&amp;uilang=bo&amp;q=མངོན་པར་རྟོགས་པའི་རྒྱན་ཞེས་བྱ་བའི་འགྲེལ་པ།~1", "བརྩམས་ཆོས་གཞན།")</f>
        <v/>
      </c>
      <c r="H37">
        <f>HYPERLINK("https://library.bdrc.io/search?lg=bo&amp;t=Etext&amp;pg=1&amp;f=author,exc,bdr:P5519&amp;uilang=bo&amp;q=མངོན་པར་རྟོགས་པའི་རྒྱན་ཞེས་བྱ་བའི་འགྲེལ་པ།~1", "ཡིག་རྐྱང་གཞན།")</f>
        <v/>
      </c>
    </row>
    <row r="38" ht="70" customHeight="1">
      <c r="A38" t="inlineStr"/>
      <c r="B38" t="inlineStr">
        <is>
          <t>WA0RT3135</t>
        </is>
      </c>
      <c r="C38" t="inlineStr">
        <is>
          <t>ཤེས་རབ་ཀྱི་ཕ་རོལ་ཏུ་ཕྱིན་པ་སྟོང་ཕྲག་ཉི་ཤུ་ལྔ་པ།</t>
        </is>
      </c>
      <c r="D38">
        <f>HYPERLINK("https://library.bdrc.io/show/bdr:MW23703_3790?uilang=bo","MW23703_3790")</f>
        <v/>
      </c>
      <c r="E38" t="inlineStr"/>
      <c r="F38" t="inlineStr"/>
      <c r="G38">
        <f>HYPERLINK("https://library.bdrc.io/search?lg=bo&amp;t=Work&amp;pg=1&amp;f=author,exc,bdr:P5519&amp;uilang=bo&amp;q=ཤེས་རབ་ཀྱི་ཕ་རོལ་ཏུ་ཕྱིན་པ་སྟོང་ཕྲག་ཉི་ཤུ་ལྔ་པ།~1", "བརྩམས་ཆོས་གཞན།")</f>
        <v/>
      </c>
      <c r="H38">
        <f>HYPERLINK("https://library.bdrc.io/search?lg=bo&amp;t=Etext&amp;pg=1&amp;f=author,exc,bdr:P5519&amp;uilang=bo&amp;q=ཤེས་རབ་ཀྱི་ཕ་རོལ་ཏུ་ཕྱིན་པ་སྟོང་ཕྲག་ཉི་ཤུ་ལྔ་པ།~1", "ཡིག་རྐྱང་གཞན།")</f>
        <v/>
      </c>
    </row>
    <row r="39" ht="70" customHeight="1">
      <c r="A39" t="inlineStr"/>
      <c r="B39" t="inlineStr">
        <is>
          <t>WA0RT3135</t>
        </is>
      </c>
      <c r="C39" t="inlineStr">
        <is>
          <t>ཤེས་རབ་ཀྱི་ཕ་རོལ་ཏུ་ཕྱིན་པ་སྟོང་ཕྲག་ཉི་ཤུ་ལྔ་པ།</t>
        </is>
      </c>
      <c r="D39">
        <f>HYPERLINK("https://library.bdrc.io/show/bdr:MW1PD95844_3015?uilang=bo","MW1PD95844_3015")</f>
        <v/>
      </c>
      <c r="E39" t="inlineStr"/>
      <c r="F39" t="inlineStr"/>
      <c r="G39">
        <f>HYPERLINK("https://library.bdrc.io/search?lg=bo&amp;t=Work&amp;pg=1&amp;f=author,exc,bdr:P5519&amp;uilang=bo&amp;q=ཤེས་རབ་ཀྱི་ཕ་རོལ་ཏུ་ཕྱིན་པ་སྟོང་ཕྲག་ཉི་ཤུ་ལྔ་པ།~1", "བརྩམས་ཆོས་གཞན།")</f>
        <v/>
      </c>
      <c r="H39">
        <f>HYPERLINK("https://library.bdrc.io/search?lg=bo&amp;t=Etext&amp;pg=1&amp;f=author,exc,bdr:P5519&amp;uilang=bo&amp;q=ཤེས་རབ་ཀྱི་ཕ་རོལ་ཏུ་ཕྱིན་པ་སྟོང་ཕྲག་ཉི་ཤུ་ལྔ་པ།~1", "ཡིག་རྐྱང་གཞན།")</f>
        <v/>
      </c>
    </row>
    <row r="40" ht="70" customHeight="1">
      <c r="A40" t="inlineStr"/>
      <c r="B40" t="inlineStr">
        <is>
          <t>WA0RT3135</t>
        </is>
      </c>
      <c r="C40" t="inlineStr">
        <is>
          <t>ཤེས་རབ་ཀྱི་ཕ་རོལ་ཏུ་ཕྱིན་པ་སྟོང་ཕྲག་ཉི་ཤུ་ལྔ་པ།</t>
        </is>
      </c>
      <c r="D40">
        <f>HYPERLINK("https://library.bdrc.io/show/bdr:MW1KG13126_5188?uilang=bo","MW1KG13126_5188")</f>
        <v/>
      </c>
      <c r="E40" t="inlineStr"/>
      <c r="F40" t="inlineStr"/>
      <c r="G40">
        <f>HYPERLINK("https://library.bdrc.io/search?lg=bo&amp;t=Work&amp;pg=1&amp;f=author,exc,bdr:P5519&amp;uilang=bo&amp;q=ཤེས་རབ་ཀྱི་ཕ་རོལ་ཏུ་ཕྱིན་པ་སྟོང་ཕྲག་ཉི་ཤུ་ལྔ་པ།~1", "བརྩམས་ཆོས་གཞན།")</f>
        <v/>
      </c>
      <c r="H40">
        <f>HYPERLINK("https://library.bdrc.io/search?lg=bo&amp;t=Etext&amp;pg=1&amp;f=author,exc,bdr:P5519&amp;uilang=bo&amp;q=ཤེས་རབ་ཀྱི་ཕ་རོལ་ཏུ་ཕྱིན་པ་སྟོང་ཕྲག་ཉི་ཤུ་ལྔ་པ།~1", "ཡིག་རྐྱང་གཞན།")</f>
        <v/>
      </c>
    </row>
    <row r="41" ht="70" customHeight="1">
      <c r="A41" t="inlineStr"/>
      <c r="B41" t="inlineStr">
        <is>
          <t>WA0RT3135</t>
        </is>
      </c>
      <c r="C41" t="inlineStr">
        <is>
          <t>ཤེས་རབ་ཀྱི་ཕ་རོལ་ཏུ་ཕྱིན་པ་སྟོང་ཕྲག་ཉི་ཤུ་ལྔ་པ། བམ་པོ་དང་པོ།</t>
        </is>
      </c>
      <c r="D41">
        <f>HYPERLINK("https://library.bdrc.io/show/bdr:MW23702_3192?uilang=bo","MW23702_3192")</f>
        <v/>
      </c>
      <c r="E41" t="inlineStr"/>
      <c r="F41" t="inlineStr"/>
      <c r="G41">
        <f>HYPERLINK("https://library.bdrc.io/search?lg=bo&amp;t=Work&amp;pg=1&amp;f=author,exc,bdr:P5519&amp;uilang=bo&amp;q=ཤེས་རབ་ཀྱི་ཕ་རོལ་ཏུ་ཕྱིན་པ་སྟོང་ཕྲག་ཉི་ཤུ་ལྔ་པ། བམ་པོ་དང་པོ།~1", "བརྩམས་ཆོས་གཞན།")</f>
        <v/>
      </c>
      <c r="H41">
        <f>HYPERLINK("https://library.bdrc.io/search?lg=bo&amp;t=Etext&amp;pg=1&amp;f=author,exc,bdr:P5519&amp;uilang=bo&amp;q=ཤེས་རབ་ཀྱི་ཕ་རོལ་ཏུ་ཕྱིན་པ་སྟོང་ཕྲག་ཉི་ཤུ་ལྔ་པ། བམ་པོ་དང་པོ།~1", "ཡིག་རྐྱང་གཞན།")</f>
        <v/>
      </c>
    </row>
    <row r="42" ht="70" customHeight="1">
      <c r="A42" t="inlineStr"/>
      <c r="B42" t="inlineStr">
        <is>
          <t>WA0RT3135</t>
        </is>
      </c>
      <c r="C42" t="inlineStr">
        <is>
          <t>ཤེས་རབ་ཀྱི་ཕ་རོལ་ཏུ་ཕྱིན་པ་སྟོང་ཕྲག་ཉི་ཤུ་ལྔ་པ།</t>
        </is>
      </c>
      <c r="D42">
        <f>HYPERLINK("https://library.bdrc.io/show/bdr:MW2KG5015_3977?uilang=bo","MW2KG5015_3977")</f>
        <v/>
      </c>
      <c r="E42" t="inlineStr"/>
      <c r="F42" t="inlineStr"/>
      <c r="G42">
        <f>HYPERLINK("https://library.bdrc.io/search?lg=bo&amp;t=Work&amp;pg=1&amp;f=author,exc,bdr:P5519&amp;uilang=bo&amp;q=ཤེས་རབ་ཀྱི་ཕ་རོལ་ཏུ་ཕྱིན་པ་སྟོང་ཕྲག་ཉི་ཤུ་ལྔ་པ།~1", "བརྩམས་ཆོས་གཞན།")</f>
        <v/>
      </c>
      <c r="H42">
        <f>HYPERLINK("https://library.bdrc.io/search?lg=bo&amp;t=Etext&amp;pg=1&amp;f=author,exc,bdr:P5519&amp;uilang=bo&amp;q=ཤེས་རབ་ཀྱི་ཕ་རོལ་ཏུ་ཕྱིན་པ་སྟོང་ཕྲག་ཉི་ཤུ་ལྔ་པ།~1", "ཡིག་རྐྱང་གཞན།")</f>
        <v/>
      </c>
    </row>
    <row r="43" ht="70" customHeight="1">
      <c r="A43" t="inlineStr"/>
      <c r="B43" t="inlineStr">
        <is>
          <t>WA0RT3135</t>
        </is>
      </c>
      <c r="C43" t="inlineStr">
        <is>
          <t>ཤེས་རབ་ཀྱི་ཕ་རོལ་ཏུ་ཕྱིན་པ་སྟོང་ཕྲག་ཉི་ཤུ་ལྔ་པ།</t>
        </is>
      </c>
      <c r="D43">
        <f>HYPERLINK("https://library.bdrc.io/show/bdr:MW22704_3977?uilang=bo","MW22704_3977")</f>
        <v/>
      </c>
      <c r="E43" t="inlineStr"/>
      <c r="F43" t="inlineStr"/>
      <c r="G43">
        <f>HYPERLINK("https://library.bdrc.io/search?lg=bo&amp;t=Work&amp;pg=1&amp;f=author,exc,bdr:P5519&amp;uilang=bo&amp;q=ཤེས་རབ་ཀྱི་ཕ་རོལ་ཏུ་ཕྱིན་པ་སྟོང་ཕྲག་ཉི་ཤུ་ལྔ་པ།~1", "བརྩམས་ཆོས་གཞན།")</f>
        <v/>
      </c>
      <c r="H43">
        <f>HYPERLINK("https://library.bdrc.io/search?lg=bo&amp;t=Etext&amp;pg=1&amp;f=author,exc,bdr:P5519&amp;uilang=bo&amp;q=ཤེས་རབ་ཀྱི་ཕ་རོལ་ཏུ་ཕྱིན་པ་སྟོང་ཕྲག་ཉི་ཤུ་ལྔ་པ།~1", "ཡིག་རྐྱང་གཞན།")</f>
        <v/>
      </c>
    </row>
    <row r="44" ht="70" customHeight="1">
      <c r="A44" t="inlineStr"/>
      <c r="B44" t="inlineStr">
        <is>
          <t>WA0RT3136</t>
        </is>
      </c>
      <c r="C44" t="inlineStr">
        <is>
          <t>འཕགས་པ་ཤེས་རབ་ཀྱི་ཕ་རོལ་ཏུ་ཕྱིན་པ་བརྒྱད་སྟོང་པའི་བཤད་པ།</t>
        </is>
      </c>
      <c r="D44">
        <f>HYPERLINK("https://library.bdrc.io/show/bdr:MW22704_3978?uilang=bo","MW22704_3978")</f>
        <v/>
      </c>
      <c r="E44" t="inlineStr"/>
      <c r="F44" t="inlineStr"/>
      <c r="G44">
        <f>HYPERLINK("https://library.bdrc.io/search?lg=bo&amp;t=Work&amp;pg=1&amp;f=author,exc,bdr:P5519&amp;uilang=bo&amp;q=འཕགས་པ་ཤེས་རབ་ཀྱི་ཕ་རོལ་ཏུ་ཕྱིན་པ་བརྒྱད་སྟོང་པའི་བཤད་པ།~1", "བརྩམས་ཆོས་གཞན།")</f>
        <v/>
      </c>
      <c r="H44">
        <f>HYPERLINK("https://library.bdrc.io/search?lg=bo&amp;t=Etext&amp;pg=1&amp;f=author,exc,bdr:P5519&amp;uilang=bo&amp;q=འཕགས་པ་ཤེས་རབ་ཀྱི་ཕ་རོལ་ཏུ་ཕྱིན་པ་བརྒྱད་སྟོང་པའི་བཤད་པ།~1", "ཡིག་རྐྱང་གཞན།")</f>
        <v/>
      </c>
    </row>
    <row r="45" ht="70" customHeight="1">
      <c r="A45" t="inlineStr"/>
      <c r="B45" t="inlineStr">
        <is>
          <t>WA0RT3136</t>
        </is>
      </c>
      <c r="C45" t="inlineStr">
        <is>
          <t>འཕགས་པ་ཤེས་རབ་ཀྱི་ཕ་རོལ་ཏུ་ཕྱིན་པ་བརྒྱད་སྟོང་པའི་བཤད་པ་མངོན་པར་རྟོགས་པའི་རྒྱན་གྱི་སྣང་བ་ཞེས་བྱ་བ།</t>
        </is>
      </c>
      <c r="D45">
        <f>HYPERLINK("https://library.bdrc.io/show/bdr:MW1PD95844_3016?uilang=bo","MW1PD95844_3016")</f>
        <v/>
      </c>
      <c r="E45" t="inlineStr"/>
      <c r="F45" t="inlineStr"/>
      <c r="G45">
        <f>HYPERLINK("https://library.bdrc.io/search?lg=bo&amp;t=Work&amp;pg=1&amp;f=author,exc,bdr:P5519&amp;uilang=bo&amp;q=འཕགས་པ་ཤེས་རབ་ཀྱི་ཕ་རོལ་ཏུ་ཕྱིན་པ་བརྒྱད་སྟོང་པའི་བཤད་པ་མངོན་པར་རྟོགས་པའི་རྒྱན་གྱི་སྣང་བ་ཞེས་བྱ་བ།~1", "བརྩམས་ཆོས་གཞན།")</f>
        <v/>
      </c>
      <c r="H45">
        <f>HYPERLINK("https://library.bdrc.io/search?lg=bo&amp;t=Etext&amp;pg=1&amp;f=author,exc,bdr:P5519&amp;uilang=bo&amp;q=འཕགས་པ་ཤེས་རབ་ཀྱི་ཕ་རོལ་ཏུ་ཕྱིན་པ་བརྒྱད་སྟོང་པའི་བཤད་པ་མངོན་པར་རྟོགས་པའི་རྒྱན་གྱི་སྣང་བ་ཞེས་བྱ་བ།~1", "ཡིག་རྐྱང་གཞན།")</f>
        <v/>
      </c>
    </row>
    <row r="46" ht="70" customHeight="1">
      <c r="A46" t="inlineStr"/>
      <c r="B46" t="inlineStr">
        <is>
          <t>WA0RT3136</t>
        </is>
      </c>
      <c r="C46" t="inlineStr">
        <is>
          <t>འཕགས་པ་ཤེས་རབ་ཀྱི་ཕ་རོལ་ཏུ་ཕྱིན་པ་བརྒྱད་སྟོང་པའི་བཤད་པ། མངོན་པར་རྟོགས་པའི་རྒྱན་གྱི་སྣང་བ་ཞེས་བྱ་བ།</t>
        </is>
      </c>
      <c r="D46">
        <f>HYPERLINK("https://library.bdrc.io/show/bdr:MW23702_3193?uilang=bo","MW23702_3193")</f>
        <v/>
      </c>
      <c r="E46" t="inlineStr"/>
      <c r="F46" t="inlineStr"/>
      <c r="G46">
        <f>HYPERLINK("https://library.bdrc.io/search?lg=bo&amp;t=Work&amp;pg=1&amp;f=author,exc,bdr:P5519&amp;uilang=bo&amp;q=འཕགས་པ་ཤེས་རབ་ཀྱི་ཕ་རོལ་ཏུ་ཕྱིན་པ་བརྒྱད་སྟོང་པའི་བཤད་པ། མངོན་པར་རྟོགས་པའི་རྒྱན་གྱི་སྣང་བ་ཞེས་བྱ་བ།~1", "བརྩམས་ཆོས་གཞན།")</f>
        <v/>
      </c>
      <c r="H46">
        <f>HYPERLINK("https://library.bdrc.io/search?lg=bo&amp;t=Etext&amp;pg=1&amp;f=author,exc,bdr:P5519&amp;uilang=bo&amp;q=འཕགས་པ་ཤེས་རབ་ཀྱི་ཕ་རོལ་ཏུ་ཕྱིན་པ་བརྒྱད་སྟོང་པའི་བཤད་པ། མངོན་པར་རྟོགས་པའི་རྒྱན་གྱི་སྣང་བ་ཞེས་བྱ་བ།~1", "ཡིག་རྐྱང་གཞན།")</f>
        <v/>
      </c>
    </row>
    <row r="47" ht="70" customHeight="1">
      <c r="A47" t="inlineStr"/>
      <c r="B47" t="inlineStr">
        <is>
          <t>WA0RT3136</t>
        </is>
      </c>
      <c r="C47" t="inlineStr">
        <is>
          <t>འཕགས་པ་ཤེས་རབ་ཀྱི་ཕ་རོལ་ཏུ་ཕྱིན་པའི་བཤད་པ་མངོན་པར་རྟོགས་པའི་རྒྱན་གྱི་དེ་ཁོ་ན་ཉིད་སྣང་བ།</t>
        </is>
      </c>
      <c r="D47">
        <f>HYPERLINK("https://library.bdrc.io/show/bdr:MW23703_3791?uilang=bo","MW23703_3791")</f>
        <v/>
      </c>
      <c r="E47" t="inlineStr"/>
      <c r="F47" t="inlineStr"/>
      <c r="G47">
        <f>HYPERLINK("https://library.bdrc.io/search?lg=bo&amp;t=Work&amp;pg=1&amp;f=author,exc,bdr:P5519&amp;uilang=bo&amp;q=འཕགས་པ་ཤེས་རབ་ཀྱི་ཕ་རོལ་ཏུ་ཕྱིན་པའི་བཤད་པ་མངོན་པར་རྟོགས་པའི་རྒྱན་གྱི་དེ་ཁོ་ན་ཉིད་སྣང་བ།~1", "བརྩམས་ཆོས་གཞན།")</f>
        <v/>
      </c>
      <c r="H47">
        <f>HYPERLINK("https://library.bdrc.io/search?lg=bo&amp;t=Etext&amp;pg=1&amp;f=author,exc,bdr:P5519&amp;uilang=bo&amp;q=འཕགས་པ་ཤེས་རབ་ཀྱི་ཕ་རོལ་ཏུ་ཕྱིན་པའི་བཤད་པ་མངོན་པར་རྟོགས་པའི་རྒྱན་གྱི་དེ་ཁོ་ན་ཉིད་སྣང་བ།~1", "ཡིག་རྐྱང་གཞན།")</f>
        <v/>
      </c>
    </row>
    <row r="48" ht="70" customHeight="1">
      <c r="A48" t="inlineStr"/>
      <c r="B48" t="inlineStr">
        <is>
          <t>WA0RT3136</t>
        </is>
      </c>
      <c r="C48" t="inlineStr">
        <is>
          <t>འཕགས་པ་ཤེས་རབ་ཀྱི་ཕ་རོལ་ཏུ་ཕྱིན་པ་བརྒྱད་སྟོང་པའི་བཤད་པ་མངོན་པར་རྟོགས་པའི་རྒྱན་གྱི་སྣང་བ་ཞེས་བྱ་བ།</t>
        </is>
      </c>
      <c r="D48">
        <f>HYPERLINK("https://library.bdrc.io/show/bdr:MW1KG13126_5189?uilang=bo","MW1KG13126_5189")</f>
        <v/>
      </c>
      <c r="E48" t="inlineStr"/>
      <c r="F48" t="inlineStr"/>
      <c r="G48">
        <f>HYPERLINK("https://library.bdrc.io/search?lg=bo&amp;t=Work&amp;pg=1&amp;f=author,exc,bdr:P5519&amp;uilang=bo&amp;q=འཕགས་པ་ཤེས་རབ་ཀྱི་ཕ་རོལ་ཏུ་ཕྱིན་པ་བརྒྱད་སྟོང་པའི་བཤད་པ་མངོན་པར་རྟོགས་པའི་རྒྱན་གྱི་སྣང་བ་ཞེས་བྱ་བ།~1", "བརྩམས་ཆོས་གཞན།")</f>
        <v/>
      </c>
      <c r="H48">
        <f>HYPERLINK("https://library.bdrc.io/search?lg=bo&amp;t=Etext&amp;pg=1&amp;f=author,exc,bdr:P5519&amp;uilang=bo&amp;q=འཕགས་པ་ཤེས་རབ་ཀྱི་ཕ་རོལ་ཏུ་ཕྱིན་པ་བརྒྱད་སྟོང་པའི་བཤད་པ་མངོན་པར་རྟོགས་པའི་རྒྱན་གྱི་སྣང་བ་ཞེས་བྱ་བ།~1", "ཡིག་རྐྱང་གཞན།")</f>
        <v/>
      </c>
    </row>
    <row r="49" ht="70" customHeight="1">
      <c r="A49" t="inlineStr"/>
      <c r="B49" t="inlineStr">
        <is>
          <t>WA0RT3136</t>
        </is>
      </c>
      <c r="C49" t="inlineStr">
        <is>
          <t>འཕགས་པ་ཤེས་རབ་ཀྱི་ཕ་རོལ་ཏུ་ཕྱིན་པ་བརྒྱད་སྟོང་པའི་བཤད་པ།</t>
        </is>
      </c>
      <c r="D49">
        <f>HYPERLINK("https://library.bdrc.io/show/bdr:MW2KG5015_3978?uilang=bo","MW2KG5015_3978")</f>
        <v/>
      </c>
      <c r="E49" t="inlineStr"/>
      <c r="F49" t="inlineStr"/>
      <c r="G49">
        <f>HYPERLINK("https://library.bdrc.io/search?lg=bo&amp;t=Work&amp;pg=1&amp;f=author,exc,bdr:P5519&amp;uilang=bo&amp;q=འཕགས་པ་ཤེས་རབ་ཀྱི་ཕ་རོལ་ཏུ་ཕྱིན་པ་བརྒྱད་སྟོང་པའི་བཤད་པ།~1", "བརྩམས་ཆོས་གཞན།")</f>
        <v/>
      </c>
      <c r="H49">
        <f>HYPERLINK("https://library.bdrc.io/search?lg=bo&amp;t=Etext&amp;pg=1&amp;f=author,exc,bdr:P5519&amp;uilang=bo&amp;q=འཕགས་པ་ཤེས་རབ་ཀྱི་ཕ་རོལ་ཏུ་ཕྱིན་པ་བརྒྱད་སྟོང་པའི་བཤད་པ།~1", "ཡིག་རྐྱང་གཞན།")</f>
        <v/>
      </c>
    </row>
    <row r="50" ht="70" customHeight="1">
      <c r="A50" t="inlineStr"/>
      <c r="B50" t="inlineStr">
        <is>
          <t>WA0RTI3137</t>
        </is>
      </c>
      <c r="C50" t="inlineStr">
        <is>
          <t>Ratnagunasamcayagatha</t>
        </is>
      </c>
      <c r="D50">
        <f>HYPERLINK("https://library.bdrc.io/show/bdr:IE0GR0184?uilang=bo","IE0GR0184")</f>
        <v/>
      </c>
      <c r="E50" t="inlineStr"/>
      <c r="F50" t="inlineStr"/>
      <c r="G50">
        <f>HYPERLINK("https://library.bdrc.io/search?lg=bo&amp;t=Work&amp;pg=1&amp;f=author,exc,bdr:P5519&amp;uilang=bo&amp;q=Ratnagunasamcayagatha~1", "བརྩམས་ཆོས་གཞན།")</f>
        <v/>
      </c>
      <c r="H50">
        <f>HYPERLINK("https://library.bdrc.io/search?lg=bo&amp;t=Etext&amp;pg=1&amp;f=author,exc,bdr:P5519&amp;uilang=bo&amp;q=Ratnagunasamcayagatha~1", "ཡིག་རྐྱང་གཞན།")</f>
        <v/>
      </c>
    </row>
    <row r="51" ht="70" customHeight="1">
      <c r="A51" t="inlineStr"/>
      <c r="B51" t="inlineStr">
        <is>
          <t>WA0RT3137</t>
        </is>
      </c>
      <c r="C51" t="inlineStr">
        <is>
          <t>བཅོམ་ལྡན་འདས་ཡོན་ཏན་རིན་པོ་ཆེ་སྡུད་པའི་ཚིགས་སུ་བཅད་པའི་དཀའ་འགྲེལ།</t>
        </is>
      </c>
      <c r="D51">
        <f>HYPERLINK("https://library.bdrc.io/show/bdr:MW2KG5015_3979?uilang=bo","MW2KG5015_3979")</f>
        <v/>
      </c>
      <c r="E51" t="inlineStr"/>
      <c r="F51" t="inlineStr"/>
      <c r="G51">
        <f>HYPERLINK("https://library.bdrc.io/search?lg=bo&amp;t=Work&amp;pg=1&amp;f=author,exc,bdr:P5519&amp;uilang=bo&amp;q=བཅོམ་ལྡན་འདས་ཡོན་ཏན་རིན་པོ་ཆེ་སྡུད་པའི་ཚིགས་སུ་བཅད་པའི་དཀའ་འགྲེལ།~1", "བརྩམས་ཆོས་གཞན།")</f>
        <v/>
      </c>
      <c r="H51">
        <f>HYPERLINK("https://library.bdrc.io/search?lg=bo&amp;t=Etext&amp;pg=1&amp;f=author,exc,bdr:P5519&amp;uilang=bo&amp;q=བཅོམ་ལྡན་འདས་ཡོན་ཏན་རིན་པོ་ཆེ་སྡུད་པའི་ཚིགས་སུ་བཅད་པའི་དཀའ་འགྲེལ།~1", "ཡིག་རྐྱང་གཞན།")</f>
        <v/>
      </c>
    </row>
    <row r="52" ht="70" customHeight="1">
      <c r="A52" t="inlineStr"/>
      <c r="B52" t="inlineStr">
        <is>
          <t>WA0RT3137</t>
        </is>
      </c>
      <c r="C52" t="inlineStr">
        <is>
          <t>བཅོམ་ལྡན་འདས་ཡོན་ཏན་རིན་པོ་ཆེ་སྡུད་པའི་ཚིགས་སུ་བཅད་པའི་དཀའ་འགྲེལ་ཞེས་བྱ་བ།</t>
        </is>
      </c>
      <c r="D52">
        <f>HYPERLINK("https://library.bdrc.io/show/bdr:MW1KG13126_5190?uilang=bo","MW1KG13126_5190")</f>
        <v/>
      </c>
      <c r="E52" t="inlineStr"/>
      <c r="F52" t="inlineStr"/>
      <c r="G52">
        <f>HYPERLINK("https://library.bdrc.io/search?lg=bo&amp;t=Work&amp;pg=1&amp;f=author,exc,bdr:P5519&amp;uilang=bo&amp;q=བཅོམ་ལྡན་འདས་ཡོན་ཏན་རིན་པོ་ཆེ་སྡུད་པའི་ཚིགས་སུ་བཅད་པའི་དཀའ་འགྲེལ་ཞེས་བྱ་བ།~1", "བརྩམས་ཆོས་གཞན།")</f>
        <v/>
      </c>
      <c r="H52">
        <f>HYPERLINK("https://library.bdrc.io/search?lg=bo&amp;t=Etext&amp;pg=1&amp;f=author,exc,bdr:P5519&amp;uilang=bo&amp;q=བཅོམ་ལྡན་འདས་ཡོན་ཏན་རིན་པོ་ཆེ་སྡུད་པའི་ཚིགས་སུ་བཅད་པའི་དཀའ་འགྲེལ་ཞེས་བྱ་བ།~1", "ཡིག་རྐྱང་གཞན།")</f>
        <v/>
      </c>
    </row>
    <row r="53" ht="70" customHeight="1">
      <c r="A53" t="inlineStr"/>
      <c r="B53" t="inlineStr">
        <is>
          <t>WA0RT3137</t>
        </is>
      </c>
      <c r="C53" t="inlineStr">
        <is>
          <t>བཅོམ་ལྡན་འདས་ཡོན་ཏན་རིན་པོ་ཆེ་སྡུད་པའི་ཚིགས་སུ་བཅད་པའི་དཀའ་འགྲེལ།</t>
        </is>
      </c>
      <c r="D53">
        <f>HYPERLINK("https://library.bdrc.io/show/bdr:MW22704_3979?uilang=bo","MW22704_3979")</f>
        <v/>
      </c>
      <c r="E53" t="inlineStr"/>
      <c r="F53" t="inlineStr"/>
      <c r="G53">
        <f>HYPERLINK("https://library.bdrc.io/search?lg=bo&amp;t=Work&amp;pg=1&amp;f=author,exc,bdr:P5519&amp;uilang=bo&amp;q=བཅོམ་ལྡན་འདས་ཡོན་ཏན་རིན་པོ་ཆེ་སྡུད་པའི་ཚིགས་སུ་བཅད་པའི་དཀའ་འགྲེལ།~1", "བརྩམས་ཆོས་གཞན།")</f>
        <v/>
      </c>
      <c r="H53">
        <f>HYPERLINK("https://library.bdrc.io/search?lg=bo&amp;t=Etext&amp;pg=1&amp;f=author,exc,bdr:P5519&amp;uilang=bo&amp;q=བཅོམ་ལྡན་འདས་ཡོན་ཏན་རིན་པོ་ཆེ་སྡུད་པའི་ཚིགས་སུ་བཅད་པའི་དཀའ་འགྲེལ།~1", "ཡིག་རྐྱང་གཞན།")</f>
        <v/>
      </c>
    </row>
    <row r="54" ht="70" customHeight="1">
      <c r="A54" t="inlineStr"/>
      <c r="B54" t="inlineStr">
        <is>
          <t>WA0RT3137</t>
        </is>
      </c>
      <c r="C54" t="inlineStr">
        <is>
          <t>བཅོམ་ལྡན་འདས་ཡོན་ཏན་རིན་པོ་ཆེ་སྡུད་པའི་ཚིགས་སུ་བཅད་པའི་དཀའ་འགྲེལ་ཞེས་བྱ་བ།</t>
        </is>
      </c>
      <c r="D54">
        <f>HYPERLINK("https://library.bdrc.io/show/bdr:MW23702_3194?uilang=bo","MW23702_3194")</f>
        <v/>
      </c>
      <c r="E54" t="inlineStr"/>
      <c r="F54" t="inlineStr"/>
      <c r="G54">
        <f>HYPERLINK("https://library.bdrc.io/search?lg=bo&amp;t=Work&amp;pg=1&amp;f=author,exc,bdr:P5519&amp;uilang=bo&amp;q=བཅོམ་ལྡན་འདས་ཡོན་ཏན་རིན་པོ་ཆེ་སྡུད་པའི་ཚིགས་སུ་བཅད་པའི་དཀའ་འགྲེལ་ཞེས་བྱ་བ།~1", "བརྩམས་ཆོས་གཞན།")</f>
        <v/>
      </c>
      <c r="H54">
        <f>HYPERLINK("https://library.bdrc.io/search?lg=bo&amp;t=Etext&amp;pg=1&amp;f=author,exc,bdr:P5519&amp;uilang=bo&amp;q=བཅོམ་ལྡན་འདས་ཡོན་ཏན་རིན་པོ་ཆེ་སྡུད་པའི་ཚིགས་སུ་བཅད་པའི་དཀའ་འགྲེལ་ཞེས་བྱ་བ།~1", "ཡིག་རྐྱང་གཞན།")</f>
        <v/>
      </c>
    </row>
    <row r="55" ht="70" customHeight="1">
      <c r="A55" t="inlineStr"/>
      <c r="B55" t="inlineStr">
        <is>
          <t>WA0RT3137</t>
        </is>
      </c>
      <c r="C55" t="inlineStr">
        <is>
          <t>བཅོམ་ལྡན་འདས་ཡོན་ཏན་རིན་པོ་ཆེ་སྡུད་པའི་ཚིགས་སུ་བཅད་པའི་དཀའ་འགྲེལ།</t>
        </is>
      </c>
      <c r="D55">
        <f>HYPERLINK("https://library.bdrc.io/show/bdr:MW23703_3792?uilang=bo","MW23703_3792")</f>
        <v/>
      </c>
      <c r="E55" t="inlineStr"/>
      <c r="F55" t="inlineStr"/>
      <c r="G55">
        <f>HYPERLINK("https://library.bdrc.io/search?lg=bo&amp;t=Work&amp;pg=1&amp;f=author,exc,bdr:P5519&amp;uilang=bo&amp;q=བཅོམ་ལྡན་འདས་ཡོན་ཏན་རིན་པོ་ཆེ་སྡུད་པའི་ཚིགས་སུ་བཅད་པའི་དཀའ་འགྲེལ།~1", "བརྩམས་ཆོས་གཞན།")</f>
        <v/>
      </c>
      <c r="H55">
        <f>HYPERLINK("https://library.bdrc.io/search?lg=bo&amp;t=Etext&amp;pg=1&amp;f=author,exc,bdr:P5519&amp;uilang=bo&amp;q=བཅོམ་ལྡན་འདས་ཡོན་ཏན་རིན་པོ་ཆེ་སྡུད་པའི་ཚིགས་སུ་བཅད་པའི་དཀའ་འགྲེལ།~1", "ཡིག་རྐྱང་གཞན།")</f>
        <v/>
      </c>
    </row>
    <row r="56" ht="70" customHeight="1">
      <c r="A56" t="inlineStr"/>
      <c r="B56" t="inlineStr">
        <is>
          <t>WA0RT3137</t>
        </is>
      </c>
      <c r="C56" t="inlineStr">
        <is>
          <t>བཅོམ་ལྡན་འདས་ཡོན་ཏན་རིན་པོ་ཆེ་སྡུད་པའི་ཚིགས་སུ་བཅད་པའི་དཀའ་འགྲེལ།</t>
        </is>
      </c>
      <c r="D56">
        <f>HYPERLINK("https://library.bdrc.io/show/bdr:MW1PD95844_3017?uilang=bo","MW1PD95844_3017")</f>
        <v/>
      </c>
      <c r="E56" t="inlineStr"/>
      <c r="F56" t="inlineStr"/>
      <c r="G56">
        <f>HYPERLINK("https://library.bdrc.io/search?lg=bo&amp;t=Work&amp;pg=1&amp;f=author,exc,bdr:P5519&amp;uilang=bo&amp;q=བཅོམ་ལྡན་འདས་ཡོན་ཏན་རིན་པོ་ཆེ་སྡུད་པའི་ཚིགས་སུ་བཅད་པའི་དཀའ་འགྲེལ།~1", "བརྩམས་ཆོས་གཞན།")</f>
        <v/>
      </c>
      <c r="H56">
        <f>HYPERLINK("https://library.bdrc.io/search?lg=bo&amp;t=Etext&amp;pg=1&amp;f=author,exc,bdr:P5519&amp;uilang=bo&amp;q=བཅོམ་ལྡན་འདས་ཡོན་ཏན་རིན་པོ་ཆེ་སྡུད་པའི་ཚིགས་སུ་བཅད་པའི་དཀའ་འགྲེལ།~1", "ཡིག་རྐྱང་གཞན།")</f>
        <v/>
      </c>
    </row>
    <row r="57" ht="70" customHeight="1">
      <c r="A57" t="inlineStr"/>
      <c r="B57" t="inlineStr">
        <is>
          <t>WA0RTI3138</t>
        </is>
      </c>
      <c r="C57" t="inlineStr">
        <is>
          <t>Abhisamayalankarantah patinam</t>
        </is>
      </c>
      <c r="D57">
        <f>HYPERLINK("https://library.bdrc.io/show/bdr:IE0GR0253?uilang=bo","IE0GR0253")</f>
        <v/>
      </c>
      <c r="E57" t="inlineStr"/>
      <c r="F57" t="inlineStr"/>
      <c r="G57">
        <f>HYPERLINK("https://library.bdrc.io/search?lg=bo&amp;t=Work&amp;pg=1&amp;f=author,exc,bdr:P5519&amp;uilang=bo&amp;q=Abhisamayalankarantah patinam~1", "བརྩམས་ཆོས་གཞན།")</f>
        <v/>
      </c>
      <c r="H57">
        <f>HYPERLINK("https://library.bdrc.io/search?lg=bo&amp;t=Etext&amp;pg=1&amp;f=author,exc,bdr:P5519&amp;uilang=bo&amp;q=Abhisamayalankarantah patinam~1", "ཡིག་རྐྱང་གཞན།")</f>
        <v/>
      </c>
    </row>
    <row r="58" ht="70" customHeight="1">
      <c r="A58" t="inlineStr"/>
      <c r="B58" t="inlineStr">
        <is>
          <t>WA0RTI3138</t>
        </is>
      </c>
      <c r="C58" t="inlineStr">
        <is>
          <t>Abhisamayalankaravrttih sphutartha</t>
        </is>
      </c>
      <c r="D58">
        <f>HYPERLINK("https://library.bdrc.io/show/bdr:IE0GR0254?uilang=bo","IE0GR0254")</f>
        <v/>
      </c>
      <c r="E58" t="inlineStr"/>
      <c r="F58" t="inlineStr"/>
      <c r="G58">
        <f>HYPERLINK("https://library.bdrc.io/search?lg=bo&amp;t=Work&amp;pg=1&amp;f=author,exc,bdr:P5519&amp;uilang=bo&amp;q=Abhisamayalankaravrttih sphutartha~1", "བརྩམས་ཆོས་གཞན།")</f>
        <v/>
      </c>
      <c r="H58">
        <f>HYPERLINK("https://library.bdrc.io/search?lg=bo&amp;t=Etext&amp;pg=1&amp;f=author,exc,bdr:P5519&amp;uilang=bo&amp;q=Abhisamayalankaravrttih sphutartha~1", "ཡིག་རྐྱང་གཞན།")</f>
        <v/>
      </c>
    </row>
    <row r="59" ht="70" customHeight="1">
      <c r="A59" t="inlineStr"/>
      <c r="B59" t="inlineStr">
        <is>
          <t>WA0RT3138</t>
        </is>
      </c>
      <c r="C59" t="inlineStr">
        <is>
          <t>ཤེས་རབ་ཀྱི་ཕ་རོལ་ཏུ་ཕྱིན་པའི་མན་ངག་གི་བསྟན་བཅོས་མངོན་པར་རྟོགས་པའི་རྒྱན་ཅེས་བྱ་བའི་འགྲེལ་པ་བམ་པོ་དང་པོ།</t>
        </is>
      </c>
      <c r="D59">
        <f>HYPERLINK("https://library.bdrc.io/show/bdr:MW23702_3195?uilang=bo","MW23702_3195")</f>
        <v/>
      </c>
      <c r="E59" t="inlineStr"/>
      <c r="F59" t="inlineStr"/>
      <c r="G59">
        <f>HYPERLINK("https://library.bdrc.io/search?lg=bo&amp;t=Work&amp;pg=1&amp;f=author,exc,bdr:P5519&amp;uilang=bo&amp;q=ཤེས་རབ་ཀྱི་ཕ་རོལ་ཏུ་ཕྱིན་པའི་མན་ངག་གི་བསྟན་བཅོས་མངོན་པར་རྟོགས་པའི་རྒྱན་ཅེས་བྱ་བའི་འགྲེལ་པ་བམ་པོ་དང་པོ།~1", "བརྩམས་ཆོས་གཞན།")</f>
        <v/>
      </c>
      <c r="H59">
        <f>HYPERLINK("https://library.bdrc.io/search?lg=bo&amp;t=Etext&amp;pg=1&amp;f=author,exc,bdr:P5519&amp;uilang=bo&amp;q=ཤེས་རབ་ཀྱི་ཕ་རོལ་ཏུ་ཕྱིན་པའི་མན་ངག་གི་བསྟན་བཅོས་མངོན་པར་རྟོགས་པའི་རྒྱན་ཅེས་བྱ་བའི་འགྲེལ་པ་བམ་པོ་དང་པོ།~1", "ཡིག་རྐྱང་གཞན།")</f>
        <v/>
      </c>
    </row>
    <row r="60" ht="70" customHeight="1">
      <c r="A60" t="inlineStr"/>
      <c r="B60" t="inlineStr">
        <is>
          <t>WA0RT3138</t>
        </is>
      </c>
      <c r="C60" t="inlineStr">
        <is>
          <t>ཤེས་རབ་ཀྱི་ཕ་རོལ་ཏུ་ཕྱིན་པའི་མན་ངག་གི་བསྟན་བཅོས་མངོན་པར་རྟོགས་པའི་རྒྱན་ཞེས་བྱ་བའི་འགྲེལ་པ།</t>
        </is>
      </c>
      <c r="D60">
        <f>HYPERLINK("https://library.bdrc.io/show/bdr:MW23703_3793?uilang=bo","MW23703_3793")</f>
        <v/>
      </c>
      <c r="E60" t="inlineStr"/>
      <c r="F60" t="inlineStr"/>
      <c r="G60">
        <f>HYPERLINK("https://library.bdrc.io/search?lg=bo&amp;t=Work&amp;pg=1&amp;f=author,exc,bdr:P5519&amp;uilang=bo&amp;q=ཤེས་རབ་ཀྱི་ཕ་རོལ་ཏུ་ཕྱིན་པའི་མན་ངག་གི་བསྟན་བཅོས་མངོན་པར་རྟོགས་པའི་རྒྱན་ཞེས་བྱ་བའི་འགྲེལ་པ།~1", "བརྩམས་ཆོས་གཞན།")</f>
        <v/>
      </c>
      <c r="H60">
        <f>HYPERLINK("https://library.bdrc.io/search?lg=bo&amp;t=Etext&amp;pg=1&amp;f=author,exc,bdr:P5519&amp;uilang=bo&amp;q=ཤེས་རབ་ཀྱི་ཕ་རོལ་ཏུ་ཕྱིན་པའི་མན་ངག་གི་བསྟན་བཅོས་མངོན་པར་རྟོགས་པའི་རྒྱན་ཞེས་བྱ་བའི་འགྲེལ་པ།~1", "ཡིག་རྐྱང་གཞན།")</f>
        <v/>
      </c>
    </row>
    <row r="61" ht="70" customHeight="1">
      <c r="A61" t="inlineStr"/>
      <c r="B61" t="inlineStr">
        <is>
          <t>WA0RT3138</t>
        </is>
      </c>
      <c r="C61" t="inlineStr">
        <is>
          <t>ཤེས་རབ་ཀྱི་ཕ་རོལ་ཏུ་ཕྱིན་པའི་མན་ངག་གི་བསྟན་བཅོས་མངོན་པར་རྟོགས་པའི་རྒྱན་ཞེས་བྱ་བའི་འགྲེལ་པ།</t>
        </is>
      </c>
      <c r="D61">
        <f>HYPERLINK("https://library.bdrc.io/show/bdr:MW1PD95844_3018?uilang=bo","MW1PD95844_3018")</f>
        <v/>
      </c>
      <c r="E61" t="inlineStr"/>
      <c r="F61" t="inlineStr"/>
      <c r="G61">
        <f>HYPERLINK("https://library.bdrc.io/search?lg=bo&amp;t=Work&amp;pg=1&amp;f=author,exc,bdr:P5519&amp;uilang=bo&amp;q=ཤེས་རབ་ཀྱི་ཕ་རོལ་ཏུ་ཕྱིན་པའི་མན་ངག་གི་བསྟན་བཅོས་མངོན་པར་རྟོགས་པའི་རྒྱན་ཞེས་བྱ་བའི་འགྲེལ་པ།~1", "བརྩམས་ཆོས་གཞན།")</f>
        <v/>
      </c>
      <c r="H61">
        <f>HYPERLINK("https://library.bdrc.io/search?lg=bo&amp;t=Etext&amp;pg=1&amp;f=author,exc,bdr:P5519&amp;uilang=bo&amp;q=ཤེས་རབ་ཀྱི་ཕ་རོལ་ཏུ་ཕྱིན་པའི་མན་ངག་གི་བསྟན་བཅོས་མངོན་པར་རྟོགས་པའི་རྒྱན་ཞེས་བྱ་བའི་འགྲེལ་པ།~1", "ཡིག་རྐྱང་གཞན།")</f>
        <v/>
      </c>
    </row>
    <row r="62" ht="70" customHeight="1">
      <c r="A62" t="inlineStr"/>
      <c r="B62" t="inlineStr">
        <is>
          <t>WA0RT3138</t>
        </is>
      </c>
      <c r="C62" t="inlineStr">
        <is>
          <t>ཤེས་རབ་ཀྱི་ཕ་རོལ་ཏུ་ཕྱིན་པའི་མན་ངག་གི་བསྟན་བཅོས་མངོན་པར་རྟོགས་པའི་རྒྱན་ཅེས་བྱ་བའི་འགྲེལ་པ།</t>
        </is>
      </c>
      <c r="D62">
        <f>HYPERLINK("https://library.bdrc.io/show/bdr:MW22704_3980?uilang=bo","MW22704_3980")</f>
        <v/>
      </c>
      <c r="E62" t="inlineStr"/>
      <c r="F62" t="inlineStr"/>
      <c r="G62">
        <f>HYPERLINK("https://library.bdrc.io/search?lg=bo&amp;t=Work&amp;pg=1&amp;f=author,exc,bdr:P5519&amp;uilang=bo&amp;q=ཤེས་རབ་ཀྱི་ཕ་རོལ་ཏུ་ཕྱིན་པའི་མན་ངག་གི་བསྟན་བཅོས་མངོན་པར་རྟོགས་པའི་རྒྱན་ཅེས་བྱ་བའི་འགྲེལ་པ།~1", "བརྩམས་ཆོས་གཞན།")</f>
        <v/>
      </c>
      <c r="H62">
        <f>HYPERLINK("https://library.bdrc.io/search?lg=bo&amp;t=Etext&amp;pg=1&amp;f=author,exc,bdr:P5519&amp;uilang=bo&amp;q=ཤེས་རབ་ཀྱི་ཕ་རོལ་ཏུ་ཕྱིན་པའི་མན་ངག་གི་བསྟན་བཅོས་མངོན་པར་རྟོགས་པའི་རྒྱན་ཅེས་བྱ་བའི་འགྲེལ་པ།~1", "ཡིག་རྐྱང་གཞན།")</f>
        <v/>
      </c>
    </row>
    <row r="63" ht="70" customHeight="1">
      <c r="A63" t="inlineStr"/>
      <c r="B63" t="inlineStr">
        <is>
          <t>WA0RT3138</t>
        </is>
      </c>
      <c r="C63" t="inlineStr">
        <is>
          <t>ཤེས་རབ་ཀྱི་ཕ་རོལ་ཏུ་ཕྱིན་པའི་མན་ངག་གི་བསྟན་བཅོས་མངོན་པར་རྟོགས་པའི་རྒྱན་ཅེས་བྱ་བའི་འགྲེལ་པ།</t>
        </is>
      </c>
      <c r="D63">
        <f>HYPERLINK("https://library.bdrc.io/show/bdr:MW2KG5015_3980?uilang=bo","MW2KG5015_3980")</f>
        <v/>
      </c>
      <c r="E63" t="inlineStr"/>
      <c r="F63" t="inlineStr"/>
      <c r="G63">
        <f>HYPERLINK("https://library.bdrc.io/search?lg=bo&amp;t=Work&amp;pg=1&amp;f=author,exc,bdr:P5519&amp;uilang=bo&amp;q=ཤེས་རབ་ཀྱི་ཕ་རོལ་ཏུ་ཕྱིན་པའི་མན་ངག་གི་བསྟན་བཅོས་མངོན་པར་རྟོགས་པའི་རྒྱན་ཅེས་བྱ་བའི་འགྲེལ་པ།~1", "བརྩམས་ཆོས་གཞན།")</f>
        <v/>
      </c>
      <c r="H63">
        <f>HYPERLINK("https://library.bdrc.io/search?lg=bo&amp;t=Etext&amp;pg=1&amp;f=author,exc,bdr:P5519&amp;uilang=bo&amp;q=ཤེས་རབ་ཀྱི་ཕ་རོལ་ཏུ་ཕྱིན་པའི་མན་ངག་གི་བསྟན་བཅོས་མངོན་པར་རྟོགས་པའི་རྒྱན་ཅེས་བྱ་བའི་འགྲེལ་པ།~1", "ཡིག་རྐྱང་གཞན།")</f>
        <v/>
      </c>
    </row>
    <row r="64" ht="70" customHeight="1">
      <c r="A64" t="inlineStr"/>
      <c r="B64" t="inlineStr">
        <is>
          <t>WA0RT3138</t>
        </is>
      </c>
      <c r="C64" t="inlineStr">
        <is>
          <t>ཤེས་རབ་ཀྱི་ཕ་རོལ་ཏུ་ཕྱིན་པའི་མན་ངག་གི་བསྟན་བཅོས་མངོན་པར་རྟོགས་པའི་རྒྱན་ཅེས་བྱ་བའི་འགྲེལ་པ།</t>
        </is>
      </c>
      <c r="D64">
        <f>HYPERLINK("https://library.bdrc.io/show/bdr:MW1KG13126_5191?uilang=bo","MW1KG13126_5191")</f>
        <v/>
      </c>
      <c r="E64" t="inlineStr"/>
      <c r="F64" t="inlineStr"/>
      <c r="G64">
        <f>HYPERLINK("https://library.bdrc.io/search?lg=bo&amp;t=Work&amp;pg=1&amp;f=author,exc,bdr:P5519&amp;uilang=bo&amp;q=ཤེས་རབ་ཀྱི་ཕ་རོལ་ཏུ་ཕྱིན་པའི་མན་ངག་གི་བསྟན་བཅོས་མངོན་པར་རྟོགས་པའི་རྒྱན་ཅེས་བྱ་བའི་འགྲེལ་པ།~1", "བརྩམས་ཆོས་གཞན།")</f>
        <v/>
      </c>
      <c r="H64">
        <f>HYPERLINK("https://library.bdrc.io/search?lg=bo&amp;t=Etext&amp;pg=1&amp;f=author,exc,bdr:P5519&amp;uilang=bo&amp;q=ཤེས་རབ་ཀྱི་ཕ་རོལ་ཏུ་ཕྱིན་པའི་མན་ངག་གི་བསྟན་བཅོས་མངོན་པར་རྟོགས་པའི་རྒྱན་ཅེས་བྱ་བའི་འགྲེལ་པ།~1", "ཡིག་རྐྱང་གཞན།")</f>
        <v/>
      </c>
    </row>
    <row r="65" ht="70" customHeight="1">
      <c r="A65" t="inlineStr"/>
      <c r="B65" t="inlineStr">
        <is>
          <t>WA0NGMCP60234</t>
        </is>
      </c>
      <c r="C65" t="inlineStr">
        <is>
          <t>ཤེས་རབ་ཀྱི་ཕ་རོལ་ཏུ་ཕྱིན་པའི་མན་ངག་གི་བསྟན་བཅོས་མངོན་པར་རྟོགས་པའི་རྒྱན་ཅེས་བྱ་བའི་འགྲེལ་པ།</t>
        </is>
      </c>
      <c r="D65">
        <f>HYPERLINK("https://library.bdrc.io/show/bdr:MW0NGMCP60234?uilang=bo","MW0NGMCP60234")</f>
        <v/>
      </c>
      <c r="E65" t="inlineStr"/>
      <c r="F65" t="inlineStr"/>
      <c r="G65">
        <f>HYPERLINK("https://library.bdrc.io/search?lg=bo&amp;t=Work&amp;pg=1&amp;f=author,exc,bdr:P5519&amp;uilang=bo&amp;q=ཤེས་རབ་ཀྱི་ཕ་རོལ་ཏུ་ཕྱིན་པའི་མན་ངག་གི་བསྟན་བཅོས་མངོན་པར་རྟོགས་པའི་རྒྱན་ཅེས་བྱ་བའི་འགྲེལ་པ།~1", "བརྩམས་ཆོས་གཞན།")</f>
        <v/>
      </c>
      <c r="H65">
        <f>HYPERLINK("https://library.bdrc.io/search?lg=bo&amp;t=Etext&amp;pg=1&amp;f=author,exc,bdr:P5519&amp;uilang=bo&amp;q=ཤེས་རབ་ཀྱི་ཕ་རོལ་ཏུ་ཕྱིན་པའི་མན་ངག་གི་བསྟན་བཅོས་མངོན་པར་རྟོགས་པའི་རྒྱན་ཅེས་བྱ་བའི་འགྲེལ་པ།~1", "ཡིག་རྐྱང་གཞན།")</f>
        <v/>
      </c>
    </row>
    <row r="66" ht="70" customHeight="1">
      <c r="A66" t="inlineStr"/>
      <c r="B66" t="inlineStr">
        <is>
          <t>WA0NGMCP63038</t>
        </is>
      </c>
      <c r="C66" t="inlineStr">
        <is>
          <t>རྣམ་བཤད་སྙིང་པོ་རྒྱན།</t>
        </is>
      </c>
      <c r="D66">
        <f>HYPERLINK("https://library.bdrc.io/show/bdr:MW0NGMCP63038?uilang=bo","MW0NGMCP63038")</f>
        <v/>
      </c>
      <c r="E66" t="inlineStr"/>
      <c r="F66" t="inlineStr"/>
      <c r="G66">
        <f>HYPERLINK("https://library.bdrc.io/search?lg=bo&amp;t=Work&amp;pg=1&amp;f=author,exc,bdr:P5519&amp;uilang=bo&amp;q=རྣམ་བཤད་སྙིང་པོ་རྒྱན།~1", "བརྩམས་ཆོས་གཞན།")</f>
        <v/>
      </c>
      <c r="H66">
        <f>HYPERLINK("https://library.bdrc.io/search?lg=bo&amp;t=Etext&amp;pg=1&amp;f=author,exc,bdr:P5519&amp;uilang=bo&amp;q=རྣམ་བཤད་སྙིང་པོ་རྒྱན།~1", "ཡིག་རྐྱང་གཞན།")</f>
        <v/>
      </c>
    </row>
    <row r="67" ht="70" customHeight="1">
      <c r="A67" t="inlineStr"/>
      <c r="B67" t="inlineStr">
        <is>
          <t>WA0NGMCP63813</t>
        </is>
      </c>
      <c r="C67" t="inlineStr">
        <is>
          <t>ཤེས་རབ་ཀྱི་ཕ་རོལ་ཏུ་ཕྱིན་པའི་མན་ངག་གི་བསྟན་བཅོས་མངོན་པར་རྟོགས་པའི་རྒྱན་གྱི་འགྲེལ་པ་དོན་གསལ།</t>
        </is>
      </c>
      <c r="D67">
        <f>HYPERLINK("https://library.bdrc.io/show/bdr:MW0NGMCP63813?uilang=bo","MW0NGMCP63813")</f>
        <v/>
      </c>
      <c r="E67" t="inlineStr"/>
      <c r="F67" t="inlineStr"/>
      <c r="G67">
        <f>HYPERLINK("https://library.bdrc.io/search?lg=bo&amp;t=Work&amp;pg=1&amp;f=author,exc,bdr:P5519&amp;uilang=bo&amp;q=ཤེས་རབ་ཀྱི་ཕ་རོལ་ཏུ་ཕྱིན་པའི་མན་ངག་གི་བསྟན་བཅོས་མངོན་པར་རྟོགས་པའི་རྒྱན་གྱི་འགྲེལ་པ་དོན་གསལ།~1", "བརྩམས་ཆོས་གཞན།")</f>
        <v/>
      </c>
      <c r="H67">
        <f>HYPERLINK("https://library.bdrc.io/search?lg=bo&amp;t=Etext&amp;pg=1&amp;f=author,exc,bdr:P5519&amp;uilang=bo&amp;q=ཤེས་རབ་ཀྱི་ཕ་རོལ་ཏུ་ཕྱིན་པའི་མན་ངག་གི་བསྟན་བཅོས་མངོན་པར་རྟོགས་པའི་རྒྱན་གྱི་འགྲེལ་པ་དོན་གསལ།~1", "ཡིག་རྐྱང་གཞན།")</f>
        <v/>
      </c>
    </row>
    <row r="68" ht="70" customHeight="1">
      <c r="A68" t="inlineStr"/>
      <c r="B68" t="inlineStr">
        <is>
          <t>WA0NGMCP66356</t>
        </is>
      </c>
      <c r="C68" t="inlineStr">
        <is>
          <t>ཤེས་རབ་ཀྱི་ཕ་རོལ་ཏུ་ཕྱིན་པའི་མན་ངག་གི་བསྟན་བཅོས་མངོན་པར་རྟོགས་པའི་རྒྱན་ཞེས་བྱ་བའི་འགྲེལ་པ་སློབ་དཔོན་སེང་གེ་བཟང་པོས་མཛད་པ།</t>
        </is>
      </c>
      <c r="D68">
        <f>HYPERLINK("https://library.bdrc.io/show/bdr:MW0NGMCP66356?uilang=bo","MW0NGMCP66356")</f>
        <v/>
      </c>
      <c r="E68" t="inlineStr"/>
      <c r="F68" t="inlineStr"/>
      <c r="G68">
        <f>HYPERLINK("https://library.bdrc.io/search?lg=bo&amp;t=Work&amp;pg=1&amp;f=author,exc,bdr:P5519&amp;uilang=bo&amp;q=ཤེས་རབ་ཀྱི་ཕ་རོལ་ཏུ་ཕྱིན་པའི་མན་ངག་གི་བསྟན་བཅོས་མངོན་པར་རྟོགས་པའི་རྒྱན་ཞེས་བྱ་བའི་འགྲེལ་པ་སློབ་དཔོན་སེང་གེ་བཟང་པོས་མཛད་པ།~1", "བརྩམས་ཆོས་གཞན།")</f>
        <v/>
      </c>
      <c r="H68">
        <f>HYPERLINK("https://library.bdrc.io/search?lg=bo&amp;t=Etext&amp;pg=1&amp;f=author,exc,bdr:P5519&amp;uilang=bo&amp;q=ཤེས་རབ་ཀྱི་ཕ་རོལ་ཏུ་ཕྱིན་པའི་མན་ངག་གི་བསྟན་བཅོས་མངོན་པར་རྟོགས་པའི་རྒྱན་ཞེས་བྱ་བའི་འགྲེལ་པ་སློབ་དཔོན་སེང་གེ་བཟང་པོས་མཛད་པ།~1", "ཡིག་རྐྱང་གཞན།")</f>
        <v/>
      </c>
    </row>
    <row r="69" ht="70" customHeight="1">
      <c r="A69" t="inlineStr"/>
      <c r="B69" t="inlineStr">
        <is>
          <t>WA0NGMCP70109</t>
        </is>
      </c>
      <c r="C69" t="inlineStr">
        <is>
          <t>ཤེས་རབ་ཀྱི་ཕ་རོལ་ཏུ་ཕྱིན་པའི་མན་ངག་གི་བསྟན་བཅོས་མངོན་པར་རྟོགས་པའི་རྒྱན་གྱི་འགྲེལ་བ་དོན་གསལ།</t>
        </is>
      </c>
      <c r="D69">
        <f>HYPERLINK("https://library.bdrc.io/show/bdr:MW0NGMCP70109?uilang=bo","MW0NGMCP70109")</f>
        <v/>
      </c>
      <c r="E69" t="inlineStr"/>
      <c r="F69" t="inlineStr"/>
      <c r="G69">
        <f>HYPERLINK("https://library.bdrc.io/search?lg=bo&amp;t=Work&amp;pg=1&amp;f=author,exc,bdr:P5519&amp;uilang=bo&amp;q=ཤེས་རབ་ཀྱི་ཕ་རོལ་ཏུ་ཕྱིན་པའི་མན་ངག་གི་བསྟན་བཅོས་མངོན་པར་རྟོགས་པའི་རྒྱན་གྱི་འགྲེལ་བ་དོན་གསལ།~1", "བརྩམས་ཆོས་གཞན།")</f>
        <v/>
      </c>
      <c r="H69">
        <f>HYPERLINK("https://library.bdrc.io/search?lg=bo&amp;t=Etext&amp;pg=1&amp;f=author,exc,bdr:P5519&amp;uilang=bo&amp;q=ཤེས་རབ་ཀྱི་ཕ་རོལ་ཏུ་ཕྱིན་པའི་མན་ངག་གི་བསྟན་བཅོས་མངོན་པར་རྟོགས་པའི་རྒྱན་གྱི་འགྲེལ་བ་དོན་གསལ།~1", "ཡིག་རྐྱང་གཞན།")</f>
        <v/>
      </c>
    </row>
    <row r="70" ht="70" customHeight="1">
      <c r="A70" t="inlineStr"/>
      <c r="B70" t="inlineStr">
        <is>
          <t>WA9LS27</t>
        </is>
      </c>
      <c r="C70" t="inlineStr">
        <is>
          <t>མངོན་རྟོགས་རྒྱན།</t>
        </is>
      </c>
      <c r="D70">
        <f>HYPERLINK("https://library.bdrc.io/show/bdr:MW9LS27?uilang=bo","MW9LS27")</f>
        <v/>
      </c>
      <c r="E70" t="inlineStr"/>
      <c r="F70" t="inlineStr"/>
      <c r="G70">
        <f>HYPERLINK("https://library.bdrc.io/search?lg=bo&amp;t=Work&amp;pg=1&amp;f=author,exc,bdr:P5519&amp;uilang=bo&amp;q=མངོན་རྟོགས་རྒྱན།~1", "བརྩམས་ཆོས་གཞན།")</f>
        <v/>
      </c>
      <c r="H70">
        <f>HYPERLINK("https://library.bdrc.io/search?lg=bo&amp;t=Etext&amp;pg=1&amp;f=author,exc,bdr:P5519&amp;uilang=bo&amp;q=མངོན་རྟོགས་རྒྱན།~1", "ཡིག་རྐྱང་གཞན།")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2022-11-28T12:07:42Z</dcterms:created>
  <dcterms:modified xmlns:dcterms="http://purl.org/dc/terms/" xmlns:xsi="http://www.w3.org/2001/XMLSchema-instance" xsi:type="dcterms:W3CDTF">2022-11-28T12:07:42Z</dcterms:modified>
</cp:coreProperties>
</file>