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WA8LS35883</t>
        </is>
      </c>
      <c r="C2" t="inlineStr">
        <is>
          <t>དབུ་མ་ལ་འཇུག་པའི་སེམས་བསྐྱེད་དྲུག་པ་དང་དེའི་བཤད་པ།</t>
        </is>
      </c>
      <c r="D2">
        <f>HYPERLINK("https://library.bdrc.io/show/bdr:MW8LS35883?uilang=bo","MW8LS35883")</f>
        <v/>
      </c>
      <c r="E2">
        <f>HYPERLINK("https://library.bdrc.io/show/bdr:W8LS35883",IMAGE("https://iiif.bdrc.io/bdr:I8LS35889::I8LS358890003.jpg/full/150,/0/default.jpg"))</f>
        <v/>
      </c>
      <c r="F2">
        <f>HYPERLINK("https://library.bdrc.io/show/bdr:W8LS35883",IMAGE("https://iiif.bdrc.io/bdr:I8LS35889::I8LS358890478.tif/full/150,/0/default.jpg"))</f>
        <v/>
      </c>
      <c r="G2">
        <f>HYPERLINK("https://library.bdrc.io/search?lg=bo&amp;t=Work&amp;pg=1&amp;f=author,exc,bdr:P5782&amp;uilang=bo&amp;q=དབུ་མ་ལ་འཇུག་པའི་སེམས་བསྐྱེད་དྲུག་པ་དང་དེའི་བཤད་པ།~1", "བརྩམས་ཆོས་གཞན།")</f>
        <v/>
      </c>
      <c r="H2">
        <f>HYPERLINK("https://library.bdrc.io/search?lg=bo&amp;t=Etext&amp;pg=1&amp;f=author,exc,bdr:P5782&amp;uilang=bo&amp;q=དབུ་མ་ལ་འཇུག་པའི་སེམས་བསྐྱེད་དྲུག་པ་དང་དེའི་བཤད་པ།~1", "ཡིག་རྐྱང་གཞན།")</f>
        <v/>
      </c>
    </row>
    <row r="3" ht="70" customHeight="1">
      <c r="A3" t="inlineStr"/>
      <c r="B3" t="inlineStr">
        <is>
          <t>WA1KG22379</t>
        </is>
      </c>
      <c r="C3" t="inlineStr">
        <is>
          <t>གཞུང་ཆེན་བཀའ་པོད་ལྔའི་རྩ་བ།</t>
        </is>
      </c>
      <c r="D3">
        <f>HYPERLINK("https://library.bdrc.io/show/bdr:MW1KG22379?uilang=bo","MW1KG22379")</f>
        <v/>
      </c>
      <c r="E3">
        <f>HYPERLINK("https://library.bdrc.io/show/bdr:W1KG22379",IMAGE("https://iiif.bdrc.io/bdr:I1KG22400::I1KG224000003.jpg/full/150,/0/default.jpg"))</f>
        <v/>
      </c>
      <c r="F3">
        <f>HYPERLINK("https://library.bdrc.io/show/bdr:W1KG22379",IMAGE("https://iiif.bdrc.io/bdr:I1KG22400::I1KG224000421.jpg/full/150,/0/default.jpg"))</f>
        <v/>
      </c>
      <c r="G3">
        <f>HYPERLINK("https://library.bdrc.io/search?lg=bo&amp;t=Work&amp;pg=1&amp;f=author,exc,bdr:P5782&amp;uilang=bo&amp;q=གཞུང་ཆེན་བཀའ་པོད་ལྔའི་རྩ་བ།~1", "བརྩམས་ཆོས་གཞན།")</f>
        <v/>
      </c>
      <c r="H3">
        <f>HYPERLINK("https://library.bdrc.io/search?lg=bo&amp;t=Etext&amp;pg=1&amp;f=author,exc,bdr:P5782&amp;uilang=bo&amp;q=གཞུང་ཆེན་བཀའ་པོད་ལྔའི་རྩ་བ།~1", "ཡིག་རྐྱང་གཞན།")</f>
        <v/>
      </c>
    </row>
    <row r="4" ht="70" customHeight="1">
      <c r="A4" t="inlineStr"/>
      <c r="B4" t="inlineStr">
        <is>
          <t>WA3CN3431</t>
        </is>
      </c>
      <c r="C4" t="inlineStr">
        <is>
          <t>རིགས་པ་དྲུག་བཅུ་པའི་འགྲེལ་པ།</t>
        </is>
      </c>
      <c r="D4">
        <f>HYPERLINK("https://library.bdrc.io/show/bdr:MW3CN3431?uilang=bo","MW3CN3431")</f>
        <v/>
      </c>
      <c r="E4">
        <f>HYPERLINK("https://library.bdrc.io/show/bdr:W3CN3431",IMAGE("https://iiif.bdrc.io/bdr:I3CN4019::I3CN40190003.jpg/full/150,/0/default.jpg"))</f>
        <v/>
      </c>
      <c r="F4">
        <f>HYPERLINK("https://library.bdrc.io/show/bdr:W3CN3431",IMAGE("https://iiif.bdrc.io/bdr:I3CN4019::I3CN40190254.tif/full/150,/0/default.jpg"))</f>
        <v/>
      </c>
      <c r="G4">
        <f>HYPERLINK("https://library.bdrc.io/search?lg=bo&amp;t=Work&amp;pg=1&amp;f=author,exc,bdr:P5782&amp;uilang=bo&amp;q=རིགས་པ་དྲུག་བཅུ་པའི་འགྲེལ་པ།~1", "བརྩམས་ཆོས་གཞན།")</f>
        <v/>
      </c>
      <c r="H4">
        <f>HYPERLINK("https://library.bdrc.io/search?lg=bo&amp;t=Etext&amp;pg=1&amp;f=author,exc,bdr:P5782&amp;uilang=bo&amp;q=རིགས་པ་དྲུག་བཅུ་པའི་འགྲེལ་པ།~1", "ཡིག་རྐྱང་གཞན།")</f>
        <v/>
      </c>
    </row>
    <row r="5" ht="70" customHeight="1">
      <c r="A5" t="inlineStr"/>
      <c r="B5" t="inlineStr">
        <is>
          <t>WA1NLM647</t>
        </is>
      </c>
      <c r="C5" t="inlineStr">
        <is>
          <t>དཔལ་དུས་ཀྱི་འཁོར་ལོ་བསྡུས་པའི་རྒྱུད་ཀྱི་སྙིང་པོ་དང་དབུ་མ་ལ་འཇུག་པ།</t>
        </is>
      </c>
      <c r="D5">
        <f>HYPERLINK("https://library.bdrc.io/show/bdr:MW1NLM647?uilang=bo","MW1NLM647")</f>
        <v/>
      </c>
      <c r="E5">
        <f>HYPERLINK("https://library.bdrc.io/show/bdr:W1NLM647",IMAGE("https://iiif.bdrc.io/bdr:I1NLM647_001::I1NLM647_0010003.jpg/full/150,/0/default.jpg"))</f>
        <v/>
      </c>
      <c r="F5">
        <f>HYPERLINK("https://library.bdrc.io/show/bdr:W1NLM647",IMAGE("https://iiif.bdrc.io/bdr:I1NLM647_001::I1NLM647_0010192.jpg/full/150,/0/default.jpg"))</f>
        <v/>
      </c>
      <c r="G5">
        <f>HYPERLINK("https://library.bdrc.io/search?lg=bo&amp;t=Work&amp;pg=1&amp;f=author,exc,bdr:P5782&amp;uilang=bo&amp;q=དཔལ་དུས་ཀྱི་འཁོར་ལོ་བསྡུས་པའི་རྒྱུད་ཀྱི་སྙིང་པོ་དང་དབུ་མ་ལ་འཇུག་པ།~1", "བརྩམས་ཆོས་གཞན།")</f>
        <v/>
      </c>
      <c r="H5">
        <f>HYPERLINK("https://library.bdrc.io/search?lg=bo&amp;t=Etext&amp;pg=1&amp;f=author,exc,bdr:P5782&amp;uilang=bo&amp;q=དཔལ་དུས་ཀྱི་འཁོར་ལོ་བསྡུས་པའི་རྒྱུད་ཀྱི་སྙིང་པོ་དང་དབུ་མ་ལ་འཇུག་པ།~1", "ཡིག་རྐྱང་གཞན།")</f>
        <v/>
      </c>
    </row>
    <row r="6" ht="70" customHeight="1">
      <c r="A6" t="inlineStr"/>
      <c r="B6" t="inlineStr">
        <is>
          <t>WA1NLM2928</t>
        </is>
      </c>
      <c r="C6" t="inlineStr">
        <is>
          <t>རྒྱུད་ཐམས་ཅད་ཀྱི་རྒྱལ་པོ་དཔལ་གསང་བ་འདུས་པའི་རྩ་བའི་རྒྱུད།སྒྲོན་མ་རབ་ཏུ་གསལ་བར་བྱེད་པའི་རྒྱ་ཆེར་བཤད་པས་འཆད་པའི་ས་བཅད་བསྡུས་དོན་སོགས།</t>
        </is>
      </c>
      <c r="D6">
        <f>HYPERLINK("https://library.bdrc.io/show/bdr:MW1NLM2928?uilang=bo","MW1NLM2928")</f>
        <v/>
      </c>
      <c r="E6">
        <f>HYPERLINK("https://library.bdrc.io/show/bdr:W1NLM2928",IMAGE("https://iiif.bdrc.io/bdr:I1NLM2928_001::I1NLM2928_0010003.jpg/full/150,/0/default.jpg"))</f>
        <v/>
      </c>
      <c r="F6">
        <f>HYPERLINK("https://library.bdrc.io/show/bdr:W1NLM2928",IMAGE("https://iiif.bdrc.io/bdr:I1NLM2928_001::I1NLM2928_0010184.jpg/full/150,/0/default.jpg"))</f>
        <v/>
      </c>
      <c r="G6">
        <f>HYPERLINK("https://library.bdrc.io/search?lg=bo&amp;t=Work&amp;pg=1&amp;f=author,exc,bdr:P5782&amp;uilang=bo&amp;q=རྒྱུད་ཐམས་ཅད་ཀྱི་རྒྱལ་པོ་དཔལ་གསང་བ་འདུས་པའི་རྩ་བའི་རྒྱུད།སྒྲོན་མ་རབ་ཏུ་གསལ་བར་བྱེད་པའི་རྒྱ་ཆེར་བཤད་པས་འཆད་པའི་ས་བཅད་བསྡུས་དོན་སོགས།~1", "བརྩམས་ཆོས་གཞན།")</f>
        <v/>
      </c>
      <c r="H6">
        <f>HYPERLINK("https://library.bdrc.io/search?lg=bo&amp;t=Etext&amp;pg=1&amp;f=author,exc,bdr:P5782&amp;uilang=bo&amp;q=རྒྱུད་ཐམས་ཅད་ཀྱི་རྒྱལ་པོ་དཔལ་གསང་བ་འདུས་པའི་རྩ་བའི་རྒྱུད།སྒྲོན་མ་རབ་ཏུ་གསལ་བར་བྱེད་པའི་རྒྱ་ཆེར་བཤད་པས་འཆད་པའི་ས་བཅད་བསྡུས་དོན་སོགས།~1", "ཡིག་རྐྱང་གཞན།")</f>
        <v/>
      </c>
    </row>
    <row r="7" ht="70" customHeight="1">
      <c r="A7" t="inlineStr"/>
      <c r="B7" t="inlineStr">
        <is>
          <t>WA8LS17299</t>
        </is>
      </c>
      <c r="C7" t="inlineStr">
        <is>
          <t>དབུ་མ་འཇུག་པ།</t>
        </is>
      </c>
      <c r="D7">
        <f>HYPERLINK("https://library.bdrc.io/show/bdr:MW8LS17299?uilang=bo","MW8LS17299")</f>
        <v/>
      </c>
      <c r="E7">
        <f>HYPERLINK("https://library.bdrc.io/show/bdr:W8LS17299",IMAGE("https://iiif.bdrc.io/bdr:I8LS17317::I8LS173170003.jpg/full/150,/0/default.jpg"))</f>
        <v/>
      </c>
      <c r="F7">
        <f>HYPERLINK("https://library.bdrc.io/show/bdr:W8LS17299",IMAGE("https://iiif.bdrc.io/bdr:I8LS17317::I8LS173170018.jpg/full/150,/0/default.jpg"))</f>
        <v/>
      </c>
      <c r="G7">
        <f>HYPERLINK("https://library.bdrc.io/search?lg=bo&amp;t=Work&amp;pg=1&amp;f=author,exc,bdr:P5782&amp;uilang=bo&amp;q=དབུ་མ་འཇུག་པ།~1", "བརྩམས་ཆོས་གཞན།")</f>
        <v/>
      </c>
      <c r="H7">
        <f>HYPERLINK("https://library.bdrc.io/search?lg=bo&amp;t=Etext&amp;pg=1&amp;f=author,exc,bdr:P5782&amp;uilang=bo&amp;q=དབུ་མ་འཇུག་པ།~1", "ཡིག་རྐྱང་གཞན།")</f>
        <v/>
      </c>
    </row>
    <row r="8" ht="70" customHeight="1">
      <c r="A8" t="inlineStr"/>
      <c r="B8" t="inlineStr">
        <is>
          <t>WA8LS17299</t>
        </is>
      </c>
      <c r="C8" t="inlineStr">
        <is>
          <t>དབུ་མ་འཇུག་པ།</t>
        </is>
      </c>
      <c r="D8">
        <f>HYPERLINK("https://library.bdrc.io/show/bdr:MW3MS878_1BBAC5?uilang=bo","MW3MS878_1BBAC5")</f>
        <v/>
      </c>
      <c r="E8" t="inlineStr"/>
      <c r="F8" t="inlineStr"/>
      <c r="G8">
        <f>HYPERLINK("https://library.bdrc.io/search?lg=bo&amp;t=Work&amp;pg=1&amp;f=author,exc,bdr:P5782&amp;uilang=bo&amp;q=དབུ་མ་འཇུག་པ།~1", "བརྩམས་ཆོས་གཞན།")</f>
        <v/>
      </c>
      <c r="H8">
        <f>HYPERLINK("https://library.bdrc.io/search?lg=bo&amp;t=Etext&amp;pg=1&amp;f=author,exc,bdr:P5782&amp;uilang=bo&amp;q=དབུ་མ་འཇུག་པ།~1", "ཡིག་རྐྱང་གཞན།")</f>
        <v/>
      </c>
    </row>
    <row r="9" ht="70" customHeight="1">
      <c r="A9" t="inlineStr"/>
      <c r="B9" t="inlineStr">
        <is>
          <t>WA0XL2591D537511C</t>
        </is>
      </c>
      <c r="C9" t="inlineStr">
        <is>
          <t>གསུམ་ལ་སྐྱབས་སུ་འགྲོ་བ་བདུ་ཅུ་པ།</t>
        </is>
      </c>
      <c r="D9">
        <f>HYPERLINK("https://library.bdrc.io/show/bdr:MW1NLM2737_2591D5?uilang=bo","MW1NLM2737_2591D5")</f>
        <v/>
      </c>
      <c r="E9" t="inlineStr"/>
      <c r="F9" t="inlineStr"/>
      <c r="G9">
        <f>HYPERLINK("https://library.bdrc.io/search?lg=bo&amp;t=Work&amp;pg=1&amp;f=author,exc,bdr:P5782&amp;uilang=bo&amp;q=གསུམ་ལ་སྐྱབས་སུ་འགྲོ་བ་བདུ་ཅུ་པ།~1", "བརྩམས་ཆོས་གཞན།")</f>
        <v/>
      </c>
      <c r="H9">
        <f>HYPERLINK("https://library.bdrc.io/search?lg=bo&amp;t=Etext&amp;pg=1&amp;f=author,exc,bdr:P5782&amp;uilang=bo&amp;q=གསུམ་ལ་སྐྱབས་སུ་འགྲོ་བ་བདུ་ཅུ་པ།~1", "ཡིག་རྐྱང་གཞན།")</f>
        <v/>
      </c>
    </row>
    <row r="10" ht="70" customHeight="1">
      <c r="A10" t="inlineStr"/>
      <c r="B10" t="inlineStr">
        <is>
          <t>WA3JT13312</t>
        </is>
      </c>
      <c r="C10" t="inlineStr">
        <is>
          <t>དབུ་མ་འཇུག་པའི་རྩ་བ་དང་དེའི་རྣམ་བཤད།</t>
        </is>
      </c>
      <c r="D10">
        <f>HYPERLINK("https://library.bdrc.io/show/bdr:IE3JT13312?uilang=bo","IE3JT13312")</f>
        <v/>
      </c>
      <c r="E10" t="inlineStr"/>
      <c r="F10" t="inlineStr"/>
      <c r="G10">
        <f>HYPERLINK("https://library.bdrc.io/search?lg=bo&amp;t=Work&amp;pg=1&amp;f=author,exc,bdr:P5782&amp;uilang=bo&amp;q=དབུ་མ་འཇུག་པའི་རྩ་བ་དང་དེའི་རྣམ་བཤད།~1", "བརྩམས་ཆོས་གཞན།")</f>
        <v/>
      </c>
      <c r="H10">
        <f>HYPERLINK("https://library.bdrc.io/search?lg=bo&amp;t=Etext&amp;pg=1&amp;f=author,exc,bdr:P5782&amp;uilang=bo&amp;q=དབུ་མ་འཇུག་པའི་རྩ་བ་དང་དེའི་རྣམ་བཤད།~1", "ཡིག་རྐྱང་གཞན།")</f>
        <v/>
      </c>
    </row>
    <row r="11" ht="70" customHeight="1">
      <c r="A11" t="inlineStr"/>
      <c r="B11" t="inlineStr">
        <is>
          <t>WA2KG234627</t>
        </is>
      </c>
      <c r="C11" t="inlineStr">
        <is>
          <t>ཚད་མ་རྣམ་འགྲེལ་དང་། མངོན་རྟོགས་རྒྱན། དབུ་མ་འཇུག་པ། མཛོད་རྩ་བ་བཅས།</t>
        </is>
      </c>
      <c r="D11">
        <f>HYPERLINK("https://library.bdrc.io/show/bdr:MW2KG234627?uilang=bo","MW2KG234627")</f>
        <v/>
      </c>
      <c r="E11">
        <f>HYPERLINK("https://library.bdrc.io/show/bdr:W2KG234627",IMAGE("https://iiif.bdrc.io/bdr:I2KG234751::I2KG2347510003.jpg/full/150,/0/default.jpg"))</f>
        <v/>
      </c>
      <c r="F11">
        <f>HYPERLINK("https://library.bdrc.io/show/bdr:W2KG234627",IMAGE("https://iiif.bdrc.io/bdr:I2KG234751::I2KG2347510233.jpg/full/150,/0/default.jpg"))</f>
        <v/>
      </c>
      <c r="G11">
        <f>HYPERLINK("https://library.bdrc.io/search?lg=bo&amp;t=Work&amp;pg=1&amp;f=author,exc,bdr:P5782&amp;uilang=bo&amp;q=ཚད་མ་རྣམ་འགྲེལ་དང་། མངོན་རྟོགས་རྒྱན། དབུ་མ་འཇུག་པ། མཛོད་རྩ་བ་བཅས།~1", "བརྩམས་ཆོས་གཞན།")</f>
        <v/>
      </c>
      <c r="H11">
        <f>HYPERLINK("https://library.bdrc.io/search?lg=bo&amp;t=Etext&amp;pg=1&amp;f=author,exc,bdr:P5782&amp;uilang=bo&amp;q=ཚད་མ་རྣམ་འགྲེལ་དང་། མངོན་རྟོགས་རྒྱན། དབུ་མ་འཇུག་པ། མཛོད་རྩ་བ་བཅས།~1", "ཡིག་རྐྱང་གཞན།")</f>
        <v/>
      </c>
    </row>
    <row r="12" ht="70" customHeight="1">
      <c r="A12" t="inlineStr"/>
      <c r="B12" t="inlineStr">
        <is>
          <t>WA3JT13372</t>
        </is>
      </c>
      <c r="C12" t="inlineStr">
        <is>
          <t>དབུ་མ་འཇུག་པའི་རང་འགྲེལ་དང་ས་བཅད་སྐལ་བཟང་སྒྲོན་མེ་མཉམ་དུ་སྦྱར་བ།</t>
        </is>
      </c>
      <c r="D12">
        <f>HYPERLINK("https://library.bdrc.io/show/bdr:IE3JT13372?uilang=bo","IE3JT13372")</f>
        <v/>
      </c>
      <c r="E12" t="inlineStr"/>
      <c r="F12" t="inlineStr"/>
      <c r="G12">
        <f>HYPERLINK("https://library.bdrc.io/search?lg=bo&amp;t=Work&amp;pg=1&amp;f=author,exc,bdr:P5782&amp;uilang=bo&amp;q=དབུ་མ་འཇུག་པའི་རང་འགྲེལ་དང་ས་བཅད་སྐལ་བཟང་སྒྲོན་མེ་མཉམ་དུ་སྦྱར་བ།~1", "བརྩམས་ཆོས་གཞན།")</f>
        <v/>
      </c>
      <c r="H12">
        <f>HYPERLINK("https://library.bdrc.io/search?lg=bo&amp;t=Etext&amp;pg=1&amp;f=author,exc,bdr:P5782&amp;uilang=bo&amp;q=དབུ་མ་འཇུག་པའི་རང་འགྲེལ་དང་ས་བཅད་སྐལ་བཟང་སྒྲོན་མེ་མཉམ་དུ་སྦྱར་བ།~1", "ཡིག་རྐྱང་གཞན།")</f>
        <v/>
      </c>
    </row>
    <row r="13" ht="70" customHeight="1">
      <c r="A13" t="inlineStr"/>
      <c r="B13" t="inlineStr">
        <is>
          <t>WA4CZ355869</t>
        </is>
      </c>
      <c r="C13" t="inlineStr">
        <is>
          <t>དབུ་མ་འཇུག་པ་དང་མཛོད་རྩ་བ།</t>
        </is>
      </c>
      <c r="D13">
        <f>HYPERLINK("https://library.bdrc.io/show/bdr:MW4CZ355869?uilang=bo","MW4CZ355869")</f>
        <v/>
      </c>
      <c r="E13">
        <f>HYPERLINK("https://library.bdrc.io/show/bdr:W4CZ355869",IMAGE("https://iiif.bdrc.io/bdr:I4CZ358290::I4CZ3582900003.jpg/full/150,/0/default.jpg"))</f>
        <v/>
      </c>
      <c r="F13">
        <f>HYPERLINK("https://library.bdrc.io/show/bdr:W4CZ355869",IMAGE("https://iiif.bdrc.io/bdr:I4CZ358290::I4CZ3582900028.jpg/full/150,/0/default.jpg"))</f>
        <v/>
      </c>
      <c r="G13">
        <f>HYPERLINK("https://library.bdrc.io/search?lg=bo&amp;t=Work&amp;pg=1&amp;f=author,exc,bdr:P5782&amp;uilang=bo&amp;q=དབུ་མ་འཇུག་པ་དང་མཛོད་རྩ་བ།~1", "བརྩམས་ཆོས་གཞན།")</f>
        <v/>
      </c>
      <c r="H13">
        <f>HYPERLINK("https://library.bdrc.io/search?lg=bo&amp;t=Etext&amp;pg=1&amp;f=author,exc,bdr:P5782&amp;uilang=bo&amp;q=དབུ་མ་འཇུག་པ་དང་མཛོད་རྩ་བ།~1", "ཡིག་རྐྱང་གཞན།")</f>
        <v/>
      </c>
    </row>
    <row r="14" ht="70" customHeight="1">
      <c r="A14" t="inlineStr"/>
      <c r="B14" t="inlineStr">
        <is>
          <t>WA8LS77749</t>
        </is>
      </c>
      <c r="C14" t="inlineStr">
        <is>
          <t>དབུ་མ་ལ་འཇུག་པ་རྩ་བ་དང་འགྲེལ་བ།</t>
        </is>
      </c>
      <c r="D14">
        <f>HYPERLINK("https://library.bdrc.io/show/bdr:MW8LS77749?uilang=bo","MW8LS77749")</f>
        <v/>
      </c>
      <c r="E14">
        <f>HYPERLINK("https://library.bdrc.io/show/bdr:W8LS77749",IMAGE("https://iiif.bdrc.io/bdr:I8LS77751::I8LS777510003.jpg/full/150,/0/default.jpg"))</f>
        <v/>
      </c>
      <c r="F14">
        <f>HYPERLINK("https://library.bdrc.io/show/bdr:W8LS77749",IMAGE("https://iiif.bdrc.io/bdr:I8LS77751::I8LS777510376.jpg/full/150,/0/default.jpg"))</f>
        <v/>
      </c>
      <c r="G14">
        <f>HYPERLINK("https://library.bdrc.io/search?lg=bo&amp;t=Work&amp;pg=1&amp;f=author,exc,bdr:P5782&amp;uilang=bo&amp;q=དབུ་མ་ལ་འཇུག་པ་རྩ་བ་དང་འགྲེལ་བ།~1", "བརྩམས་ཆོས་གཞན།")</f>
        <v/>
      </c>
      <c r="H14">
        <f>HYPERLINK("https://library.bdrc.io/search?lg=bo&amp;t=Etext&amp;pg=1&amp;f=author,exc,bdr:P5782&amp;uilang=bo&amp;q=དབུ་མ་ལ་འཇུག་པ་རྩ་བ་དང་འགྲེལ་བ།~1", "ཡིག་རྐྱང་གཞན།")</f>
        <v/>
      </c>
    </row>
    <row r="15" ht="70" customHeight="1">
      <c r="A15" t="inlineStr"/>
      <c r="B15" t="inlineStr">
        <is>
          <t>WA3CN4278</t>
        </is>
      </c>
      <c r="C15" t="inlineStr">
        <is>
          <t>དབུ་མ་རྒྱན་འཇུག་པ་བཞི་བརྒྱ་པའི་རྩ་བ།</t>
        </is>
      </c>
      <c r="D15">
        <f>HYPERLINK("https://library.bdrc.io/show/bdr:MW3CN4278?uilang=bo","MW3CN4278")</f>
        <v/>
      </c>
      <c r="E15">
        <f>HYPERLINK("https://library.bdrc.io/show/bdr:W3CN4278",IMAGE("https://iiif.bdrc.io/bdr:I3CN4302::I3CN43020003.jpg/full/150,/0/default.jpg"))</f>
        <v/>
      </c>
      <c r="F15">
        <f>HYPERLINK("https://library.bdrc.io/show/bdr:W3CN4278",IMAGE("https://iiif.bdrc.io/bdr:I3CN4302::I3CN43020082.tif/full/150,/0/default.jpg"))</f>
        <v/>
      </c>
      <c r="G15">
        <f>HYPERLINK("https://library.bdrc.io/search?lg=bo&amp;t=Work&amp;pg=1&amp;f=author,exc,bdr:P5782&amp;uilang=bo&amp;q=དབུ་མ་རྒྱན་འཇུག་པ་བཞི་བརྒྱ་པའི་རྩ་བ།~1", "བརྩམས་ཆོས་གཞན།")</f>
        <v/>
      </c>
      <c r="H15">
        <f>HYPERLINK("https://library.bdrc.io/search?lg=bo&amp;t=Etext&amp;pg=1&amp;f=author,exc,bdr:P5782&amp;uilang=bo&amp;q=དབུ་མ་རྒྱན་འཇུག་པ་བཞི་བརྒྱ་པའི་རྩ་བ།~1", "ཡིག་རྐྱང་གཞན།")</f>
        <v/>
      </c>
    </row>
    <row r="16" ht="70" customHeight="1">
      <c r="A16" t="inlineStr"/>
      <c r="B16" t="inlineStr">
        <is>
          <t>WA1NLM3011</t>
        </is>
      </c>
      <c r="C16" t="inlineStr">
        <is>
          <t>དབུ་མ་ལ་འཇུག་པ་ཞེས་བྱ་བ་སོགས།</t>
        </is>
      </c>
      <c r="D16">
        <f>HYPERLINK("https://library.bdrc.io/show/bdr:MW1NLM3011?uilang=bo","MW1NLM3011")</f>
        <v/>
      </c>
      <c r="E16">
        <f>HYPERLINK("https://library.bdrc.io/show/bdr:W1NLM3011",IMAGE("https://iiif.bdrc.io/bdr:I1NLM3011_001::I1NLM3011_0010003.jpg/full/150,/0/default.jpg"))</f>
        <v/>
      </c>
      <c r="F16">
        <f>HYPERLINK("https://library.bdrc.io/show/bdr:W1NLM3011",IMAGE("https://iiif.bdrc.io/bdr:I1NLM3011_001::I1NLM3011_0010161.jpg/full/150,/0/default.jpg"))</f>
        <v/>
      </c>
      <c r="G16">
        <f>HYPERLINK("https://library.bdrc.io/search?lg=bo&amp;t=Work&amp;pg=1&amp;f=author,exc,bdr:P5782&amp;uilang=bo&amp;q=དབུ་མ་ལ་འཇུག་པ་ཞེས་བྱ་བ་སོགས།~1", "བརྩམས་ཆོས་གཞན།")</f>
        <v/>
      </c>
      <c r="H16">
        <f>HYPERLINK("https://library.bdrc.io/search?lg=bo&amp;t=Etext&amp;pg=1&amp;f=author,exc,bdr:P5782&amp;uilang=bo&amp;q=དབུ་མ་ལ་འཇུག་པ་ཞེས་བྱ་བ་སོགས།~1", "ཡིག་རྐྱང་གཞན།")</f>
        <v/>
      </c>
    </row>
    <row r="17" ht="70" customHeight="1">
      <c r="A17" t="inlineStr"/>
      <c r="B17" t="inlineStr">
        <is>
          <t>WA1NLM3011</t>
        </is>
      </c>
      <c r="C17" t="inlineStr">
        <is>
          <t>དབུ་མ་ལ་འཇུག་པ་ཞེས་བྱ་བ་སོགས།</t>
        </is>
      </c>
      <c r="D17">
        <f>HYPERLINK("https://library.bdrc.io/show/bdr:MW1NLM2087?uilang=bo","MW1NLM2087")</f>
        <v/>
      </c>
      <c r="E17">
        <f>HYPERLINK("https://library.bdrc.io/show/bdr:W1NLM2087",IMAGE("https://iiif.bdrc.io/bdr:I1NLM2087_001::I1NLM2087_0010003.jpg/full/150,/0/default.jpg"))</f>
        <v/>
      </c>
      <c r="F17">
        <f>HYPERLINK("https://library.bdrc.io/show/bdr:W1NLM2087",IMAGE("https://iiif.bdrc.io/bdr:I1NLM2087_001::I1NLM2087_0010185.jpg/full/150,/0/default.jpg"))</f>
        <v/>
      </c>
      <c r="G17">
        <f>HYPERLINK("https://library.bdrc.io/search?lg=bo&amp;t=Work&amp;pg=1&amp;f=author,exc,bdr:P5782&amp;uilang=bo&amp;q=དབུ་མ་ལ་འཇུག་པ་ཞེས་བྱ་བ་སོགས།~1", "བརྩམས་ཆོས་གཞན།")</f>
        <v/>
      </c>
      <c r="H17">
        <f>HYPERLINK("https://library.bdrc.io/search?lg=bo&amp;t=Etext&amp;pg=1&amp;f=author,exc,bdr:P5782&amp;uilang=bo&amp;q=དབུ་མ་ལ་འཇུག་པ་ཞེས་བྱ་བ་སོགས།~1", "ཡིག་རྐྱང་གཞན།")</f>
        <v/>
      </c>
    </row>
    <row r="18" ht="70" customHeight="1">
      <c r="A18" t="inlineStr"/>
      <c r="B18" t="inlineStr">
        <is>
          <t>WA2KG234632</t>
        </is>
      </c>
      <c r="C18" t="inlineStr">
        <is>
          <t>དབུ་མ་རྩ་ཤེའི་འགྲེལ་པ་ཚིག་གསལ།</t>
        </is>
      </c>
      <c r="D18">
        <f>HYPERLINK("https://library.bdrc.io/show/bdr:MW1NLM906?uilang=bo","MW1NLM906")</f>
        <v/>
      </c>
      <c r="E18">
        <f>HYPERLINK("https://library.bdrc.io/show/bdr:W1NLM906",IMAGE("https://iiif.bdrc.io/bdr:I1NLM906_001::I1NLM906_0010003.jpg/full/150,/0/default.jpg"))</f>
        <v/>
      </c>
      <c r="F18">
        <f>HYPERLINK("https://library.bdrc.io/show/bdr:W1NLM906",IMAGE("https://iiif.bdrc.io/bdr:I1NLM906_001::I1NLM906_0010014.jpg/full/150,/0/default.jpg"))</f>
        <v/>
      </c>
      <c r="G18">
        <f>HYPERLINK("https://library.bdrc.io/search?lg=bo&amp;t=Work&amp;pg=1&amp;f=author,exc,bdr:P5782&amp;uilang=bo&amp;q=དབུ་མ་རྩ་ཤེའི་འགྲེལ་པ་ཚིག་གསལ།~1", "བརྩམས་ཆོས་གཞན།")</f>
        <v/>
      </c>
      <c r="H18">
        <f>HYPERLINK("https://library.bdrc.io/search?lg=bo&amp;t=Etext&amp;pg=1&amp;f=author,exc,bdr:P5782&amp;uilang=bo&amp;q=དབུ་མ་རྩ་ཤེའི་འགྲེལ་པ་ཚིག་གསལ།~1", "ཡིག་རྐྱང་གཞན།")</f>
        <v/>
      </c>
    </row>
    <row r="19" ht="70" customHeight="1">
      <c r="A19" t="inlineStr"/>
      <c r="B19" t="inlineStr">
        <is>
          <t>WA2KG234632</t>
        </is>
      </c>
      <c r="C19" t="inlineStr">
        <is>
          <t>དབུ་མ་རྩ་ཤེའི་འགྲེལ་པ་ཚིག་གསལ།</t>
        </is>
      </c>
      <c r="D19">
        <f>HYPERLINK("https://library.bdrc.io/show/bdr:MW2KG234632?uilang=bo","MW2KG234632")</f>
        <v/>
      </c>
      <c r="E19">
        <f>HYPERLINK("https://library.bdrc.io/show/bdr:W2KG234632",IMAGE("https://iiif.bdrc.io/bdr:I2KG234759::I2KG2347590003.jpg/full/150,/0/default.jpg"))</f>
        <v/>
      </c>
      <c r="F19">
        <f>HYPERLINK("https://library.bdrc.io/show/bdr:W2KG234632",IMAGE("https://iiif.bdrc.io/bdr:I2KG234759::I2KG2347590196.jpg/full/150,/0/default.jpg"))</f>
        <v/>
      </c>
      <c r="G19">
        <f>HYPERLINK("https://library.bdrc.io/search?lg=bo&amp;t=Work&amp;pg=1&amp;f=author,exc,bdr:P5782&amp;uilang=bo&amp;q=དབུ་མ་རྩ་ཤེའི་འགྲེལ་པ་ཚིག་གསལ།~1", "བརྩམས་ཆོས་གཞན།")</f>
        <v/>
      </c>
      <c r="H19">
        <f>HYPERLINK("https://library.bdrc.io/search?lg=bo&amp;t=Etext&amp;pg=1&amp;f=author,exc,bdr:P5782&amp;uilang=bo&amp;q=དབུ་མ་རྩ་ཤེའི་འགྲེལ་པ་ཚིག་གསལ།~1", "ཡིག་རྐྱང་གཞན།")</f>
        <v/>
      </c>
    </row>
    <row r="20" ht="70" customHeight="1">
      <c r="A20" t="inlineStr"/>
      <c r="B20" t="inlineStr">
        <is>
          <t>WA1NLM2013</t>
        </is>
      </c>
      <c r="C20" t="inlineStr">
        <is>
          <t>དབུ་མ་ལ་འཇུག་པ་སོགས།</t>
        </is>
      </c>
      <c r="D20">
        <f>HYPERLINK("https://library.bdrc.io/show/bdr:MW1NLM2013?uilang=bo","MW1NLM2013")</f>
        <v/>
      </c>
      <c r="E20">
        <f>HYPERLINK("https://library.bdrc.io/show/bdr:W1NLM2013",IMAGE("https://iiif.bdrc.io/bdr:I1NLM2013_001::I1NLM2013_0010003.jpg/full/150,/0/default.jpg"))</f>
        <v/>
      </c>
      <c r="F20">
        <f>HYPERLINK("https://library.bdrc.io/show/bdr:W1NLM2013",IMAGE("https://iiif.bdrc.io/bdr:I1NLM2013_001::I1NLM2013_0010159.jpg/full/150,/0/default.jpg"))</f>
        <v/>
      </c>
      <c r="G20">
        <f>HYPERLINK("https://library.bdrc.io/search?lg=bo&amp;t=Work&amp;pg=1&amp;f=author,exc,bdr:P5782&amp;uilang=bo&amp;q=དབུ་མ་ལ་འཇུག་པ་སོགས།~1", "བརྩམས་ཆོས་གཞན།")</f>
        <v/>
      </c>
      <c r="H20">
        <f>HYPERLINK("https://library.bdrc.io/search?lg=bo&amp;t=Etext&amp;pg=1&amp;f=author,exc,bdr:P5782&amp;uilang=bo&amp;q=དབུ་མ་ལ་འཇུག་པ་སོགས།~1", "ཡིག་རྐྱང་གཞན།")</f>
        <v/>
      </c>
    </row>
    <row r="21" ht="70" customHeight="1">
      <c r="A21" t="inlineStr"/>
      <c r="B21" t="inlineStr">
        <is>
          <t>WA4CZ307988</t>
        </is>
      </c>
      <c r="C21" t="inlineStr">
        <is>
          <t>madhyamakavatara</t>
        </is>
      </c>
      <c r="D21">
        <f>HYPERLINK("https://library.bdrc.io/show/bdr:MW4CZ307988?uilang=bo","MW4CZ307988")</f>
        <v/>
      </c>
      <c r="E21">
        <f>HYPERLINK("https://library.bdrc.io/show/bdr:W4CZ307988",IMAGE("https://iiif.bdrc.io/bdr:I4CZ308186::I4CZ3081860003.jpg/full/150,/0/default.jpg"))</f>
        <v/>
      </c>
      <c r="F21">
        <f>HYPERLINK("https://library.bdrc.io/show/bdr:W4CZ307988",IMAGE("https://iiif.bdrc.io/bdr:I4CZ308186::I4CZ3081860324.tif/full/150,/0/default.jpg"))</f>
        <v/>
      </c>
      <c r="G21">
        <f>HYPERLINK("https://library.bdrc.io/search?lg=bo&amp;t=Work&amp;pg=1&amp;f=author,exc,bdr:P5782&amp;uilang=bo&amp;q=madhyamakavatara~1", "བརྩམས་ཆོས་གཞན།")</f>
        <v/>
      </c>
      <c r="H21">
        <f>HYPERLINK("https://library.bdrc.io/search?lg=bo&amp;t=Etext&amp;pg=1&amp;f=author,exc,bdr:P5782&amp;uilang=bo&amp;q=madhyamakavatara~1", "ཡིག་རྐྱང་གཞན།")</f>
        <v/>
      </c>
    </row>
    <row r="22" ht="70" customHeight="1">
      <c r="A22" t="inlineStr"/>
      <c r="B22" t="inlineStr">
        <is>
          <t>WA4CZ307988</t>
        </is>
      </c>
      <c r="C22" t="inlineStr">
        <is>
          <t>དབུ་མ་ལ་འཇུག་པའི་བཤད་པ། ༼སེམས་བསྐྱེད་དང་པོ་ནས་ལྔ་པའི་བར།༽</t>
        </is>
      </c>
      <c r="D22">
        <f>HYPERLINK("https://library.bdrc.io/show/bdr:MW4CZ307988?uilang=bo","MW4CZ307988")</f>
        <v/>
      </c>
      <c r="E22">
        <f>HYPERLINK("https://library.bdrc.io/show/bdr:W4CZ307988",IMAGE("https://iiif.bdrc.io/bdr:I4CZ308186::I4CZ3081860003.jpg/full/150,/0/default.jpg"))</f>
        <v/>
      </c>
      <c r="F22">
        <f>HYPERLINK("https://library.bdrc.io/show/bdr:W4CZ307988",IMAGE("https://iiif.bdrc.io/bdr:I4CZ308186::I4CZ3081860306.tif/full/150,/0/default.jpg"))</f>
        <v/>
      </c>
      <c r="G22">
        <f>HYPERLINK("https://library.bdrc.io/search?lg=bo&amp;t=Work&amp;pg=1&amp;f=author,exc,bdr:P5782&amp;uilang=bo&amp;q=དབུ་མ་ལ་འཇུག་པའི་བཤད་པ། ༼སེམས་བསྐྱེད་དང་པོ་ནས་ལྔ་པའི་བར།༽~1", "བརྩམས་ཆོས་གཞན།")</f>
        <v/>
      </c>
      <c r="H22">
        <f>HYPERLINK("https://library.bdrc.io/search?lg=bo&amp;t=Etext&amp;pg=1&amp;f=author,exc,bdr:P5782&amp;uilang=bo&amp;q=དབུ་མ་ལ་འཇུག་པའི་བཤད་པ། ༼སེམས་བསྐྱེད་དང་པོ་ནས་ལྔ་པའི་བར།༽~1", "ཡིག་རྐྱང་གཞན།")</f>
        <v/>
      </c>
    </row>
    <row r="23" ht="70" customHeight="1">
      <c r="A23" t="inlineStr"/>
      <c r="B23" t="inlineStr">
        <is>
          <t>WA1KG8769</t>
        </is>
      </c>
      <c r="C23" t="inlineStr">
        <is>
          <t>དབུ་མ་འཇུག་པ་ལ་སོགས་པ་རྩ་བ་ཕྱོགས་བསྒྲིགས།</t>
        </is>
      </c>
      <c r="D23">
        <f>HYPERLINK("https://library.bdrc.io/show/bdr:MW1KG8769?uilang=bo","MW1KG8769")</f>
        <v/>
      </c>
      <c r="E23">
        <f>HYPERLINK("https://library.bdrc.io/show/bdr:W1KG8769",IMAGE("https://iiif.bdrc.io/bdr:I1KG11879::I1KG118790003.jpg/full/150,/0/default.jpg"))</f>
        <v/>
      </c>
      <c r="F23">
        <f>HYPERLINK("https://library.bdrc.io/show/bdr:W1KG8769",IMAGE("https://iiif.bdrc.io/bdr:I1KG11879::I1KG118790174.jpg/full/150,/0/default.jpg"))</f>
        <v/>
      </c>
      <c r="G23">
        <f>HYPERLINK("https://library.bdrc.io/search?lg=bo&amp;t=Work&amp;pg=1&amp;f=author,exc,bdr:P5782&amp;uilang=bo&amp;q=དབུ་མ་འཇུག་པ་ལ་སོགས་པ་རྩ་བ་ཕྱོགས་བསྒྲིགས།~1", "བརྩམས་ཆོས་གཞན།")</f>
        <v/>
      </c>
      <c r="H23">
        <f>HYPERLINK("https://library.bdrc.io/search?lg=bo&amp;t=Etext&amp;pg=1&amp;f=author,exc,bdr:P5782&amp;uilang=bo&amp;q=དབུ་མ་འཇུག་པ་ལ་སོགས་པ་རྩ་བ་ཕྱོགས་བསྒྲིགས།~1", "ཡིག་རྐྱང་གཞན།")</f>
        <v/>
      </c>
    </row>
    <row r="24" ht="70" customHeight="1">
      <c r="A24" t="inlineStr"/>
      <c r="B24" t="inlineStr">
        <is>
          <t>WA4CZ57158</t>
        </is>
      </c>
      <c r="C24" t="inlineStr">
        <is>
          <t>དབུ་མ་རིགས་ཚོགས་དྲུག་དང་དེའི་འགྲེལ་པ་ཕྱོགས་བསྒྲིགས།</t>
        </is>
      </c>
      <c r="D24">
        <f>HYPERLINK("https://library.bdrc.io/show/bdr:MW4CZ57158?uilang=bo","MW4CZ57158")</f>
        <v/>
      </c>
      <c r="E24" t="inlineStr"/>
      <c r="F24" t="inlineStr"/>
      <c r="G24">
        <f>HYPERLINK("https://library.bdrc.io/search?lg=bo&amp;t=Work&amp;pg=1&amp;f=author,exc,bdr:P5782&amp;uilang=bo&amp;q=དབུ་མ་རིགས་ཚོགས་དྲུག་དང་དེའི་འགྲེལ་པ་ཕྱོགས་བསྒྲིགས།~1", "བརྩམས་ཆོས་གཞན།")</f>
        <v/>
      </c>
      <c r="H24">
        <f>HYPERLINK("https://library.bdrc.io/search?lg=bo&amp;t=Etext&amp;pg=1&amp;f=author,exc,bdr:P5782&amp;uilang=bo&amp;q=དབུ་མ་རིགས་ཚོགས་དྲུག་དང་དེའི་འགྲེལ་པ་ཕྱོགས་བསྒྲིགས།~1", "ཡིག་རྐྱང་གཞན།")</f>
        <v/>
      </c>
    </row>
    <row r="25" ht="70" customHeight="1">
      <c r="A25" t="inlineStr"/>
      <c r="B25" t="inlineStr">
        <is>
          <t>WA1AC49</t>
        </is>
      </c>
      <c r="C25" t="inlineStr">
        <is>
          <t>དབུ་མ་རྩ་བའི་འགྲེལ་པ་ཚིག་གསལ་བ།</t>
        </is>
      </c>
      <c r="D25">
        <f>HYPERLINK("https://library.bdrc.io/show/bdr:MW1AC49?uilang=bo","MW1AC49")</f>
        <v/>
      </c>
      <c r="E25">
        <f>HYPERLINK("https://library.bdrc.io/show/bdr:W1AC49",IMAGE("https://iiif.bdrc.io/bdr:I2PD18524::I2PD185240003.jpg/full/150,/0/default.jpg"))</f>
        <v/>
      </c>
      <c r="F25">
        <f>HYPERLINK("https://library.bdrc.io/show/bdr:W1AC49",IMAGE("https://iiif.bdrc.io/bdr:I2PD18524::I2PD185240273.tif/full/150,/0/default.jpg"))</f>
        <v/>
      </c>
      <c r="G25">
        <f>HYPERLINK("https://library.bdrc.io/search?lg=bo&amp;t=Work&amp;pg=1&amp;f=author,exc,bdr:P5782&amp;uilang=bo&amp;q=དབུ་མ་རྩ་བའི་འགྲེལ་པ་ཚིག་གསལ་བ།~1", "བརྩམས་ཆོས་གཞན།")</f>
        <v/>
      </c>
      <c r="H25">
        <f>HYPERLINK("https://library.bdrc.io/search?lg=bo&amp;t=Etext&amp;pg=1&amp;f=author,exc,bdr:P5782&amp;uilang=bo&amp;q=དབུ་མ་རྩ་བའི་འགྲེལ་པ་ཚིག་གསལ་བ།~1", "ཡིག་རྐྱང་གཞན།")</f>
        <v/>
      </c>
    </row>
    <row r="26" ht="70" customHeight="1">
      <c r="A26" t="inlineStr"/>
      <c r="B26" t="inlineStr">
        <is>
          <t>WA1AC49</t>
        </is>
      </c>
      <c r="C26" t="inlineStr">
        <is>
          <t>དབུ་མ་རྩ་བའི་འགྲེལ་པ་ཚིག་གསལ་བ།</t>
        </is>
      </c>
      <c r="D26">
        <f>HYPERLINK("https://library.bdrc.io/show/bdr:MW2KG234650?uilang=bo","MW2KG234650")</f>
        <v/>
      </c>
      <c r="E26">
        <f>HYPERLINK("https://library.bdrc.io/show/bdr:W2KG234650",IMAGE("https://iiif.bdrc.io/bdr:I2KG234804::I2KG2348040003.jpg/full/150,/0/default.jpg"))</f>
        <v/>
      </c>
      <c r="F26">
        <f>HYPERLINK("https://library.bdrc.io/show/bdr:W2KG234650",IMAGE("https://iiif.bdrc.io/bdr:I2KG234804::I2KG2348040061.jpg/full/150,/0/default.jpg"))</f>
        <v/>
      </c>
      <c r="G26">
        <f>HYPERLINK("https://library.bdrc.io/search?lg=bo&amp;t=Work&amp;pg=1&amp;f=author,exc,bdr:P5782&amp;uilang=bo&amp;q=དབུ་མ་རྩ་བའི་འགྲེལ་པ་ཚིག་གསལ་བ།~1", "བརྩམས་ཆོས་གཞན།")</f>
        <v/>
      </c>
      <c r="H26">
        <f>HYPERLINK("https://library.bdrc.io/search?lg=bo&amp;t=Etext&amp;pg=1&amp;f=author,exc,bdr:P5782&amp;uilang=bo&amp;q=དབུ་མ་རྩ་བའི་འགྲེལ་པ་ཚིག་གསལ་བ།~1", "ཡིག་རྐྱང་གཞན།")</f>
        <v/>
      </c>
    </row>
    <row r="27" ht="70" customHeight="1">
      <c r="A27" t="inlineStr"/>
      <c r="B27" t="inlineStr">
        <is>
          <t>WA1AC49</t>
        </is>
      </c>
      <c r="C27" t="inlineStr">
        <is>
          <t>དབུ་མ་རྩ་བའི་འགྲེལ་པ་ཚིག་གསལ་བ།</t>
        </is>
      </c>
      <c r="D27">
        <f>HYPERLINK("https://library.bdrc.io/show/bdr:MW2KG234631?uilang=bo","MW2KG234631")</f>
        <v/>
      </c>
      <c r="E27">
        <f>HYPERLINK("https://library.bdrc.io/show/bdr:W2KG234631",IMAGE("https://iiif.bdrc.io/bdr:I2KG234757::I2KG2347570003.jpg/full/150,/0/default.jpg"))</f>
        <v/>
      </c>
      <c r="F27">
        <f>HYPERLINK("https://library.bdrc.io/show/bdr:W2KG234631",IMAGE("https://iiif.bdrc.io/bdr:I2KG234757::I2KG2347570258.jpg/full/150,/0/default.jpg"))</f>
        <v/>
      </c>
      <c r="G27">
        <f>HYPERLINK("https://library.bdrc.io/search?lg=bo&amp;t=Work&amp;pg=1&amp;f=author,exc,bdr:P5782&amp;uilang=bo&amp;q=དབུ་མ་རྩ་བའི་འགྲེལ་པ་ཚིག་གསལ་བ།~1", "བརྩམས་ཆོས་གཞན།")</f>
        <v/>
      </c>
      <c r="H27">
        <f>HYPERLINK("https://library.bdrc.io/search?lg=bo&amp;t=Etext&amp;pg=1&amp;f=author,exc,bdr:P5782&amp;uilang=bo&amp;q=དབུ་མ་རྩ་བའི་འགྲེལ་པ་ཚིག་གསལ་བ།~1", "ཡིག་རྐྱང་གཞན།")</f>
        <v/>
      </c>
    </row>
    <row r="28" ht="70" customHeight="1">
      <c r="A28" t="inlineStr"/>
      <c r="B28" t="inlineStr">
        <is>
          <t>WA1AC49</t>
        </is>
      </c>
      <c r="C28" t="inlineStr">
        <is>
          <t>དབུ་མ་རཙ་ཨབའི་འགྲེལ་པ་ཚིག་གསལ་བ།</t>
        </is>
      </c>
      <c r="D28">
        <f>HYPERLINK("https://library.bdrc.io/show/bdr:MW1KG4313_7F1390?uilang=bo","MW1KG4313_7F1390")</f>
        <v/>
      </c>
      <c r="E28" t="inlineStr"/>
      <c r="F28" t="inlineStr"/>
      <c r="G28">
        <f>HYPERLINK("https://library.bdrc.io/search?lg=bo&amp;t=Work&amp;pg=1&amp;f=author,exc,bdr:P5782&amp;uilang=bo&amp;q=དབུ་མ་རཙ་ཨབའི་འགྲེལ་པ་ཚིག་གསལ་བ།~1", "བརྩམས་ཆོས་གཞན།")</f>
        <v/>
      </c>
      <c r="H28">
        <f>HYPERLINK("https://library.bdrc.io/search?lg=bo&amp;t=Etext&amp;pg=1&amp;f=author,exc,bdr:P5782&amp;uilang=bo&amp;q=དབུ་མ་རཙ་ཨབའི་འགྲེལ་པ་ཚིག་གསལ་བ།~1", "ཡིག་རྐྱང་གཞན།")</f>
        <v/>
      </c>
    </row>
    <row r="29" ht="70" customHeight="1">
      <c r="A29" t="inlineStr"/>
      <c r="B29" t="inlineStr">
        <is>
          <t>WA1NLM755</t>
        </is>
      </c>
      <c r="C29" t="inlineStr">
        <is>
          <t>ཟབ་པ་དང་རྒྱ་ཆེ་བའི་ཚུལ་གསལ་བར་བཤད་པ་དབུ་མ་ལ་འཇུག་པ་སོགས།</t>
        </is>
      </c>
      <c r="D29">
        <f>HYPERLINK("https://library.bdrc.io/show/bdr:MW1NLM755?uilang=bo","MW1NLM755")</f>
        <v/>
      </c>
      <c r="E29">
        <f>HYPERLINK("https://library.bdrc.io/show/bdr:W1NLM755",IMAGE("https://iiif.bdrc.io/bdr:I1NLM755_001::I1NLM755_0010003.jpg/full/150,/0/default.jpg"))</f>
        <v/>
      </c>
      <c r="F29">
        <f>HYPERLINK("https://library.bdrc.io/show/bdr:W1NLM755",IMAGE("https://iiif.bdrc.io/bdr:I1NLM755_001::I1NLM755_0010179.jpg/full/150,/0/default.jpg"))</f>
        <v/>
      </c>
      <c r="G29">
        <f>HYPERLINK("https://library.bdrc.io/search?lg=bo&amp;t=Work&amp;pg=1&amp;f=author,exc,bdr:P5782&amp;uilang=bo&amp;q=ཟབ་པ་དང་རྒྱ་ཆེ་བའི་ཚུལ་གསལ་བར་བཤད་པ་དབུ་མ་ལ་འཇུག་པ་སོགས།~1", "བརྩམས་ཆོས་གཞན།")</f>
        <v/>
      </c>
      <c r="H29">
        <f>HYPERLINK("https://library.bdrc.io/search?lg=bo&amp;t=Etext&amp;pg=1&amp;f=author,exc,bdr:P5782&amp;uilang=bo&amp;q=ཟབ་པ་དང་རྒྱ་ཆེ་བའི་ཚུལ་གསལ་བར་བཤད་པ་དབུ་མ་ལ་འཇུག་པ་སོགས།~1", "ཡིག་རྐྱང་གཞན།")</f>
        <v/>
      </c>
    </row>
    <row r="30" ht="70" customHeight="1">
      <c r="A30" t="inlineStr"/>
      <c r="B30" t="inlineStr">
        <is>
          <t>WA19458</t>
        </is>
      </c>
      <c r="C30" t="inlineStr">
        <is>
          <t>Madhyamakavatara</t>
        </is>
      </c>
      <c r="D30">
        <f>HYPERLINK("https://library.bdrc.io/show/bdr:IE0GR0308?uilang=bo","IE0GR0308")</f>
        <v/>
      </c>
      <c r="E30" t="inlineStr"/>
      <c r="F30" t="inlineStr"/>
      <c r="G30">
        <f>HYPERLINK("https://library.bdrc.io/search?lg=bo&amp;t=Work&amp;pg=1&amp;f=author,exc,bdr:P5782&amp;uilang=bo&amp;q=Madhyamakavatara~1", "བརྩམས་ཆོས་གཞན།")</f>
        <v/>
      </c>
      <c r="H30">
        <f>HYPERLINK("https://library.bdrc.io/search?lg=bo&amp;t=Etext&amp;pg=1&amp;f=author,exc,bdr:P5782&amp;uilang=bo&amp;q=Madhyamakavatara~1", "ཡིག་རྐྱང་གཞན།")</f>
        <v/>
      </c>
    </row>
    <row r="31" ht="70" customHeight="1">
      <c r="A31" t="inlineStr"/>
      <c r="B31" t="inlineStr">
        <is>
          <t>WA3CN22790</t>
        </is>
      </c>
      <c r="C31" t="inlineStr">
        <is>
          <t>དབུ་མ་ལ་འཇུག་པའི་རང་འགྲེལ།</t>
        </is>
      </c>
      <c r="D31">
        <f>HYPERLINK("https://library.bdrc.io/show/bdr:MW3CN22790?uilang=bo","MW3CN22790")</f>
        <v/>
      </c>
      <c r="E31">
        <f>HYPERLINK("https://library.bdrc.io/show/bdr:W3CN22790",IMAGE("https://iiif.bdrc.io/bdr:I4CN10224::I4CN102240003.jpg/full/150,/0/default.jpg"))</f>
        <v/>
      </c>
      <c r="F31">
        <f>HYPERLINK("https://library.bdrc.io/show/bdr:W3CN22790",IMAGE("https://iiif.bdrc.io/bdr:I4CN10224::I4CN102240142.tif/full/150,/0/default.jpg"))</f>
        <v/>
      </c>
      <c r="G31">
        <f>HYPERLINK("https://library.bdrc.io/search?lg=bo&amp;t=Work&amp;pg=1&amp;f=author,exc,bdr:P5782&amp;uilang=bo&amp;q=དབུ་མ་ལ་འཇུག་པའི་རང་འགྲེལ།~1", "བརྩམས་ཆོས་གཞན།")</f>
        <v/>
      </c>
      <c r="H31">
        <f>HYPERLINK("https://library.bdrc.io/search?lg=bo&amp;t=Etext&amp;pg=1&amp;f=author,exc,bdr:P5782&amp;uilang=bo&amp;q=དབུ་མ་ལ་འཇུག་པའི་རང་འགྲེལ།~1", "ཡིག་རྐྱང་གཞན།")</f>
        <v/>
      </c>
    </row>
    <row r="32" ht="70" customHeight="1">
      <c r="A32" t="inlineStr"/>
      <c r="B32" t="inlineStr">
        <is>
          <t>WA3CN22790</t>
        </is>
      </c>
      <c r="C32" t="inlineStr">
        <is>
          <t>དབུ་མ་ལ་འཇུག་པའི་རང་འགྲེལ།</t>
        </is>
      </c>
      <c r="D32">
        <f>HYPERLINK("https://library.bdrc.io/show/bdr:MW2KG234630?uilang=bo","MW2KG234630")</f>
        <v/>
      </c>
      <c r="E32">
        <f>HYPERLINK("https://library.bdrc.io/show/bdr:W2KG234630",IMAGE("https://iiif.bdrc.io/bdr:I2KG234755::I2KG2347550003.jpg/full/150,/0/default.jpg"))</f>
        <v/>
      </c>
      <c r="F32">
        <f>HYPERLINK("https://library.bdrc.io/show/bdr:W2KG234630",IMAGE("https://iiif.bdrc.io/bdr:I2KG234755::I2KG2347550287.jpg/full/150,/0/default.jpg"))</f>
        <v/>
      </c>
      <c r="G32">
        <f>HYPERLINK("https://library.bdrc.io/search?lg=bo&amp;t=Work&amp;pg=1&amp;f=author,exc,bdr:P5782&amp;uilang=bo&amp;q=དབུ་མ་ལ་འཇུག་པའི་རང་འགྲེལ།~1", "བརྩམས་ཆོས་གཞན།")</f>
        <v/>
      </c>
      <c r="H32">
        <f>HYPERLINK("https://library.bdrc.io/search?lg=bo&amp;t=Etext&amp;pg=1&amp;f=author,exc,bdr:P5782&amp;uilang=bo&amp;q=དབུ་མ་ལ་འཇུག་པའི་རང་འགྲེལ།~1", "ཡིག་རྐྱང་གཞན།")</f>
        <v/>
      </c>
    </row>
    <row r="33" ht="70" customHeight="1">
      <c r="A33" t="inlineStr"/>
      <c r="B33" t="inlineStr">
        <is>
          <t>WA3CN22790</t>
        </is>
      </c>
      <c r="C33" t="inlineStr">
        <is>
          <t>དབུ་མ་ལ་འཇུག་པའི་རང་འགྲེལ།</t>
        </is>
      </c>
      <c r="D33">
        <f>HYPERLINK("https://library.bdrc.io/show/bdr:MW1NLM2891?uilang=bo","MW1NLM2891")</f>
        <v/>
      </c>
      <c r="E33">
        <f>HYPERLINK("https://library.bdrc.io/show/bdr:W1NLM2891",IMAGE("https://iiif.bdrc.io/bdr:I1NLM2891_001::I1NLM2891_0010003.jpg/full/150,/0/default.jpg"))</f>
        <v/>
      </c>
      <c r="F33">
        <f>HYPERLINK("https://library.bdrc.io/show/bdr:W1NLM2891",IMAGE("https://iiif.bdrc.io/bdr:I1NLM2891_001::I1NLM2891_0010204.jpg/full/150,/0/default.jpg"))</f>
        <v/>
      </c>
      <c r="G33">
        <f>HYPERLINK("https://library.bdrc.io/search?lg=bo&amp;t=Work&amp;pg=1&amp;f=author,exc,bdr:P5782&amp;uilang=bo&amp;q=དབུ་མ་ལ་འཇུག་པའི་རང་འགྲེལ།~1", "བརྩམས་ཆོས་གཞན།")</f>
        <v/>
      </c>
      <c r="H33">
        <f>HYPERLINK("https://library.bdrc.io/search?lg=bo&amp;t=Etext&amp;pg=1&amp;f=author,exc,bdr:P5782&amp;uilang=bo&amp;q=དབུ་མ་ལ་འཇུག་པའི་རང་འགྲེལ།~1", "ཡིག་རྐྱང་གཞན།")</f>
        <v/>
      </c>
    </row>
    <row r="34" ht="70" customHeight="1">
      <c r="A34" t="inlineStr"/>
      <c r="B34" t="inlineStr">
        <is>
          <t>WA2KG234651</t>
        </is>
      </c>
      <c r="C34" t="inlineStr">
        <is>
          <t>མངོན་རྟོགས་རྒྱན་དང་དབུ་མ་འཇུག་པ།</t>
        </is>
      </c>
      <c r="D34">
        <f>HYPERLINK("https://library.bdrc.io/show/bdr:MW2KG234651?uilang=bo","MW2KG234651")</f>
        <v/>
      </c>
      <c r="E34">
        <f>HYPERLINK("https://library.bdrc.io/show/bdr:W2KG234651",IMAGE("https://iiif.bdrc.io/bdr:I2KG234806::I2KG2348060003.jpg/full/150,/0/default.jpg"))</f>
        <v/>
      </c>
      <c r="F34">
        <f>HYPERLINK("https://library.bdrc.io/show/bdr:W2KG234651",IMAGE("https://iiif.bdrc.io/bdr:I2KG234806::I2KG2348060033.jpg/full/150,/0/default.jpg"))</f>
        <v/>
      </c>
      <c r="G34">
        <f>HYPERLINK("https://library.bdrc.io/search?lg=bo&amp;t=Work&amp;pg=1&amp;f=author,exc,bdr:P5782&amp;uilang=bo&amp;q=མངོན་རྟོགས་རྒྱན་དང་དབུ་མ་འཇུག་པ།~1", "བརྩམས་ཆོས་གཞན།")</f>
        <v/>
      </c>
      <c r="H34">
        <f>HYPERLINK("https://library.bdrc.io/search?lg=bo&amp;t=Etext&amp;pg=1&amp;f=author,exc,bdr:P5782&amp;uilang=bo&amp;q=མངོན་རྟོགས་རྒྱན་དང་དབུ་མ་འཇུག་པ།~1", "ཡིག་རྐྱང་གཞན།")</f>
        <v/>
      </c>
    </row>
    <row r="35" ht="70" customHeight="1">
      <c r="A35" t="inlineStr"/>
      <c r="B35" t="inlineStr">
        <is>
          <t>WA8LS17372</t>
        </is>
      </c>
      <c r="C35" t="inlineStr">
        <is>
          <t>ཤེར་ཕྱིན་མངོན་རྟོགས་རྒྱན་དང་དབུ་མ་འཇུག་པ།</t>
        </is>
      </c>
      <c r="D35">
        <f>HYPERLINK("https://library.bdrc.io/show/bdr:MW8LS17372?uilang=bo","MW8LS17372")</f>
        <v/>
      </c>
      <c r="E35">
        <f>HYPERLINK("https://library.bdrc.io/show/bdr:W8LS17372",IMAGE("https://iiif.bdrc.io/bdr:I8LS17379::I8LS173790003.jpg/full/150,/0/default.jpg"))</f>
        <v/>
      </c>
      <c r="F35">
        <f>HYPERLINK("https://library.bdrc.io/show/bdr:W8LS17372",IMAGE("https://iiif.bdrc.io/bdr:I8LS17379::I8LS173790010.jpg/full/150,/0/default.jpg"))</f>
        <v/>
      </c>
      <c r="G35">
        <f>HYPERLINK("https://library.bdrc.io/search?lg=bo&amp;t=Work&amp;pg=1&amp;f=author,exc,bdr:P5782&amp;uilang=bo&amp;q=ཤེར་ཕྱིན་མངོན་རྟོགས་རྒྱན་དང་དབུ་མ་འཇུག་པ།~1", "བརྩམས་ཆོས་གཞན།")</f>
        <v/>
      </c>
      <c r="H35">
        <f>HYPERLINK("https://library.bdrc.io/search?lg=bo&amp;t=Etext&amp;pg=1&amp;f=author,exc,bdr:P5782&amp;uilang=bo&amp;q=ཤེར་ཕྱིན་མངོན་རྟོགས་རྒྱན་དང་དབུ་མ་འཇུག་པ།~1", "ཡིག་རྐྱང་གཞན།")</f>
        <v/>
      </c>
    </row>
    <row r="36" ht="70" customHeight="1">
      <c r="A36" t="inlineStr"/>
      <c r="B36" t="inlineStr">
        <is>
          <t>WA3CN7081</t>
        </is>
      </c>
      <c r="C36" t="inlineStr">
        <is>
          <t>གསང་འདུས་སྒྲོན་གསལ།</t>
        </is>
      </c>
      <c r="D36">
        <f>HYPERLINK("https://library.bdrc.io/show/bdr:MW3CN7081?uilang=bo","MW3CN7081")</f>
        <v/>
      </c>
      <c r="E36">
        <f>HYPERLINK("https://library.bdrc.io/show/bdr:W3CN7081",IMAGE("https://iiif.bdrc.io/bdr:I3CN7083::I3CN70830003.tif/full/150,/0/default.jpg"))</f>
        <v/>
      </c>
      <c r="F36">
        <f>HYPERLINK("https://library.bdrc.io/show/bdr:W3CN7081",IMAGE("https://iiif.bdrc.io/bdr:I3CN7083::I3CN70830320.tif/full/150,/0/default.jpg"))</f>
        <v/>
      </c>
      <c r="G36">
        <f>HYPERLINK("https://library.bdrc.io/search?lg=bo&amp;t=Work&amp;pg=1&amp;f=author,exc,bdr:P5782&amp;uilang=bo&amp;q=གསང་འདུས་སྒྲོན་གསལ།~1", "བརྩམས་ཆོས་གཞན།")</f>
        <v/>
      </c>
      <c r="H36">
        <f>HYPERLINK("https://library.bdrc.io/search?lg=bo&amp;t=Etext&amp;pg=1&amp;f=author,exc,bdr:P5782&amp;uilang=bo&amp;q=གསང་འདུས་སྒྲོན་གསལ།~1", "ཡིག་རྐྱང་གཞན།")</f>
        <v/>
      </c>
    </row>
    <row r="37" ht="70" customHeight="1">
      <c r="A37" t="inlineStr"/>
      <c r="B37" t="inlineStr">
        <is>
          <t>WA1KG15938</t>
        </is>
      </c>
      <c r="C37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37">
        <f>HYPERLINK("https://library.bdrc.io/show/bdr:MW1KG15938?uilang=bo","MW1KG15938")</f>
        <v/>
      </c>
      <c r="E37">
        <f>HYPERLINK("https://library.bdrc.io/show/bdr:W1KG15938",IMAGE("https://iiif.bdrc.io/bdr:I1KG15950::I1KG159500003.jpg/full/150,/0/default.jpg"))</f>
        <v/>
      </c>
      <c r="F37">
        <f>HYPERLINK("https://library.bdrc.io/show/bdr:W1KG15938",IMAGE("https://iiif.bdrc.io/bdr:I1KG15950::I1KG159500452.jpg/full/150,/0/default.jpg"))</f>
        <v/>
      </c>
      <c r="G37">
        <f>HYPERLINK("https://library.bdrc.io/search?lg=bo&amp;t=Work&amp;pg=1&amp;f=author,exc,bdr:P5782&amp;uilang=bo&amp;q=བྱང་ཆུབ་སེམས་དཔའི་རྣལ་འབྱོར་སྤྱོད་པ་བཞི་བརྒྱ་པའི་རྒྱ་ཆེར་འགྲེལ་པ།~1", "བརྩམས་ཆོས་གཞན།")</f>
        <v/>
      </c>
      <c r="H37">
        <f>HYPERLINK("https://library.bdrc.io/search?lg=bo&amp;t=Etext&amp;pg=1&amp;f=author,exc,bdr:P5782&amp;uilang=bo&amp;q=བྱང་ཆུབ་སེམས་དཔའི་རྣལ་འབྱོར་སྤྱོད་པ་བཞི་བརྒྱ་པའི་རྒྱ་ཆེར་འགྲེལ་པ།~1", "ཡིག་རྐྱང་གཞན།")</f>
        <v/>
      </c>
    </row>
    <row r="38" ht="70" customHeight="1">
      <c r="A38" t="inlineStr"/>
      <c r="B38" t="inlineStr">
        <is>
          <t>WA8LS17947</t>
        </is>
      </c>
      <c r="C38" t="inlineStr">
        <is>
          <t>དབུ་མ་འཇུག་པ། མངོན་རྟོགས་རྒྱན། མཛོད། འདུལ་བ་དང་རྣམ་འགྲེལ་བཅས་ཀྱི་རྩ་བ།</t>
        </is>
      </c>
      <c r="D38">
        <f>HYPERLINK("https://library.bdrc.io/show/bdr:MW8LS17947?uilang=bo","MW8LS17947")</f>
        <v/>
      </c>
      <c r="E38">
        <f>HYPERLINK("https://library.bdrc.io/show/bdr:W8LS17947",IMAGE("https://iiif.bdrc.io/bdr:I8LS17955::I8LS179550003.jpg/full/150,/0/default.jpg"))</f>
        <v/>
      </c>
      <c r="F38">
        <f>HYPERLINK("https://library.bdrc.io/show/bdr:W8LS17947",IMAGE("https://iiif.bdrc.io/bdr:I8LS17955::I8LS179550151.jpg/full/150,/0/default.jpg"))</f>
        <v/>
      </c>
      <c r="G38">
        <f>HYPERLINK("https://library.bdrc.io/search?lg=bo&amp;t=Work&amp;pg=1&amp;f=author,exc,bdr:P5782&amp;uilang=bo&amp;q=དབུ་མ་འཇུག་པ། མངོན་རྟོགས་རྒྱན། མཛོད། འདུལ་བ་དང་རྣམ་འགྲེལ་བཅས་ཀྱི་རྩ་བ།~1", "བརྩམས་ཆོས་གཞན།")</f>
        <v/>
      </c>
      <c r="H38">
        <f>HYPERLINK("https://library.bdrc.io/search?lg=bo&amp;t=Etext&amp;pg=1&amp;f=author,exc,bdr:P5782&amp;uilang=bo&amp;q=དབུ་མ་འཇུག་པ། མངོན་རྟོགས་རྒྱན། མཛོད། འདུལ་བ་དང་རྣམ་འགྲེལ་བཅས་ཀྱི་རྩ་བ།~1", "ཡིག་རྐྱང་གཞན།")</f>
        <v/>
      </c>
    </row>
    <row r="39" ht="70" customHeight="1">
      <c r="A39" t="inlineStr"/>
      <c r="B39" t="inlineStr">
        <is>
          <t>WA1KG3871</t>
        </is>
      </c>
      <c r="C39" t="inlineStr">
        <is>
          <t>དབུ་མ་ལ་འཇུག་པ།</t>
        </is>
      </c>
      <c r="D39">
        <f>HYPERLINK("https://library.bdrc.io/show/bdr:MW1KG3871?uilang=bo","MW1KG3871")</f>
        <v/>
      </c>
      <c r="E39">
        <f>HYPERLINK("https://library.bdrc.io/show/bdr:W1KG3871",IMAGE("https://iiif.bdrc.io/bdr:I1KG3953::I1KG39530003.tif/full/150,/0/default.jpg"))</f>
        <v/>
      </c>
      <c r="F39">
        <f>HYPERLINK("https://library.bdrc.io/show/bdr:W1KG3871",IMAGE("https://iiif.bdrc.io/bdr:I1KG3953::I1KG39530050.tif/full/150,/0/default.jpg"))</f>
        <v/>
      </c>
      <c r="G39">
        <f>HYPERLINK("https://library.bdrc.io/search?lg=bo&amp;t=Work&amp;pg=1&amp;f=author,exc,bdr:P5782&amp;uilang=bo&amp;q=དབུ་མ་ལ་འཇུག་པ།~1", "བརྩམས་ཆོས་གཞན།")</f>
        <v/>
      </c>
      <c r="H39">
        <f>HYPERLINK("https://library.bdrc.io/search?lg=bo&amp;t=Etext&amp;pg=1&amp;f=author,exc,bdr:P5782&amp;uilang=bo&amp;q=དབུ་མ་ལ་འཇུག་པ།~1", "ཡིག་རྐྱང་གཞན།")</f>
        <v/>
      </c>
    </row>
    <row r="40" ht="70" customHeight="1">
      <c r="A40" t="inlineStr"/>
      <c r="B40" t="inlineStr">
        <is>
          <t>WA1KG3871</t>
        </is>
      </c>
      <c r="C40" t="inlineStr">
        <is>
          <t>དབུ་མ་ལ་འཇུག་པ།</t>
        </is>
      </c>
      <c r="D40">
        <f>HYPERLINK("https://library.bdrc.io/show/bdr:MW1NLM188?uilang=bo","MW1NLM188")</f>
        <v/>
      </c>
      <c r="E40">
        <f>HYPERLINK("https://library.bdrc.io/show/bdr:W1NLM188",IMAGE("https://iiif.bdrc.io/bdr:I1NLM188_001::I1NLM188_0010003.jpg/full/150,/0/default.jpg"))</f>
        <v/>
      </c>
      <c r="F40">
        <f>HYPERLINK("https://library.bdrc.io/show/bdr:W1NLM188",IMAGE("https://iiif.bdrc.io/bdr:I1NLM188_001::I1NLM188_0010071.jpg/full/150,/0/default.jpg"))</f>
        <v/>
      </c>
      <c r="G40">
        <f>HYPERLINK("https://library.bdrc.io/search?lg=bo&amp;t=Work&amp;pg=1&amp;f=author,exc,bdr:P5782&amp;uilang=bo&amp;q=དབུ་མ་ལ་འཇུག་པ།~1", "བརྩམས་ཆོས་གཞན།")</f>
        <v/>
      </c>
      <c r="H40">
        <f>HYPERLINK("https://library.bdrc.io/search?lg=bo&amp;t=Etext&amp;pg=1&amp;f=author,exc,bdr:P5782&amp;uilang=bo&amp;q=དབུ་མ་ལ་འཇུག་པ།~1", "ཡིག་རྐྱང་གཞན།")</f>
        <v/>
      </c>
    </row>
    <row r="41" ht="70" customHeight="1">
      <c r="A41" t="inlineStr"/>
      <c r="B41" t="inlineStr">
        <is>
          <t>WA1KG3871</t>
        </is>
      </c>
      <c r="C41" t="inlineStr">
        <is>
          <t>དབུ་མ་ལ་འཇུག་པ།</t>
        </is>
      </c>
      <c r="D41">
        <f>HYPERLINK("https://library.bdrc.io/show/bdr:MW1NLM3136?uilang=bo","MW1NLM3136")</f>
        <v/>
      </c>
      <c r="E41">
        <f>HYPERLINK("https://library.bdrc.io/show/bdr:W1NLM3136",IMAGE("https://iiif.bdrc.io/bdr:I1NLM3136_001::I1NLM3136_0010003.jpg/full/150,/0/default.jpg"))</f>
        <v/>
      </c>
      <c r="F41">
        <f>HYPERLINK("https://library.bdrc.io/show/bdr:W1NLM3136",IMAGE("https://iiif.bdrc.io/bdr:I1NLM3136_001::I1NLM3136_0010031.jpg/full/150,/0/default.jpg"))</f>
        <v/>
      </c>
      <c r="G41">
        <f>HYPERLINK("https://library.bdrc.io/search?lg=bo&amp;t=Work&amp;pg=1&amp;f=author,exc,bdr:P5782&amp;uilang=bo&amp;q=དབུ་མ་ལ་འཇུག་པ།~1", "བརྩམས་ཆོས་གཞན།")</f>
        <v/>
      </c>
      <c r="H41">
        <f>HYPERLINK("https://library.bdrc.io/search?lg=bo&amp;t=Etext&amp;pg=1&amp;f=author,exc,bdr:P5782&amp;uilang=bo&amp;q=དབུ་མ་ལ་འཇུག་པ།~1", "ཡིག་རྐྱང་གཞན།")</f>
        <v/>
      </c>
    </row>
    <row r="42" ht="70" customHeight="1">
      <c r="A42" t="inlineStr"/>
      <c r="B42" t="inlineStr">
        <is>
          <t>WA1KG3871</t>
        </is>
      </c>
      <c r="C42" t="inlineStr">
        <is>
          <t>དབུ་མ་ལ་འཇུག་པ།</t>
        </is>
      </c>
      <c r="D42">
        <f>HYPERLINK("https://library.bdrc.io/show/bdr:MW0NGMCP42837?uilang=bo","MW0NGMCP42837")</f>
        <v/>
      </c>
      <c r="E42" t="inlineStr"/>
      <c r="F42" t="inlineStr"/>
      <c r="G42">
        <f>HYPERLINK("https://library.bdrc.io/search?lg=bo&amp;t=Work&amp;pg=1&amp;f=author,exc,bdr:P5782&amp;uilang=bo&amp;q=དབུ་མ་ལ་འཇུག་པ།~1", "བརྩམས་ཆོས་གཞན།")</f>
        <v/>
      </c>
      <c r="H42">
        <f>HYPERLINK("https://library.bdrc.io/search?lg=bo&amp;t=Etext&amp;pg=1&amp;f=author,exc,bdr:P5782&amp;uilang=bo&amp;q=དབུ་མ་ལ་འཇུག་པ།~1", "ཡིག་རྐྱང་གཞན།")</f>
        <v/>
      </c>
    </row>
    <row r="43" ht="70" customHeight="1">
      <c r="A43" t="inlineStr"/>
      <c r="B43" t="inlineStr">
        <is>
          <t>WA1KG3871</t>
        </is>
      </c>
      <c r="C43" t="inlineStr">
        <is>
          <t>དབུ་མ་ལ་འཇུག་པ།</t>
        </is>
      </c>
      <c r="D43">
        <f>HYPERLINK("https://library.bdrc.io/show/bdr:MW0NGMCP52727?uilang=bo","MW0NGMCP52727")</f>
        <v/>
      </c>
      <c r="E43" t="inlineStr"/>
      <c r="F43" t="inlineStr"/>
      <c r="G43">
        <f>HYPERLINK("https://library.bdrc.io/search?lg=bo&amp;t=Work&amp;pg=1&amp;f=author,exc,bdr:P5782&amp;uilang=bo&amp;q=དབུ་མ་ལ་འཇུག་པ།~1", "བརྩམས་ཆོས་གཞན།")</f>
        <v/>
      </c>
      <c r="H43">
        <f>HYPERLINK("https://library.bdrc.io/search?lg=bo&amp;t=Etext&amp;pg=1&amp;f=author,exc,bdr:P5782&amp;uilang=bo&amp;q=དབུ་མ་ལ་འཇུག་པ།~1", "ཡིག་རྐྱང་གཞན།")</f>
        <v/>
      </c>
    </row>
    <row r="44" ht="70" customHeight="1">
      <c r="A44" t="inlineStr"/>
      <c r="B44" t="inlineStr">
        <is>
          <t>WA1KG25101</t>
        </is>
      </c>
      <c r="C44" t="inlineStr">
        <is>
          <t>དབུ་མ་འཇུག་པའི་རང་འགྲེལ།</t>
        </is>
      </c>
      <c r="D44">
        <f>HYPERLINK("https://library.bdrc.io/show/bdr:MW1KG25101?uilang=bo","MW1KG25101")</f>
        <v/>
      </c>
      <c r="E44">
        <f>HYPERLINK("https://library.bdrc.io/show/bdr:W1KG25101",IMAGE("https://iiif.bdrc.io/bdr:I1KG25103::I1KG251030003.jpg/full/150,/0/default.jpg"))</f>
        <v/>
      </c>
      <c r="F44">
        <f>HYPERLINK("https://library.bdrc.io/show/bdr:W1KG25101",IMAGE("https://iiif.bdrc.io/bdr:I1KG25103::I1KG251030152.tif/full/150,/0/default.jpg"))</f>
        <v/>
      </c>
      <c r="G44">
        <f>HYPERLINK("https://library.bdrc.io/search?lg=bo&amp;t=Work&amp;pg=1&amp;f=author,exc,bdr:P5782&amp;uilang=bo&amp;q=དབུ་མ་འཇུག་པའི་རང་འགྲེལ།~1", "བརྩམས་ཆོས་གཞན།")</f>
        <v/>
      </c>
      <c r="H44">
        <f>HYPERLINK("https://library.bdrc.io/search?lg=bo&amp;t=Etext&amp;pg=1&amp;f=author,exc,bdr:P5782&amp;uilang=bo&amp;q=དབུ་མ་འཇུག་པའི་རང་འགྲེལ།~1", "ཡིག་རྐྱང་གཞན།")</f>
        <v/>
      </c>
    </row>
    <row r="45" ht="70" customHeight="1">
      <c r="A45" t="inlineStr"/>
      <c r="B45" t="inlineStr">
        <is>
          <t>WA1KG25101</t>
        </is>
      </c>
      <c r="C45" t="inlineStr">
        <is>
          <t>དབུ་མ་འཇུག་པའི་རང་འགྲེལ།</t>
        </is>
      </c>
      <c r="D45">
        <f>HYPERLINK("https://library.bdrc.io/show/bdr:MW4CZ369269?uilang=bo","MW4CZ369269")</f>
        <v/>
      </c>
      <c r="E45">
        <f>HYPERLINK("https://library.bdrc.io/show/bdr:W4CZ369269",IMAGE("https://iiif.bdrc.io/bdr:I4CZ369527::I4CZ3695270003.jpg/full/150,/0/default.jpg"))</f>
        <v/>
      </c>
      <c r="F45">
        <f>HYPERLINK("https://library.bdrc.io/show/bdr:W4CZ369269",IMAGE("https://iiif.bdrc.io/bdr:I4CZ369527::I4CZ3695270238.jpg/full/150,/0/default.jpg"))</f>
        <v/>
      </c>
      <c r="G45">
        <f>HYPERLINK("https://library.bdrc.io/search?lg=bo&amp;t=Work&amp;pg=1&amp;f=author,exc,bdr:P5782&amp;uilang=bo&amp;q=དབུ་མ་འཇུག་པའི་རང་འགྲེལ།~1", "བརྩམས་ཆོས་གཞན།")</f>
        <v/>
      </c>
      <c r="H45">
        <f>HYPERLINK("https://library.bdrc.io/search?lg=bo&amp;t=Etext&amp;pg=1&amp;f=author,exc,bdr:P5782&amp;uilang=bo&amp;q=དབུ་མ་འཇུག་པའི་རང་འགྲེལ།~1", "ཡིག་རྐྱང་གཞན།")</f>
        <v/>
      </c>
    </row>
    <row r="46" ht="70" customHeight="1">
      <c r="A46" t="inlineStr"/>
      <c r="B46" t="inlineStr">
        <is>
          <t>WA1KG25101</t>
        </is>
      </c>
      <c r="C46" t="inlineStr">
        <is>
          <t>དབུ་མ་འཇུག་པའི་རང་འགྲེལ།</t>
        </is>
      </c>
      <c r="D46">
        <f>HYPERLINK("https://library.bdrc.io/show/bdr:MW4CZ369339?uilang=bo","MW4CZ369339")</f>
        <v/>
      </c>
      <c r="E46">
        <f>HYPERLINK("https://library.bdrc.io/show/bdr:W4CZ369339",IMAGE("https://iiif.bdrc.io/bdr:I4CZ369687::I4CZ3696870003.jpg/full/150,/0/default.jpg"))</f>
        <v/>
      </c>
      <c r="F46">
        <f>HYPERLINK("https://library.bdrc.io/show/bdr:W4CZ369339",IMAGE("https://iiif.bdrc.io/bdr:I4CZ369687::I4CZ3696870305.jpg/full/150,/0/default.jpg"))</f>
        <v/>
      </c>
      <c r="G46">
        <f>HYPERLINK("https://library.bdrc.io/search?lg=bo&amp;t=Work&amp;pg=1&amp;f=author,exc,bdr:P5782&amp;uilang=bo&amp;q=དབུ་མ་འཇུག་པའི་རང་འགྲེལ།~1", "བརྩམས་ཆོས་གཞན།")</f>
        <v/>
      </c>
      <c r="H46">
        <f>HYPERLINK("https://library.bdrc.io/search?lg=bo&amp;t=Etext&amp;pg=1&amp;f=author,exc,bdr:P5782&amp;uilang=bo&amp;q=དབུ་མ་འཇུག་པའི་རང་འགྲེལ།~1", "ཡིག་རྐྱང་གཞན།")</f>
        <v/>
      </c>
    </row>
    <row r="47" ht="70" customHeight="1">
      <c r="A47" t="inlineStr"/>
      <c r="B47" t="inlineStr">
        <is>
          <t>WA1KG25101</t>
        </is>
      </c>
      <c r="C47" t="inlineStr">
        <is>
          <t>དབུ་མ་འཇུག་པའི་རང་འགྲེལ།</t>
        </is>
      </c>
      <c r="D47">
        <f>HYPERLINK("https://library.bdrc.io/show/bdr:MW4CZ294922?uilang=bo","MW4CZ294922")</f>
        <v/>
      </c>
      <c r="E47">
        <f>HYPERLINK("https://library.bdrc.io/show/bdr:W4CZ294922",IMAGE("https://iiif.bdrc.io/bdr:I4CZ307592::I4CZ3075920003.jpg/full/150,/0/default.jpg"))</f>
        <v/>
      </c>
      <c r="F47">
        <f>HYPERLINK("https://library.bdrc.io/show/bdr:W4CZ294922",IMAGE("https://iiif.bdrc.io/bdr:I4CZ307592::I4CZ3075920413.tif/full/150,/0/default.jpg"))</f>
        <v/>
      </c>
      <c r="G47">
        <f>HYPERLINK("https://library.bdrc.io/search?lg=bo&amp;t=Work&amp;pg=1&amp;f=author,exc,bdr:P5782&amp;uilang=bo&amp;q=དབུ་མ་འཇུག་པའི་རང་འགྲེལ།~1", "བརྩམས་ཆོས་གཞན།")</f>
        <v/>
      </c>
      <c r="H47">
        <f>HYPERLINK("https://library.bdrc.io/search?lg=bo&amp;t=Etext&amp;pg=1&amp;f=author,exc,bdr:P5782&amp;uilang=bo&amp;q=དབུ་མ་འཇུག་པའི་རང་འགྲེལ།~1", "ཡིག་རྐྱང་གཞན།")</f>
        <v/>
      </c>
    </row>
    <row r="48" ht="70" customHeight="1">
      <c r="A48" t="inlineStr"/>
      <c r="B48" t="inlineStr">
        <is>
          <t>WA8LS67997</t>
        </is>
      </c>
      <c r="C48" t="inlineStr">
        <is>
          <t>གཞུང་པོ་ཏི་ལྔའི་རྩ་བ།</t>
        </is>
      </c>
      <c r="D48">
        <f>HYPERLINK("https://library.bdrc.io/show/bdr:MW8LS67997?uilang=bo","MW8LS67997")</f>
        <v/>
      </c>
      <c r="E48">
        <f>HYPERLINK("https://library.bdrc.io/show/bdr:W8LS67997",IMAGE("https://iiif.bdrc.io/bdr:I8LS67999::I8LS679990003.jpg/full/150,/0/default.jpg"))</f>
        <v/>
      </c>
      <c r="F48">
        <f>HYPERLINK("https://library.bdrc.io/show/bdr:W8LS67997",IMAGE("https://iiif.bdrc.io/bdr:I8LS67999::I8LS679990065.tif/full/150,/0/default.jpg"))</f>
        <v/>
      </c>
      <c r="G48">
        <f>HYPERLINK("https://library.bdrc.io/search?lg=bo&amp;t=Work&amp;pg=1&amp;f=author,exc,bdr:P5782&amp;uilang=bo&amp;q=གཞུང་པོ་ཏི་ལྔའི་རྩ་བ།~1", "བརྩམས་ཆོས་གཞན།")</f>
        <v/>
      </c>
      <c r="H48">
        <f>HYPERLINK("https://library.bdrc.io/search?lg=bo&amp;t=Etext&amp;pg=1&amp;f=author,exc,bdr:P5782&amp;uilang=bo&amp;q=གཞུང་པོ་ཏི་ལྔའི་རྩ་བ།~1", "ཡིག་རྐྱང་གཞན།")</f>
        <v/>
      </c>
    </row>
    <row r="49" ht="70" customHeight="1">
      <c r="A49" t="inlineStr"/>
      <c r="B49" t="inlineStr">
        <is>
          <t>WA0XL3D9633311302</t>
        </is>
      </c>
      <c r="C49" t="inlineStr">
        <is>
          <t>ཟླ་གྲགས་ཀྱིས་མཛད་པའི་རིགས་པ་དྲུག་ཅུ་པའི་འགྲེལ་པ།</t>
        </is>
      </c>
      <c r="D49">
        <f>HYPERLINK("https://library.bdrc.io/show/bdr:MW1KG4313_3D9633?uilang=bo","MW1KG4313_3D9633")</f>
        <v/>
      </c>
      <c r="E49" t="inlineStr"/>
      <c r="F49" t="inlineStr"/>
      <c r="G49">
        <f>HYPERLINK("https://library.bdrc.io/search?lg=bo&amp;t=Work&amp;pg=1&amp;f=author,exc,bdr:P5782&amp;uilang=bo&amp;q=ཟླ་གྲགས་ཀྱིས་མཛད་པའི་རིགས་པ་དྲུག་ཅུ་པའི་འགྲེལ་པ།~1", "བརྩམས་ཆོས་གཞན།")</f>
        <v/>
      </c>
      <c r="H49">
        <f>HYPERLINK("https://library.bdrc.io/search?lg=bo&amp;t=Etext&amp;pg=1&amp;f=author,exc,bdr:P5782&amp;uilang=bo&amp;q=ཟླ་གྲགས་ཀྱིས་མཛད་པའི་རིགས་པ་དྲུག་ཅུ་པའི་འགྲེལ་པ།~1", "ཡིག་རྐྱང་གཞན།")</f>
        <v/>
      </c>
    </row>
    <row r="50" ht="70" customHeight="1">
      <c r="A50" t="inlineStr"/>
      <c r="B50" t="inlineStr">
        <is>
          <t>WA2KG232489</t>
        </is>
      </c>
      <c r="C50" t="inlineStr">
        <is>
          <t>རྣམ་འགྲེལ་རྩ་བ་དང་། མངོན་རྟོགས་རྒྱན། དབུ་མ་འཇུག་པ། མཛོད་རྩ་བ་བཅས་རྩ་བ་བཞི།</t>
        </is>
      </c>
      <c r="D50">
        <f>HYPERLINK("https://library.bdrc.io/show/bdr:MW2KG232489?uilang=bo","MW2KG232489")</f>
        <v/>
      </c>
      <c r="E50">
        <f>HYPERLINK("https://library.bdrc.io/show/bdr:W2KG232489",IMAGE("https://iiif.bdrc.io/bdr:I2KG234781::I2KG2347810003.jpg/full/150,/0/default.jpg"))</f>
        <v/>
      </c>
      <c r="F50">
        <f>HYPERLINK("https://library.bdrc.io/show/bdr:W2KG232489",IMAGE("https://iiif.bdrc.io/bdr:I2KG234781::I2KG2347810049.jpg/full/150,/0/default.jpg"))</f>
        <v/>
      </c>
      <c r="G50">
        <f>HYPERLINK("https://library.bdrc.io/search?lg=bo&amp;t=Work&amp;pg=1&amp;f=author,exc,bdr:P5782&amp;uilang=bo&amp;q=རྣམ་འགྲེལ་རྩ་བ་དང་། མངོན་རྟོགས་རྒྱན། དབུ་མ་འཇུག་པ། མཛོད་རྩ་བ་བཅས་རྩ་བ་བཞི།~1", "བརྩམས་ཆོས་གཞན།")</f>
        <v/>
      </c>
      <c r="H50">
        <f>HYPERLINK("https://library.bdrc.io/search?lg=bo&amp;t=Etext&amp;pg=1&amp;f=author,exc,bdr:P5782&amp;uilang=bo&amp;q=རྣམ་འགྲེལ་རྩ་བ་དང་། མངོན་རྟོགས་རྒྱན། དབུ་མ་འཇུག་པ། མཛོད་རྩ་བ་བཅས་རྩ་བ་བཞི།~1", "ཡིག་རྐྱང་གཞན།")</f>
        <v/>
      </c>
    </row>
    <row r="51" ht="70" customHeight="1">
      <c r="A51" t="inlineStr"/>
      <c r="B51" t="inlineStr">
        <is>
          <t>WA1NLM3197</t>
        </is>
      </c>
      <c r="C51" t="inlineStr">
        <is>
          <t>པཎ་ཆེན་བསོད་ནམས་གྲགས་པས་མཛད་རྒྱུད་བླ་མའི་ཊིཀྐ་སོགས།</t>
        </is>
      </c>
      <c r="D51">
        <f>HYPERLINK("https://library.bdrc.io/show/bdr:MW1NLM3197?uilang=bo","MW1NLM3197")</f>
        <v/>
      </c>
      <c r="E51">
        <f>HYPERLINK("https://library.bdrc.io/show/bdr:W1NLM3197",IMAGE("https://iiif.bdrc.io/bdr:I1NLM3197_001::I1NLM3197_0010003.jpg/full/150,/0/default.jpg"))</f>
        <v/>
      </c>
      <c r="F51">
        <f>HYPERLINK("https://library.bdrc.io/show/bdr:W1NLM3197",IMAGE("https://iiif.bdrc.io/bdr:I1NLM3197_001::I1NLM3197_0010086.jpg/full/150,/0/default.jpg"))</f>
        <v/>
      </c>
      <c r="G51">
        <f>HYPERLINK("https://library.bdrc.io/search?lg=bo&amp;t=Work&amp;pg=1&amp;f=author,exc,bdr:P5782&amp;uilang=bo&amp;q=པཎ་ཆེན་བསོད་ནམས་གྲགས་པས་མཛད་རྒྱུད་བླ་མའི་ཊིཀྐ་སོགས།~1", "བརྩམས་ཆོས་གཞན།")</f>
        <v/>
      </c>
      <c r="H51">
        <f>HYPERLINK("https://library.bdrc.io/search?lg=bo&amp;t=Etext&amp;pg=1&amp;f=author,exc,bdr:P5782&amp;uilang=bo&amp;q=པཎ་ཆེན་བསོད་ནམས་གྲགས་པས་མཛད་རྒྱུད་བླ་མའི་ཊིཀྐ་སོགས།~1", "ཡིག་རྐྱང་གཞན།")</f>
        <v/>
      </c>
    </row>
    <row r="52" ht="70" customHeight="1">
      <c r="A52" t="inlineStr"/>
      <c r="B52" t="inlineStr">
        <is>
          <t>WA4CZ369480</t>
        </is>
      </c>
      <c r="C52" t="inlineStr">
        <is>
          <t>མངོན་རྟོགས་རྒྱན་དང་དབུ་མ་འཇུག་པ་མཛོད་རྩ་བ་བཅས།</t>
        </is>
      </c>
      <c r="D52">
        <f>HYPERLINK("https://library.bdrc.io/show/bdr:MW2KG232488?uilang=bo","MW2KG232488")</f>
        <v/>
      </c>
      <c r="E52">
        <f>HYPERLINK("https://library.bdrc.io/show/bdr:W2KG232488",IMAGE("https://iiif.bdrc.io/bdr:I2KG234779::I2KG2347790003.jpg/full/150,/0/default.jpg"))</f>
        <v/>
      </c>
      <c r="F52">
        <f>HYPERLINK("https://library.bdrc.io/show/bdr:W2KG232488",IMAGE("https://iiif.bdrc.io/bdr:I2KG234779::I2KG2347790158.jpg/full/150,/0/default.jpg"))</f>
        <v/>
      </c>
      <c r="G52">
        <f>HYPERLINK("https://library.bdrc.io/search?lg=bo&amp;t=Work&amp;pg=1&amp;f=author,exc,bdr:P5782&amp;uilang=bo&amp;q=མངོན་རྟོགས་རྒྱན་དང་དབུ་མ་འཇུག་པ་མཛོད་རྩ་བ་བཅས།~1", "བརྩམས་ཆོས་གཞན།")</f>
        <v/>
      </c>
      <c r="H52">
        <f>HYPERLINK("https://library.bdrc.io/search?lg=bo&amp;t=Etext&amp;pg=1&amp;f=author,exc,bdr:P5782&amp;uilang=bo&amp;q=མངོན་རྟོགས་རྒྱན་དང་དབུ་མ་འཇུག་པ་མཛོད་རྩ་བ་བཅས།~1", "ཡིག་རྐྱང་གཞན།")</f>
        <v/>
      </c>
    </row>
    <row r="53" ht="70" customHeight="1">
      <c r="A53" t="inlineStr"/>
      <c r="B53" t="inlineStr">
        <is>
          <t>WA4CZ369480</t>
        </is>
      </c>
      <c r="C53" t="inlineStr">
        <is>
          <t>མངོན་རྟོགས་རྒྱན་དང་། དབུ་མ་འཇུག་པ། མཛོད་རྩ་བ་བཅས།</t>
        </is>
      </c>
      <c r="D53">
        <f>HYPERLINK("https://library.bdrc.io/show/bdr:MW2KG232490?uilang=bo","MW2KG232490")</f>
        <v/>
      </c>
      <c r="E53">
        <f>HYPERLINK("https://library.bdrc.io/show/bdr:W2KG232490",IMAGE("https://iiif.bdrc.io/bdr:I2KG234783::I2KG2347830003.jpg/full/150,/0/default.jpg"))</f>
        <v/>
      </c>
      <c r="F53">
        <f>HYPERLINK("https://library.bdrc.io/show/bdr:W2KG232490",IMAGE("https://iiif.bdrc.io/bdr:I2KG234783::I2KG2347830105.jpg/full/150,/0/default.jpg"))</f>
        <v/>
      </c>
      <c r="G53">
        <f>HYPERLINK("https://library.bdrc.io/search?lg=bo&amp;t=Work&amp;pg=1&amp;f=author,exc,bdr:P5782&amp;uilang=bo&amp;q=མངོན་རྟོགས་རྒྱན་དང་། དབུ་མ་འཇུག་པ། མཛོད་རྩ་བ་བཅས།~1", "བརྩམས་ཆོས་གཞན།")</f>
        <v/>
      </c>
      <c r="H53">
        <f>HYPERLINK("https://library.bdrc.io/search?lg=bo&amp;t=Etext&amp;pg=1&amp;f=author,exc,bdr:P5782&amp;uilang=bo&amp;q=མངོན་རྟོགས་རྒྱན་དང་། དབུ་མ་འཇུག་པ། མཛོད་རྩ་བ་བཅས།~1", "ཡིག་རྐྱང་གཞན།")</f>
        <v/>
      </c>
    </row>
    <row r="54" ht="70" customHeight="1">
      <c r="A54" t="inlineStr"/>
      <c r="B54" t="inlineStr">
        <is>
          <t>WA4CZ369480</t>
        </is>
      </c>
      <c r="C54" t="inlineStr">
        <is>
          <t>མངོན་རྟོགས་རྒྱན་དང་། དབུ་མ་འཇུག་པ། མཛོད་རྩ་བ་བཅས།</t>
        </is>
      </c>
      <c r="D54">
        <f>HYPERLINK("https://library.bdrc.io/show/bdr:MW4CZ369480?uilang=bo","MW4CZ369480")</f>
        <v/>
      </c>
      <c r="E54">
        <f>HYPERLINK("https://library.bdrc.io/show/bdr:W4CZ369480",IMAGE("https://iiif.bdrc.io/bdr:I4CZ370603::I4CZ3706030003.jpg/full/150,/0/default.jpg"))</f>
        <v/>
      </c>
      <c r="F54">
        <f>HYPERLINK("https://library.bdrc.io/show/bdr:W4CZ369480",IMAGE("https://iiif.bdrc.io/bdr:I4CZ370603::I4CZ3706030173.jpg/full/150,/0/default.jpg"))</f>
        <v/>
      </c>
      <c r="G54">
        <f>HYPERLINK("https://library.bdrc.io/search?lg=bo&amp;t=Work&amp;pg=1&amp;f=author,exc,bdr:P5782&amp;uilang=bo&amp;q=མངོན་རྟོགས་རྒྱན་དང་། དབུ་མ་འཇུག་པ། མཛོད་རྩ་བ་བཅས།~1", "བརྩམས་ཆོས་གཞན།")</f>
        <v/>
      </c>
      <c r="H54">
        <f>HYPERLINK("https://library.bdrc.io/search?lg=bo&amp;t=Etext&amp;pg=1&amp;f=author,exc,bdr:P5782&amp;uilang=bo&amp;q=མངོན་རྟོགས་རྒྱན་དང་། དབུ་མ་འཇུག་པ། མཛོད་རྩ་བ་བཅས།~1", "ཡིག་རྐྱང་གཞན།")</f>
        <v/>
      </c>
    </row>
    <row r="55" ht="70" customHeight="1">
      <c r="A55" t="inlineStr"/>
      <c r="B55" t="inlineStr">
        <is>
          <t>WA20401</t>
        </is>
      </c>
      <c r="C55" t="inlineStr">
        <is>
          <t>དབུ་མ་ལ་འཇུག་པ་རྩ་བ་དང་འགྲེལ་པ།</t>
        </is>
      </c>
      <c r="D55">
        <f>HYPERLINK("https://library.bdrc.io/show/bdr:MW20401?uilang=bo","MW20401")</f>
        <v/>
      </c>
      <c r="E55">
        <f>HYPERLINK("https://library.bdrc.io/show/bdr:W20401",IMAGE("https://iiif.bdrc.io/bdr:I1KG10486::I1KG104860003.jpg/full/150,/0/default.jpg"))</f>
        <v/>
      </c>
      <c r="F55">
        <f>HYPERLINK("https://library.bdrc.io/show/bdr:W20401",IMAGE("https://iiif.bdrc.io/bdr:I1KG10486::I1KG104860172.jpg/full/150,/0/default.jpg"))</f>
        <v/>
      </c>
      <c r="G55">
        <f>HYPERLINK("https://library.bdrc.io/search?lg=bo&amp;t=Work&amp;pg=1&amp;f=author,exc,bdr:P5782&amp;uilang=bo&amp;q=དབུ་མ་ལ་འཇུག་པ་རྩ་བ་དང་འགྲེལ་པ།~1", "བརྩམས་ཆོས་གཞན།")</f>
        <v/>
      </c>
      <c r="H55">
        <f>HYPERLINK("https://library.bdrc.io/search?lg=bo&amp;t=Etext&amp;pg=1&amp;f=author,exc,bdr:P5782&amp;uilang=bo&amp;q=དབུ་མ་ལ་འཇུག་པ་རྩ་བ་དང་འགྲེལ་པ།~1", "ཡིག་རྐྱང་གཞན།")</f>
        <v/>
      </c>
    </row>
    <row r="56" ht="70" customHeight="1">
      <c r="A56" t="inlineStr"/>
      <c r="B56" t="inlineStr">
        <is>
          <t>WA8LS66287</t>
        </is>
      </c>
      <c r="C56" t="inlineStr">
        <is>
          <t>མངོན་རྟོགས་རྒྱན། དབུ་མ་འཇུག་པ། མཛོད་རྩ་བ། ཀུན་གཞིའི་རྩ་བ་བཅས་ཕྱོགས་བསྡེབས།</t>
        </is>
      </c>
      <c r="D56">
        <f>HYPERLINK("https://library.bdrc.io/show/bdr:MW8LS66287?uilang=bo","MW8LS66287")</f>
        <v/>
      </c>
      <c r="E56">
        <f>HYPERLINK("https://library.bdrc.io/show/bdr:W8LS66287",IMAGE("https://iiif.bdrc.io/bdr:I8LS66289::I8LS662890003.jpg/full/150,/0/default.jpg"))</f>
        <v/>
      </c>
      <c r="F56">
        <f>HYPERLINK("https://library.bdrc.io/show/bdr:W8LS66287",IMAGE("https://iiif.bdrc.io/bdr:I8LS66289::I8LS662890194.tif/full/150,/0/default.jpg"))</f>
        <v/>
      </c>
      <c r="G56">
        <f>HYPERLINK("https://library.bdrc.io/search?lg=bo&amp;t=Work&amp;pg=1&amp;f=author,exc,bdr:P5782&amp;uilang=bo&amp;q=མངོན་རྟོགས་རྒྱན། དབུ་མ་འཇུག་པ། མཛོད་རྩ་བ། ཀུན་གཞིའི་རྩ་བ་བཅས་ཕྱོགས་བསྡེབས།~1", "བརྩམས་ཆོས་གཞན།")</f>
        <v/>
      </c>
      <c r="H56">
        <f>HYPERLINK("https://library.bdrc.io/search?lg=bo&amp;t=Etext&amp;pg=1&amp;f=author,exc,bdr:P5782&amp;uilang=bo&amp;q=མངོན་རྟོགས་རྒྱན། དབུ་མ་འཇུག་པ། མཛོད་རྩ་བ། ཀུན་གཞིའི་རྩ་བ་བཅས་ཕྱོགས་བསྡེབས།~1", "ཡིག་རྐྱང་གཞན།")</f>
        <v/>
      </c>
    </row>
    <row r="57" ht="70" customHeight="1">
      <c r="A57" t="inlineStr"/>
      <c r="B57" t="inlineStr">
        <is>
          <t>WA1NLM688</t>
        </is>
      </c>
      <c r="C57" t="inlineStr">
        <is>
          <t>དབུ་མ་ལ་འཇུག་པ་སོགས།</t>
        </is>
      </c>
      <c r="D57">
        <f>HYPERLINK("https://library.bdrc.io/show/bdr:MW1NLM2140?uilang=bo","MW1NLM2140")</f>
        <v/>
      </c>
      <c r="E57">
        <f>HYPERLINK("https://library.bdrc.io/show/bdr:W1NLM2140",IMAGE("https://iiif.bdrc.io/bdr:I1NLM2140_001::I1NLM2140_0010003.jpg/full/150,/0/default.jpg"))</f>
        <v/>
      </c>
      <c r="F57">
        <f>HYPERLINK("https://library.bdrc.io/show/bdr:W1NLM2140",IMAGE("https://iiif.bdrc.io/bdr:I1NLM2140_001::I1NLM2140_0010031.jpg/full/150,/0/default.jpg"))</f>
        <v/>
      </c>
      <c r="G57">
        <f>HYPERLINK("https://library.bdrc.io/search?lg=bo&amp;t=Work&amp;pg=1&amp;f=author,exc,bdr:P5782&amp;uilang=bo&amp;q=དབུ་མ་ལ་འཇུག་པ་སོགས།~1", "བརྩམས་ཆོས་གཞན།")</f>
        <v/>
      </c>
      <c r="H57">
        <f>HYPERLINK("https://library.bdrc.io/search?lg=bo&amp;t=Etext&amp;pg=1&amp;f=author,exc,bdr:P5782&amp;uilang=bo&amp;q=དབུ་མ་ལ་འཇུག་པ་སོགས།~1", "ཡིག་རྐྱང་གཞན།")</f>
        <v/>
      </c>
    </row>
    <row r="58" ht="70" customHeight="1">
      <c r="A58" t="inlineStr"/>
      <c r="B58" t="inlineStr">
        <is>
          <t>WA1NLM688</t>
        </is>
      </c>
      <c r="C58" t="inlineStr">
        <is>
          <t>དབུ་མ་ལ་འཇུག་པ་སོགས།</t>
        </is>
      </c>
      <c r="D58">
        <f>HYPERLINK("https://library.bdrc.io/show/bdr:MW1NLM2275?uilang=bo","MW1NLM2275")</f>
        <v/>
      </c>
      <c r="E58">
        <f>HYPERLINK("https://library.bdrc.io/show/bdr:W1NLM2275",IMAGE("https://iiif.bdrc.io/bdr:I1NLM2275_001::I1NLM2275_0010003.jpg/full/150,/0/default.jpg"))</f>
        <v/>
      </c>
      <c r="F58">
        <f>HYPERLINK("https://library.bdrc.io/show/bdr:W1NLM2275",IMAGE("https://iiif.bdrc.io/bdr:I1NLM2275_001::I1NLM2275_0010138.jpg/full/150,/0/default.jpg"))</f>
        <v/>
      </c>
      <c r="G58">
        <f>HYPERLINK("https://library.bdrc.io/search?lg=bo&amp;t=Work&amp;pg=1&amp;f=author,exc,bdr:P5782&amp;uilang=bo&amp;q=དབུ་མ་ལ་འཇུག་པ་སོགས།~1", "བརྩམས་ཆོས་གཞན།")</f>
        <v/>
      </c>
      <c r="H58">
        <f>HYPERLINK("https://library.bdrc.io/search?lg=bo&amp;t=Etext&amp;pg=1&amp;f=author,exc,bdr:P5782&amp;uilang=bo&amp;q=དབུ་མ་ལ་འཇུག་པ་སོགས།~1", "ཡིག་རྐྱང་གཞན།")</f>
        <v/>
      </c>
    </row>
    <row r="59" ht="70" customHeight="1">
      <c r="A59" t="inlineStr"/>
      <c r="B59" t="inlineStr">
        <is>
          <t>WA1NLM688</t>
        </is>
      </c>
      <c r="C59" t="inlineStr">
        <is>
          <t>དབུ་མ་ལ་འཇུག་པ་སོགས།</t>
        </is>
      </c>
      <c r="D59">
        <f>HYPERLINK("https://library.bdrc.io/show/bdr:MW1NLM1752?uilang=bo","MW1NLM1752")</f>
        <v/>
      </c>
      <c r="E59">
        <f>HYPERLINK("https://library.bdrc.io/show/bdr:W1NLM1752",IMAGE("https://iiif.bdrc.io/bdr:I1NLM1752_001::I1NLM1752_0010003.jpg/full/150,/0/default.jpg"))</f>
        <v/>
      </c>
      <c r="F59">
        <f>HYPERLINK("https://library.bdrc.io/show/bdr:W1NLM1752",IMAGE("https://iiif.bdrc.io/bdr:I1NLM1752_001::I1NLM1752_0010117.jpg/full/150,/0/default.jpg"))</f>
        <v/>
      </c>
      <c r="G59">
        <f>HYPERLINK("https://library.bdrc.io/search?lg=bo&amp;t=Work&amp;pg=1&amp;f=author,exc,bdr:P5782&amp;uilang=bo&amp;q=དབུ་མ་ལ་འཇུག་པ་སོགས།~1", "བརྩམས་ཆོས་གཞན།")</f>
        <v/>
      </c>
      <c r="H59">
        <f>HYPERLINK("https://library.bdrc.io/search?lg=bo&amp;t=Etext&amp;pg=1&amp;f=author,exc,bdr:P5782&amp;uilang=bo&amp;q=དབུ་མ་ལ་འཇུག་པ་སོགས།~1", "ཡིག་རྐྱང་གཞན།")</f>
        <v/>
      </c>
    </row>
    <row r="60" ht="70" customHeight="1">
      <c r="A60" t="inlineStr"/>
      <c r="B60" t="inlineStr">
        <is>
          <t>WA1NLM688</t>
        </is>
      </c>
      <c r="C60" t="inlineStr">
        <is>
          <t>དབུ་མ་ལ་འཇུག་པ་ལ་སོགས།</t>
        </is>
      </c>
      <c r="D60">
        <f>HYPERLINK("https://library.bdrc.io/show/bdr:MW1NLM3101?uilang=bo","MW1NLM3101")</f>
        <v/>
      </c>
      <c r="E60">
        <f>HYPERLINK("https://library.bdrc.io/show/bdr:W1NLM3101",IMAGE("https://iiif.bdrc.io/bdr:I1NLM3101_001::I1NLM3101_0010003.jpg/full/150,/0/default.jpg"))</f>
        <v/>
      </c>
      <c r="F60">
        <f>HYPERLINK("https://library.bdrc.io/show/bdr:W1NLM3101",IMAGE("https://iiif.bdrc.io/bdr:I1NLM3101_001::I1NLM3101_0010009.jpg/full/150,/0/default.jpg"))</f>
        <v/>
      </c>
      <c r="G60">
        <f>HYPERLINK("https://library.bdrc.io/search?lg=bo&amp;t=Work&amp;pg=1&amp;f=author,exc,bdr:P5782&amp;uilang=bo&amp;q=དབུ་མ་ལ་འཇུག་པ་ལ་སོགས།~1", "བརྩམས་ཆོས་གཞན།")</f>
        <v/>
      </c>
      <c r="H60">
        <f>HYPERLINK("https://library.bdrc.io/search?lg=bo&amp;t=Etext&amp;pg=1&amp;f=author,exc,bdr:P5782&amp;uilang=bo&amp;q=དབུ་མ་ལ་འཇུག་པ་ལ་སོགས།~1", "ཡིག་རྐྱང་གཞན།")</f>
        <v/>
      </c>
    </row>
    <row r="61" ht="70" customHeight="1">
      <c r="A61" t="inlineStr"/>
      <c r="B61" t="inlineStr">
        <is>
          <t>WA1NLM688</t>
        </is>
      </c>
      <c r="C61" t="inlineStr">
        <is>
          <t>དབུ་མ་ལ་འཇུག་པ་སོགས།</t>
        </is>
      </c>
      <c r="D61">
        <f>HYPERLINK("https://library.bdrc.io/show/bdr:MW1NLM1692?uilang=bo","MW1NLM1692")</f>
        <v/>
      </c>
      <c r="E61">
        <f>HYPERLINK("https://library.bdrc.io/show/bdr:W1NLM1692",IMAGE("https://iiif.bdrc.io/bdr:I1NLM1692_001::I1NLM1692_0010003.jpg/full/150,/0/default.jpg"))</f>
        <v/>
      </c>
      <c r="F61">
        <f>HYPERLINK("https://library.bdrc.io/show/bdr:W1NLM1692",IMAGE("https://iiif.bdrc.io/bdr:I1NLM1692_001::I1NLM1692_0010055.jpg/full/150,/0/default.jpg"))</f>
        <v/>
      </c>
      <c r="G61">
        <f>HYPERLINK("https://library.bdrc.io/search?lg=bo&amp;t=Work&amp;pg=1&amp;f=author,exc,bdr:P5782&amp;uilang=bo&amp;q=དབུ་མ་ལ་འཇུག་པ་སོགས།~1", "བརྩམས་ཆོས་གཞན།")</f>
        <v/>
      </c>
      <c r="H61">
        <f>HYPERLINK("https://library.bdrc.io/search?lg=bo&amp;t=Etext&amp;pg=1&amp;f=author,exc,bdr:P5782&amp;uilang=bo&amp;q=དབུ་མ་ལ་འཇུག་པ་སོགས།~1", "ཡིག་རྐྱང་གཞན།")</f>
        <v/>
      </c>
    </row>
    <row r="62" ht="70" customHeight="1">
      <c r="A62" t="inlineStr"/>
      <c r="B62" t="inlineStr">
        <is>
          <t>WA1NLM688</t>
        </is>
      </c>
      <c r="C62" t="inlineStr">
        <is>
          <t>དབུ་མ་ལ་འཇུག་པ་སོགས།</t>
        </is>
      </c>
      <c r="D62">
        <f>HYPERLINK("https://library.bdrc.io/show/bdr:MW3CN20393?uilang=bo","MW3CN20393")</f>
        <v/>
      </c>
      <c r="E62">
        <f>HYPERLINK("https://library.bdrc.io/show/bdr:W3CN20393",IMAGE("https://iiif.bdrc.io/bdr:I3CN20395::I3CN203950003.jpg/full/150,/0/default.jpg"))</f>
        <v/>
      </c>
      <c r="F62">
        <f>HYPERLINK("https://library.bdrc.io/show/bdr:W3CN20393",IMAGE("https://iiif.bdrc.io/bdr:I3CN20395::I3CN203950102.jpg/full/150,/0/default.jpg"))</f>
        <v/>
      </c>
      <c r="G62">
        <f>HYPERLINK("https://library.bdrc.io/search?lg=bo&amp;t=Work&amp;pg=1&amp;f=author,exc,bdr:P5782&amp;uilang=bo&amp;q=དབུ་མ་ལ་འཇུག་པ་སོགས།~1", "བརྩམས་ཆོས་གཞན།")</f>
        <v/>
      </c>
      <c r="H62">
        <f>HYPERLINK("https://library.bdrc.io/search?lg=bo&amp;t=Etext&amp;pg=1&amp;f=author,exc,bdr:P5782&amp;uilang=bo&amp;q=དབུ་མ་ལ་འཇུག་པ་སོགས།~1", "ཡིག་རྐྱང་གཞན།")</f>
        <v/>
      </c>
    </row>
    <row r="63" ht="70" customHeight="1">
      <c r="A63" t="inlineStr"/>
      <c r="B63" t="inlineStr">
        <is>
          <t>WA1NLM688</t>
        </is>
      </c>
      <c r="C63" t="inlineStr">
        <is>
          <t>དབུ་མ་ལ་འཇུག་པ་སོགས།</t>
        </is>
      </c>
      <c r="D63">
        <f>HYPERLINK("https://library.bdrc.io/show/bdr:MW1NLM1760?uilang=bo","MW1NLM1760")</f>
        <v/>
      </c>
      <c r="E63">
        <f>HYPERLINK("https://library.bdrc.io/show/bdr:W1NLM1760",IMAGE("https://iiif.bdrc.io/bdr:I1NLM1760_001::I1NLM1760_0010003.jpg/full/150,/0/default.jpg"))</f>
        <v/>
      </c>
      <c r="F63">
        <f>HYPERLINK("https://library.bdrc.io/show/bdr:W1NLM1760",IMAGE("https://iiif.bdrc.io/bdr:I1NLM1760_001::I1NLM1760_0010061.jpg/full/150,/0/default.jpg"))</f>
        <v/>
      </c>
      <c r="G63">
        <f>HYPERLINK("https://library.bdrc.io/search?lg=bo&amp;t=Work&amp;pg=1&amp;f=author,exc,bdr:P5782&amp;uilang=bo&amp;q=དབུ་མ་ལ་འཇུག་པ་སོགས།~1", "བརྩམས་ཆོས་གཞན།")</f>
        <v/>
      </c>
      <c r="H63">
        <f>HYPERLINK("https://library.bdrc.io/search?lg=bo&amp;t=Etext&amp;pg=1&amp;f=author,exc,bdr:P5782&amp;uilang=bo&amp;q=དབུ་མ་ལ་འཇུག་པ་སོགས།~1", "ཡིག་རྐྱང་གཞན།")</f>
        <v/>
      </c>
    </row>
    <row r="64" ht="70" customHeight="1">
      <c r="A64" t="inlineStr"/>
      <c r="B64" t="inlineStr">
        <is>
          <t>WA1NLM688</t>
        </is>
      </c>
      <c r="C64" t="inlineStr">
        <is>
          <t>དབུ་མ་ལ་འཇུག་པ་སོགས།</t>
        </is>
      </c>
      <c r="D64">
        <f>HYPERLINK("https://library.bdrc.io/show/bdr:MW1NLM1551?uilang=bo","MW1NLM1551")</f>
        <v/>
      </c>
      <c r="E64">
        <f>HYPERLINK("https://library.bdrc.io/show/bdr:W1NLM1551",IMAGE("https://iiif.bdrc.io/bdr:I1NLM1551_001::I1NLM1551_0010003.jpg/full/150,/0/default.jpg"))</f>
        <v/>
      </c>
      <c r="F64">
        <f>HYPERLINK("https://library.bdrc.io/show/bdr:W1NLM1551",IMAGE("https://iiif.bdrc.io/bdr:I1NLM1551_001::I1NLM1551_0010114.jpg/full/150,/0/default.jpg"))</f>
        <v/>
      </c>
      <c r="G64">
        <f>HYPERLINK("https://library.bdrc.io/search?lg=bo&amp;t=Work&amp;pg=1&amp;f=author,exc,bdr:P5782&amp;uilang=bo&amp;q=དབུ་མ་ལ་འཇུག་པ་སོགས།~1", "བརྩམས་ཆོས་གཞན།")</f>
        <v/>
      </c>
      <c r="H64">
        <f>HYPERLINK("https://library.bdrc.io/search?lg=bo&amp;t=Etext&amp;pg=1&amp;f=author,exc,bdr:P5782&amp;uilang=bo&amp;q=དབུ་མ་ལ་འཇུག་པ་སོགས།~1", "ཡིག་རྐྱང་གཞན།")</f>
        <v/>
      </c>
    </row>
    <row r="65" ht="70" customHeight="1">
      <c r="A65" t="inlineStr"/>
      <c r="B65" t="inlineStr">
        <is>
          <t>WA1NLM688</t>
        </is>
      </c>
      <c r="C65" t="inlineStr">
        <is>
          <t>དབུ་མ་ལ་འཇུག་པ་སོགས།</t>
        </is>
      </c>
      <c r="D65">
        <f>HYPERLINK("https://library.bdrc.io/show/bdr:MW1NLM688?uilang=bo","MW1NLM688")</f>
        <v/>
      </c>
      <c r="E65">
        <f>HYPERLINK("https://library.bdrc.io/show/bdr:W1NLM688",IMAGE("https://iiif.bdrc.io/bdr:I1NLM688_001::I1NLM688_0010003.jpg/full/150,/0/default.jpg"))</f>
        <v/>
      </c>
      <c r="F65">
        <f>HYPERLINK("https://library.bdrc.io/show/bdr:W1NLM688",IMAGE("https://iiif.bdrc.io/bdr:I1NLM688_001::I1NLM688_0010039.jpg/full/150,/0/default.jpg"))</f>
        <v/>
      </c>
      <c r="G65">
        <f>HYPERLINK("https://library.bdrc.io/search?lg=bo&amp;t=Work&amp;pg=1&amp;f=author,exc,bdr:P5782&amp;uilang=bo&amp;q=དབུ་མ་ལ་འཇུག་པ་སོགས།~1", "བརྩམས་ཆོས་གཞན།")</f>
        <v/>
      </c>
      <c r="H65">
        <f>HYPERLINK("https://library.bdrc.io/search?lg=bo&amp;t=Etext&amp;pg=1&amp;f=author,exc,bdr:P5782&amp;uilang=bo&amp;q=དབུ་མ་ལ་འཇུག་པ་སོགས།~1", "ཡིག་རྐྱང་གཞན།")</f>
        <v/>
      </c>
    </row>
    <row r="66" ht="70" customHeight="1">
      <c r="A66" t="inlineStr"/>
      <c r="B66" t="inlineStr">
        <is>
          <t>WA0FFY007</t>
        </is>
      </c>
      <c r="C66" t="inlineStr">
        <is>
          <t>Yuktiṣaṣṭikāvṛtti</t>
        </is>
      </c>
      <c r="D66">
        <f>HYPERLINK("https://library.bdrc.io/show/bdr:MW0FFY007?uilang=bo","MW0FFY007")</f>
        <v/>
      </c>
      <c r="E66" t="inlineStr"/>
      <c r="F66" t="inlineStr"/>
      <c r="G66">
        <f>HYPERLINK("https://library.bdrc.io/search?lg=bo&amp;t=Work&amp;pg=1&amp;f=author,exc,bdr:P5782&amp;uilang=bo&amp;q=Yuktiṣaṣṭikāvṛtti~1", "བརྩམས་ཆོས་གཞན།")</f>
        <v/>
      </c>
      <c r="H66">
        <f>HYPERLINK("https://library.bdrc.io/search?lg=bo&amp;t=Etext&amp;pg=1&amp;f=author,exc,bdr:P5782&amp;uilang=bo&amp;q=Yuktiṣaṣṭikāvṛtti~1", "ཡིག་རྐྱང་གཞན།")</f>
        <v/>
      </c>
    </row>
    <row r="67" ht="70" customHeight="1">
      <c r="A67" t="inlineStr"/>
      <c r="B67" t="inlineStr">
        <is>
          <t>WA4CZ302691</t>
        </is>
      </c>
      <c r="C67" t="inlineStr">
        <is>
          <t>དབུ་མ་ཤེས་རབ་ལ་འཇུག་པ་སོགས།</t>
        </is>
      </c>
      <c r="D67">
        <f>HYPERLINK("https://library.bdrc.io/show/bdr:MW4CZ302691?uilang=bo","MW4CZ302691")</f>
        <v/>
      </c>
      <c r="E67" t="inlineStr"/>
      <c r="F67" t="inlineStr"/>
      <c r="G67">
        <f>HYPERLINK("https://library.bdrc.io/search?lg=bo&amp;t=Work&amp;pg=1&amp;f=author,exc,bdr:P5782&amp;uilang=bo&amp;q=དབུ་མ་ཤེས་རབ་ལ་འཇུག་པ་སོགས།~1", "བརྩམས་ཆོས་གཞན།")</f>
        <v/>
      </c>
      <c r="H67">
        <f>HYPERLINK("https://library.bdrc.io/search?lg=bo&amp;t=Etext&amp;pg=1&amp;f=author,exc,bdr:P5782&amp;uilang=bo&amp;q=དབུ་མ་ཤེས་རབ་ལ་འཇུག་པ་སོགས།~1", "ཡིག་རྐྱང་གཞན།")</f>
        <v/>
      </c>
    </row>
    <row r="68" ht="70" customHeight="1">
      <c r="A68" t="inlineStr"/>
      <c r="B68" t="inlineStr">
        <is>
          <t>WA1KG3407</t>
        </is>
      </c>
      <c r="C68" t="inlineStr">
        <is>
          <t>དབུ་མ་ལ་འཇུག་པའི་བཤད་པ།</t>
        </is>
      </c>
      <c r="D68">
        <f>HYPERLINK("https://library.bdrc.io/show/bdr:MW3CN3397?uilang=bo","MW3CN3397")</f>
        <v/>
      </c>
      <c r="E68">
        <f>HYPERLINK("https://library.bdrc.io/show/bdr:W3CN3397",IMAGE("https://iiif.bdrc.io/bdr:I3CN8566::I3CN85660003.jpg/full/150,/0/default.jpg"))</f>
        <v/>
      </c>
      <c r="F68">
        <f>HYPERLINK("https://library.bdrc.io/show/bdr:W3CN3397",IMAGE("https://iiif.bdrc.io/bdr:I3CN8566::I3CN85660217.tif/full/150,/0/default.jpg"))</f>
        <v/>
      </c>
      <c r="G68">
        <f>HYPERLINK("https://library.bdrc.io/search?lg=bo&amp;t=Work&amp;pg=1&amp;f=author,exc,bdr:P5782&amp;uilang=bo&amp;q=དབུ་མ་ལ་འཇུག་པའི་བཤད་པ།~1", "བརྩམས་ཆོས་གཞན།")</f>
        <v/>
      </c>
      <c r="H68">
        <f>HYPERLINK("https://library.bdrc.io/search?lg=bo&amp;t=Etext&amp;pg=1&amp;f=author,exc,bdr:P5782&amp;uilang=bo&amp;q=དབུ་མ་ལ་འཇུག་པའི་བཤད་པ།~1", "ཡིག་རྐྱང་གཞན།")</f>
        <v/>
      </c>
    </row>
    <row r="69" ht="70" customHeight="1">
      <c r="A69" t="inlineStr"/>
      <c r="B69" t="inlineStr">
        <is>
          <t>WA1KG3407</t>
        </is>
      </c>
      <c r="C69" t="inlineStr">
        <is>
          <t>དབུ་མ་ལ་འཇུག་པའི་བཤད་པ།</t>
        </is>
      </c>
      <c r="D69">
        <f>HYPERLINK("https://library.bdrc.io/show/bdr:MW1KG3407?uilang=bo","MW1KG3407")</f>
        <v/>
      </c>
      <c r="E69">
        <f>HYPERLINK("https://library.bdrc.io/show/bdr:W1KG3407",IMAGE("https://iiif.bdrc.io/bdr:I1KG3494::I1KG34940003.tif/full/150,/0/default.jpg"))</f>
        <v/>
      </c>
      <c r="F69">
        <f>HYPERLINK("https://library.bdrc.io/show/bdr:W1KG3407",IMAGE("https://iiif.bdrc.io/bdr:I1KG3494::I1KG34940582.tif/full/150,/0/default.jpg"))</f>
        <v/>
      </c>
      <c r="G69">
        <f>HYPERLINK("https://library.bdrc.io/search?lg=bo&amp;t=Work&amp;pg=1&amp;f=author,exc,bdr:P5782&amp;uilang=bo&amp;q=དབུ་མ་ལ་འཇུག་པའི་བཤད་པ།~1", "བརྩམས་ཆོས་གཞན།")</f>
        <v/>
      </c>
      <c r="H69">
        <f>HYPERLINK("https://library.bdrc.io/search?lg=bo&amp;t=Etext&amp;pg=1&amp;f=author,exc,bdr:P5782&amp;uilang=bo&amp;q=དབུ་མ་ལ་འཇུག་པའི་བཤད་པ།~1", "ཡིག་རྐྱང་གཞན།")</f>
        <v/>
      </c>
    </row>
    <row r="70" ht="70" customHeight="1">
      <c r="A70" t="inlineStr"/>
      <c r="B70" t="inlineStr">
        <is>
          <t>WA1KG3407</t>
        </is>
      </c>
      <c r="C70" t="inlineStr">
        <is>
          <t>དབུ་མ་ལ་འཇུག་པའི་བཤད་པ།</t>
        </is>
      </c>
      <c r="D70">
        <f>HYPERLINK("https://library.bdrc.io/show/bdr:MW8LS26197?uilang=bo","MW8LS26197")</f>
        <v/>
      </c>
      <c r="E70">
        <f>HYPERLINK("https://library.bdrc.io/show/bdr:W8LS26197",IMAGE("https://iiif.bdrc.io/bdr:I8LS26199::I8LS261990003.jpg/full/150,/0/default.jpg"))</f>
        <v/>
      </c>
      <c r="F70">
        <f>HYPERLINK("https://library.bdrc.io/show/bdr:W8LS26197",IMAGE("https://iiif.bdrc.io/bdr:I8LS26199::I8LS261990040.tif/full/150,/0/default.jpg"))</f>
        <v/>
      </c>
      <c r="G70">
        <f>HYPERLINK("https://library.bdrc.io/search?lg=bo&amp;t=Work&amp;pg=1&amp;f=author,exc,bdr:P5782&amp;uilang=bo&amp;q=དབུ་མ་ལ་འཇུག་པའི་བཤད་པ།~1", "བརྩམས་ཆོས་གཞན།")</f>
        <v/>
      </c>
      <c r="H70">
        <f>HYPERLINK("https://library.bdrc.io/search?lg=bo&amp;t=Etext&amp;pg=1&amp;f=author,exc,bdr:P5782&amp;uilang=bo&amp;q=དབུ་མ་ལ་འཇུག་པའི་བཤད་པ།~1", "ཡིག་རྐྱང་གཞན།")</f>
        <v/>
      </c>
    </row>
    <row r="71" ht="70" customHeight="1">
      <c r="A71" t="inlineStr"/>
      <c r="B71" t="inlineStr">
        <is>
          <t>WA1KG3407</t>
        </is>
      </c>
      <c r="C71" t="inlineStr">
        <is>
          <t>དབུ་མ་ལ་འཇུག་པའི་བཤད་པ།</t>
        </is>
      </c>
      <c r="D71">
        <f>HYPERLINK("https://library.bdrc.io/show/bdr:MW0NGMCP67132?uilang=bo","MW0NGMCP67132")</f>
        <v/>
      </c>
      <c r="E71" t="inlineStr"/>
      <c r="F71" t="inlineStr"/>
      <c r="G71">
        <f>HYPERLINK("https://library.bdrc.io/search?lg=bo&amp;t=Work&amp;pg=1&amp;f=author,exc,bdr:P5782&amp;uilang=bo&amp;q=དབུ་མ་ལ་འཇུག་པའི་བཤད་པ།~1", "བརྩམས་ཆོས་གཞན།")</f>
        <v/>
      </c>
      <c r="H71">
        <f>HYPERLINK("https://library.bdrc.io/search?lg=bo&amp;t=Etext&amp;pg=1&amp;f=author,exc,bdr:P5782&amp;uilang=bo&amp;q=དབུ་མ་ལ་འཇུག་པའི་བཤད་པ།~1", "ཡིག་རྐྱང་གཞན།")</f>
        <v/>
      </c>
    </row>
    <row r="72" ht="70" customHeight="1">
      <c r="A72" t="inlineStr"/>
      <c r="B72" t="inlineStr">
        <is>
          <t>WA3CN3436</t>
        </is>
      </c>
      <c r="C72" t="inlineStr">
        <is>
          <t>དབུ་མ་རྩ་བའི་འགྲེལ་པ་ཚིག་གསལ།</t>
        </is>
      </c>
      <c r="D72">
        <f>HYPERLINK("https://library.bdrc.io/show/bdr:MW3CN3436?uilang=bo","MW3CN3436")</f>
        <v/>
      </c>
      <c r="E72">
        <f>HYPERLINK("https://library.bdrc.io/show/bdr:W3CN3436",IMAGE("https://iiif.bdrc.io/bdr:I3CN4025::I3CN40250003.jpg/full/150,/0/default.jpg"))</f>
        <v/>
      </c>
      <c r="F72">
        <f>HYPERLINK("https://library.bdrc.io/show/bdr:W3CN3436",IMAGE("https://iiif.bdrc.io/bdr:I3CN4025::I3CN40250090.tif/full/150,/0/default.jpg"))</f>
        <v/>
      </c>
      <c r="G72">
        <f>HYPERLINK("https://library.bdrc.io/search?lg=bo&amp;t=Work&amp;pg=1&amp;f=author,exc,bdr:P5782&amp;uilang=bo&amp;q=དབུ་མ་རྩ་བའི་འགྲེལ་པ་ཚིག་གསལ།~1", "བརྩམས་ཆོས་གཞན།")</f>
        <v/>
      </c>
      <c r="H72">
        <f>HYPERLINK("https://library.bdrc.io/search?lg=bo&amp;t=Etext&amp;pg=1&amp;f=author,exc,bdr:P5782&amp;uilang=bo&amp;q=དབུ་མ་རྩ་བའི་འགྲེལ་པ་ཚིག་གསལ།~1", "ཡིག་རྐྱང་གཞན།")</f>
        <v/>
      </c>
    </row>
    <row r="73" ht="70" customHeight="1">
      <c r="A73" t="inlineStr"/>
      <c r="B73" t="inlineStr">
        <is>
          <t>WA0RT0595</t>
        </is>
      </c>
      <c r="C73" t="inlineStr">
        <is>
          <t>རྡོ་རྗེ་ཕག་མོ་སྒྲོལ་མ་ལ་བསྟོད་པ།</t>
        </is>
      </c>
      <c r="D73">
        <f>HYPERLINK("https://library.bdrc.io/show/bdr:MW22704_1391?uilang=bo","MW22704_1391")</f>
        <v/>
      </c>
      <c r="E73" t="inlineStr"/>
      <c r="F73" t="inlineStr"/>
      <c r="G73">
        <f>HYPERLINK("https://library.bdrc.io/search?lg=bo&amp;t=Work&amp;pg=1&amp;f=author,exc,bdr:P5782&amp;uilang=bo&amp;q=རྡོ་རྗེ་ཕག་མོ་སྒྲོལ་མ་ལ་བསྟོད་པ།~1", "བརྩམས་ཆོས་གཞན།")</f>
        <v/>
      </c>
      <c r="H73">
        <f>HYPERLINK("https://library.bdrc.io/search?lg=bo&amp;t=Etext&amp;pg=1&amp;f=author,exc,bdr:P5782&amp;uilang=bo&amp;q=རྡོ་རྗེ་ཕག་མོ་སྒྲོལ་མ་ལ་བསྟོད་པ།~1", "ཡིག་རྐྱང་གཞན།")</f>
        <v/>
      </c>
    </row>
    <row r="74" ht="70" customHeight="1">
      <c r="A74" t="inlineStr"/>
      <c r="B74" t="inlineStr">
        <is>
          <t>WA0RT0595</t>
        </is>
      </c>
      <c r="C74" t="inlineStr">
        <is>
          <t>རྡོ་རྗེ་ཕག་མོ་སྒྲོལ་མ་ལ་བསྟོད་པ།</t>
        </is>
      </c>
      <c r="D74">
        <f>HYPERLINK("https://library.bdrc.io/show/bdr:MW23703_1724?uilang=bo","MW23703_1724")</f>
        <v/>
      </c>
      <c r="E74" t="inlineStr"/>
      <c r="F74" t="inlineStr"/>
      <c r="G74">
        <f>HYPERLINK("https://library.bdrc.io/search?lg=bo&amp;t=Work&amp;pg=1&amp;f=author,exc,bdr:P5782&amp;uilang=bo&amp;q=རྡོ་རྗེ་ཕག་མོ་སྒྲོལ་མ་ལ་བསྟོད་པ།~1", "བརྩམས་ཆོས་གཞན།")</f>
        <v/>
      </c>
      <c r="H74">
        <f>HYPERLINK("https://library.bdrc.io/search?lg=bo&amp;t=Etext&amp;pg=1&amp;f=author,exc,bdr:P5782&amp;uilang=bo&amp;q=རྡོ་རྗེ་ཕག་མོ་སྒྲོལ་མ་ལ་བསྟོད་པ།~1", "ཡིག་རྐྱང་གཞན།")</f>
        <v/>
      </c>
    </row>
    <row r="75" ht="70" customHeight="1">
      <c r="A75" t="inlineStr"/>
      <c r="B75" t="inlineStr">
        <is>
          <t>WA0RT0595</t>
        </is>
      </c>
      <c r="C75" t="inlineStr">
        <is>
          <t>རྡོ་རྗེ་ཕག་མོ་སྒྲོལ་མ་ལ་བསྟོད་པ།</t>
        </is>
      </c>
      <c r="D75">
        <f>HYPERLINK("https://library.bdrc.io/show/bdr:MW1PD95844_0626?uilang=bo","MW1PD95844_0626")</f>
        <v/>
      </c>
      <c r="E75" t="inlineStr"/>
      <c r="F75" t="inlineStr"/>
      <c r="G75">
        <f>HYPERLINK("https://library.bdrc.io/search?lg=bo&amp;t=Work&amp;pg=1&amp;f=author,exc,bdr:P5782&amp;uilang=bo&amp;q=རྡོ་རྗེ་ཕག་མོ་སྒྲོལ་མ་ལ་བསྟོད་པ།~1", "བརྩམས་ཆོས་གཞན།")</f>
        <v/>
      </c>
      <c r="H75">
        <f>HYPERLINK("https://library.bdrc.io/search?lg=bo&amp;t=Etext&amp;pg=1&amp;f=author,exc,bdr:P5782&amp;uilang=bo&amp;q=རྡོ་རྗེ་ཕག་མོ་སྒྲོལ་མ་ལ་བསྟོད་པ།~1", "ཡིག་རྐྱང་གཞན།")</f>
        <v/>
      </c>
    </row>
    <row r="76" ht="70" customHeight="1">
      <c r="A76" t="inlineStr"/>
      <c r="B76" t="inlineStr">
        <is>
          <t>WA0RT0595</t>
        </is>
      </c>
      <c r="C76" t="inlineStr">
        <is>
          <t>རྡོ་རྗེ་ཕག་མོ་སྒྲོལ་མ་ལ་བསྟོད་པ།</t>
        </is>
      </c>
      <c r="D76">
        <f>HYPERLINK("https://library.bdrc.io/show/bdr:MW2KG5015_1391?uilang=bo","MW2KG5015_1391")</f>
        <v/>
      </c>
      <c r="E76" t="inlineStr"/>
      <c r="F76" t="inlineStr"/>
      <c r="G76">
        <f>HYPERLINK("https://library.bdrc.io/search?lg=bo&amp;t=Work&amp;pg=1&amp;f=author,exc,bdr:P5782&amp;uilang=bo&amp;q=རྡོ་རྗེ་ཕག་མོ་སྒྲོལ་མ་ལ་བསྟོད་པ།~1", "བརྩམས་ཆོས་གཞན།")</f>
        <v/>
      </c>
      <c r="H76">
        <f>HYPERLINK("https://library.bdrc.io/search?lg=bo&amp;t=Etext&amp;pg=1&amp;f=author,exc,bdr:P5782&amp;uilang=bo&amp;q=རྡོ་རྗེ་ཕག་མོ་སྒྲོལ་མ་ལ་བསྟོད་པ།~1", "ཡིག་རྐྱང་གཞན།")</f>
        <v/>
      </c>
    </row>
    <row r="77" ht="70" customHeight="1">
      <c r="A77" t="inlineStr"/>
      <c r="B77" t="inlineStr">
        <is>
          <t>WA0RT0595</t>
        </is>
      </c>
      <c r="C77" t="inlineStr">
        <is>
          <t>རྡོ་རྗེ་ཕག་མོ་སྒྲོལ་མ་ལ་བསྟོད་པ།</t>
        </is>
      </c>
      <c r="D77">
        <f>HYPERLINK("https://library.bdrc.io/show/bdr:MW23702_0598?uilang=bo","MW23702_0598")</f>
        <v/>
      </c>
      <c r="E77" t="inlineStr"/>
      <c r="F77" t="inlineStr"/>
      <c r="G77">
        <f>HYPERLINK("https://library.bdrc.io/search?lg=bo&amp;t=Work&amp;pg=1&amp;f=author,exc,bdr:P5782&amp;uilang=bo&amp;q=རྡོ་རྗེ་ཕག་མོ་སྒྲོལ་མ་ལ་བསྟོད་པ།~1", "བརྩམས་ཆོས་གཞན།")</f>
        <v/>
      </c>
      <c r="H77">
        <f>HYPERLINK("https://library.bdrc.io/search?lg=bo&amp;t=Etext&amp;pg=1&amp;f=author,exc,bdr:P5782&amp;uilang=bo&amp;q=རྡོ་རྗེ་ཕག་མོ་སྒྲོལ་མ་ལ་བསྟོད་པ།~1", "ཡིག་རྐྱང་གཞན།")</f>
        <v/>
      </c>
    </row>
    <row r="78" ht="70" customHeight="1">
      <c r="A78" t="inlineStr"/>
      <c r="B78" t="inlineStr">
        <is>
          <t>WA0RT0595</t>
        </is>
      </c>
      <c r="C78" t="inlineStr">
        <is>
          <t>རྡོ་རྗེ་ཕག་མོ་སྒྲོལ་མ་ལ་བསྟོད་པ།</t>
        </is>
      </c>
      <c r="D78">
        <f>HYPERLINK("https://library.bdrc.io/show/bdr:MW1KG13126_2595?uilang=bo","MW1KG13126_2595")</f>
        <v/>
      </c>
      <c r="E78" t="inlineStr"/>
      <c r="F78" t="inlineStr"/>
      <c r="G78">
        <f>HYPERLINK("https://library.bdrc.io/search?lg=bo&amp;t=Work&amp;pg=1&amp;f=author,exc,bdr:P5782&amp;uilang=bo&amp;q=རྡོ་རྗེ་ཕག་མོ་སྒྲོལ་མ་ལ་བསྟོད་པ།~1", "བརྩམས་ཆོས་གཞན།")</f>
        <v/>
      </c>
      <c r="H78">
        <f>HYPERLINK("https://library.bdrc.io/search?lg=bo&amp;t=Etext&amp;pg=1&amp;f=author,exc,bdr:P5782&amp;uilang=bo&amp;q=རྡོ་རྗེ་ཕག་མོ་སྒྲོལ་མ་ལ་བསྟོད་པ།~1", "ཡིག་རྐྱང་གཞན།")</f>
        <v/>
      </c>
    </row>
    <row r="79" ht="70" customHeight="1">
      <c r="A79" t="inlineStr"/>
      <c r="B79" t="inlineStr">
        <is>
          <t>WA0RT0651</t>
        </is>
      </c>
      <c r="C79" t="inlineStr">
        <is>
          <t>སྦྱོར་བ་ཡན་ལག་དྲུག་པ་ཞེས་བྱ་བའི་འགྲེལ་པ།</t>
        </is>
      </c>
      <c r="D79">
        <f>HYPERLINK("https://library.bdrc.io/show/bdr:MW1PD95844_0688?uilang=bo","MW1PD95844_0688")</f>
        <v/>
      </c>
      <c r="E79" t="inlineStr"/>
      <c r="F79" t="inlineStr"/>
      <c r="G79">
        <f>HYPERLINK("https://library.bdrc.io/search?lg=bo&amp;t=Work&amp;pg=1&amp;f=author,exc,bdr:P5782&amp;uilang=bo&amp;q=སྦྱོར་བ་ཡན་ལག་དྲུག་པ་ཞེས་བྱ་བའི་འགྲེལ་པ།~1", "བརྩམས་ཆོས་གཞན།")</f>
        <v/>
      </c>
      <c r="H79">
        <f>HYPERLINK("https://library.bdrc.io/search?lg=bo&amp;t=Etext&amp;pg=1&amp;f=author,exc,bdr:P5782&amp;uilang=bo&amp;q=སྦྱོར་བ་ཡན་ལག་དྲུག་པ་ཞེས་བྱ་བའི་འགྲེལ་པ།~1", "ཡིག་རྐྱང་གཞན།")</f>
        <v/>
      </c>
    </row>
    <row r="80" ht="70" customHeight="1">
      <c r="A80" t="inlineStr"/>
      <c r="B80" t="inlineStr">
        <is>
          <t>WA0RT0651</t>
        </is>
      </c>
      <c r="C80" t="inlineStr">
        <is>
          <t>སྦྱོར་བ་ཡན་ལག་དྲུག་པ་ཞེས་བྱ་བའི་འགྲེལ་པ།</t>
        </is>
      </c>
      <c r="D80">
        <f>HYPERLINK("https://library.bdrc.io/show/bdr:MW1PD95844_0803?uilang=bo","MW1PD95844_0803")</f>
        <v/>
      </c>
      <c r="E80" t="inlineStr"/>
      <c r="F80" t="inlineStr"/>
      <c r="G80">
        <f>HYPERLINK("https://library.bdrc.io/search?lg=bo&amp;t=Work&amp;pg=1&amp;f=author,exc,bdr:P5782&amp;uilang=bo&amp;q=སྦྱོར་བ་ཡན་ལག་དྲུག་པ་ཞེས་བྱ་བའི་འགྲེལ་པ།~1", "བརྩམས་ཆོས་གཞན།")</f>
        <v/>
      </c>
      <c r="H80">
        <f>HYPERLINK("https://library.bdrc.io/search?lg=bo&amp;t=Etext&amp;pg=1&amp;f=author,exc,bdr:P5782&amp;uilang=bo&amp;q=སྦྱོར་བ་ཡན་ལག་དྲུག་པ་ཞེས་བྱ་བའི་འགྲེལ་པ།~1", "ཡིག་རྐྱང་གཞན།")</f>
        <v/>
      </c>
    </row>
    <row r="81" ht="70" customHeight="1">
      <c r="A81" t="inlineStr"/>
      <c r="B81" t="inlineStr">
        <is>
          <t>WA0RT0651</t>
        </is>
      </c>
      <c r="C81" t="inlineStr">
        <is>
          <t>སྦྱོར་བ་ཡན་ལག་དྲུག་པ་ཞེས་བྱ་བའི་འགྲེལ་པ།</t>
        </is>
      </c>
      <c r="D81">
        <f>HYPERLINK("https://library.bdrc.io/show/bdr:MW23702_0654?uilang=bo","MW23702_0654")</f>
        <v/>
      </c>
      <c r="E81" t="inlineStr"/>
      <c r="F81" t="inlineStr"/>
      <c r="G81">
        <f>HYPERLINK("https://library.bdrc.io/search?lg=bo&amp;t=Work&amp;pg=1&amp;f=author,exc,bdr:P5782&amp;uilang=bo&amp;q=སྦྱོར་བ་ཡན་ལག་དྲུག་པ་ཞེས་བྱ་བའི་འགྲེལ་པ།~1", "བརྩམས་ཆོས་གཞན།")</f>
        <v/>
      </c>
      <c r="H81">
        <f>HYPERLINK("https://library.bdrc.io/search?lg=bo&amp;t=Etext&amp;pg=1&amp;f=author,exc,bdr:P5782&amp;uilang=bo&amp;q=སྦྱོར་བ་ཡན་ལག་དྲུག་པ་ཞེས་བྱ་བའི་འགྲེལ་པ།~1", "ཡིག་རྐྱང་གཞན།")</f>
        <v/>
      </c>
    </row>
    <row r="82" ht="70" customHeight="1">
      <c r="A82" t="inlineStr"/>
      <c r="B82" t="inlineStr">
        <is>
          <t>WA0RT0651</t>
        </is>
      </c>
      <c r="C82" t="inlineStr">
        <is>
          <t>སྦྱོར་བ་ཡན་ལག་དྲུག་པ་ཞེས་བྱ་བའི་འགྲེལ་པ།</t>
        </is>
      </c>
      <c r="D82">
        <f>HYPERLINK("https://library.bdrc.io/show/bdr:MW23703_1786?uilang=bo","MW23703_1786")</f>
        <v/>
      </c>
      <c r="E82" t="inlineStr"/>
      <c r="F82" t="inlineStr"/>
      <c r="G82">
        <f>HYPERLINK("https://library.bdrc.io/search?lg=bo&amp;t=Work&amp;pg=1&amp;f=author,exc,bdr:P5782&amp;uilang=bo&amp;q=སྦྱོར་བ་ཡན་ལག་དྲུག་པ་ཞེས་བྱ་བའི་འགྲེལ་པ།~1", "བརྩམས་ཆོས་གཞན།")</f>
        <v/>
      </c>
      <c r="H82">
        <f>HYPERLINK("https://library.bdrc.io/search?lg=bo&amp;t=Etext&amp;pg=1&amp;f=author,exc,bdr:P5782&amp;uilang=bo&amp;q=སྦྱོར་བ་ཡན་ལག་དྲུག་པ་ཞེས་བྱ་བའི་འགྲེལ་པ།~1", "ཡིག་རྐྱང་གཞན།")</f>
        <v/>
      </c>
    </row>
    <row r="83" ht="70" customHeight="1">
      <c r="A83" t="inlineStr"/>
      <c r="B83" t="inlineStr">
        <is>
          <t>WA0RT0651</t>
        </is>
      </c>
      <c r="C83" t="inlineStr">
        <is>
          <t>སྦྱོར་བ་ཡན་ལག་དྲུག་པ་ཞེས་བྱ་བའི་འགྲེལ་པ།</t>
        </is>
      </c>
      <c r="D83">
        <f>HYPERLINK("https://library.bdrc.io/show/bdr:MW1KG13126_2651?uilang=bo","MW1KG13126_2651")</f>
        <v/>
      </c>
      <c r="E83" t="inlineStr"/>
      <c r="F83" t="inlineStr"/>
      <c r="G83">
        <f>HYPERLINK("https://library.bdrc.io/search?lg=bo&amp;t=Work&amp;pg=1&amp;f=author,exc,bdr:P5782&amp;uilang=bo&amp;q=སྦྱོར་བ་ཡན་ལག་དྲུག་པ་ཞེས་བྱ་བའི་འགྲེལ་པ།~1", "བརྩམས་ཆོས་གཞན།")</f>
        <v/>
      </c>
      <c r="H83">
        <f>HYPERLINK("https://library.bdrc.io/search?lg=bo&amp;t=Etext&amp;pg=1&amp;f=author,exc,bdr:P5782&amp;uilang=bo&amp;q=སྦྱོར་བ་ཡན་ལག་དྲུག་པ་ཞེས་བྱ་བའི་འགྲེལ་པ།~1", "ཡིག་རྐྱང་གཞན།")</f>
        <v/>
      </c>
    </row>
    <row r="84" ht="70" customHeight="1">
      <c r="A84" t="inlineStr"/>
      <c r="B84" t="inlineStr">
        <is>
          <t>WA0RT0651</t>
        </is>
      </c>
      <c r="C84" t="inlineStr">
        <is>
          <t>སྦྱོར་བ་ཡན་ལག་དྲུག་པ་ཞེས་བྱ་བའི་འགྲེལ་པ།</t>
        </is>
      </c>
      <c r="D84">
        <f>HYPERLINK("https://library.bdrc.io/show/bdr:MW22704_1446?uilang=bo","MW22704_1446")</f>
        <v/>
      </c>
      <c r="E84" t="inlineStr"/>
      <c r="F84" t="inlineStr"/>
      <c r="G84">
        <f>HYPERLINK("https://library.bdrc.io/search?lg=bo&amp;t=Work&amp;pg=1&amp;f=author,exc,bdr:P5782&amp;uilang=bo&amp;q=སྦྱོར་བ་ཡན་ལག་དྲུག་པ་ཞེས་བྱ་བའི་འགྲེལ་པ།~1", "བརྩམས་ཆོས་གཞན།")</f>
        <v/>
      </c>
      <c r="H84">
        <f>HYPERLINK("https://library.bdrc.io/search?lg=bo&amp;t=Etext&amp;pg=1&amp;f=author,exc,bdr:P5782&amp;uilang=bo&amp;q=སྦྱོར་བ་ཡན་ལག་དྲུག་པ་ཞེས་བྱ་བའི་འགྲེལ་པ།~1", "ཡིག་རྐྱང་གཞན།")</f>
        <v/>
      </c>
    </row>
    <row r="85" ht="70" customHeight="1">
      <c r="A85" t="inlineStr"/>
      <c r="B85" t="inlineStr">
        <is>
          <t>WA0RT0651</t>
        </is>
      </c>
      <c r="C85" t="inlineStr">
        <is>
          <t>སྦྱོར་བ་ཡན་ལག་དྲུག་པ་ཞེས་བྱ་བའི་འགྲེལ་པ།</t>
        </is>
      </c>
      <c r="D85">
        <f>HYPERLINK("https://library.bdrc.io/show/bdr:MW2KG5015_1446?uilang=bo","MW2KG5015_1446")</f>
        <v/>
      </c>
      <c r="E85" t="inlineStr"/>
      <c r="F85" t="inlineStr"/>
      <c r="G85">
        <f>HYPERLINK("https://library.bdrc.io/search?lg=bo&amp;t=Work&amp;pg=1&amp;f=author,exc,bdr:P5782&amp;uilang=bo&amp;q=སྦྱོར་བ་ཡན་ལག་དྲུག་པ་ཞེས་བྱ་བའི་འགྲེལ་པ།~1", "བརྩམས་ཆོས་གཞན།")</f>
        <v/>
      </c>
      <c r="H85">
        <f>HYPERLINK("https://library.bdrc.io/search?lg=bo&amp;t=Etext&amp;pg=1&amp;f=author,exc,bdr:P5782&amp;uilang=bo&amp;q=སྦྱོར་བ་ཡན་ལག་དྲུག་པ་ཞེས་བྱ་བའི་འགྲེལ་པ།~1", "ཡིག་རྐྱང་གཞན།")</f>
        <v/>
      </c>
    </row>
    <row r="86" ht="70" customHeight="1">
      <c r="A86" t="inlineStr"/>
      <c r="B86" t="inlineStr">
        <is>
          <t>WA0RT0677</t>
        </is>
      </c>
      <c r="C86" t="inlineStr">
        <is>
          <t>རྡོ་རྗེ་སེམས་དཔའི་སྒྲུབ་ཐབས་ཞེས་བྱ་བ།</t>
        </is>
      </c>
      <c r="D86">
        <f>HYPERLINK("https://library.bdrc.io/show/bdr:MW23702_0681?uilang=bo","MW23702_0681")</f>
        <v/>
      </c>
      <c r="E86" t="inlineStr"/>
      <c r="F86" t="inlineStr"/>
      <c r="G86">
        <f>HYPERLINK("https://library.bdrc.io/search?lg=bo&amp;t=Work&amp;pg=1&amp;f=author,exc,bdr:P5782&amp;uilang=bo&amp;q=རྡོ་རྗེ་སེམས་དཔའི་སྒྲུབ་ཐབས་ཞེས་བྱ་བ།~1", "བརྩམས་ཆོས་གཞན།")</f>
        <v/>
      </c>
      <c r="H86">
        <f>HYPERLINK("https://library.bdrc.io/search?lg=bo&amp;t=Etext&amp;pg=1&amp;f=author,exc,bdr:P5782&amp;uilang=bo&amp;q=རྡོ་རྗེ་སེམས་དཔའི་སྒྲུབ་ཐབས་ཞེས་བྱ་བ།~1", "ཡིག་རྐྱང་གཞན།")</f>
        <v/>
      </c>
    </row>
    <row r="87" ht="70" customHeight="1">
      <c r="A87" t="inlineStr"/>
      <c r="B87" t="inlineStr">
        <is>
          <t>WA0RT0677</t>
        </is>
      </c>
      <c r="C87" t="inlineStr">
        <is>
          <t>རིམ་པ་ལྔའི་དོན་མདོར་བཤད་པ་རྣལ་འབྱོར་པའི་ཡིད་ཀྱི་འཕྲོག་ཅེས་བྱ་བ།</t>
        </is>
      </c>
      <c r="D87">
        <f>HYPERLINK("https://library.bdrc.io/show/bdr:MW1PD95844_0715?uilang=bo","MW1PD95844_0715")</f>
        <v/>
      </c>
      <c r="E87" t="inlineStr"/>
      <c r="F87" t="inlineStr"/>
      <c r="G87">
        <f>HYPERLINK("https://library.bdrc.io/search?lg=bo&amp;t=Work&amp;pg=1&amp;f=author,exc,bdr:P5782&amp;uilang=bo&amp;q=རིམ་པ་ལྔའི་དོན་མདོར་བཤད་པ་རྣལ་འབྱོར་པའི་ཡིད་ཀྱི་འཕྲོག་ཅེས་བྱ་བ།~1", "བརྩམས་ཆོས་གཞན།")</f>
        <v/>
      </c>
      <c r="H87">
        <f>HYPERLINK("https://library.bdrc.io/search?lg=bo&amp;t=Etext&amp;pg=1&amp;f=author,exc,bdr:P5782&amp;uilang=bo&amp;q=རིམ་པ་ལྔའི་དོན་མདོར་བཤད་པ་རྣལ་འབྱོར་པའི་ཡིད་ཀྱི་འཕྲོག་ཅེས་བྱ་བ།~1", "ཡིག་རྐྱང་གཞན།")</f>
        <v/>
      </c>
    </row>
    <row r="88" ht="70" customHeight="1">
      <c r="A88" t="inlineStr"/>
      <c r="B88" t="inlineStr">
        <is>
          <t>WA0RT0677</t>
        </is>
      </c>
      <c r="C88" t="inlineStr">
        <is>
          <t>རྡོ་རྗེ་སེམས་དཔའི་སྒྲུབ་ཐབས་ཞེས་བྱ་བ།</t>
        </is>
      </c>
      <c r="D88">
        <f>HYPERLINK("https://library.bdrc.io/show/bdr:MW23703_1814?uilang=bo","MW23703_1814")</f>
        <v/>
      </c>
      <c r="E88" t="inlineStr"/>
      <c r="F88" t="inlineStr"/>
      <c r="G88">
        <f>HYPERLINK("https://library.bdrc.io/search?lg=bo&amp;t=Work&amp;pg=1&amp;f=author,exc,bdr:P5782&amp;uilang=bo&amp;q=རྡོ་རྗེ་སེམས་དཔའི་སྒྲུབ་ཐབས་ཞེས་བྱ་བ།~1", "བརྩམས་ཆོས་གཞན།")</f>
        <v/>
      </c>
      <c r="H88">
        <f>HYPERLINK("https://library.bdrc.io/search?lg=bo&amp;t=Etext&amp;pg=1&amp;f=author,exc,bdr:P5782&amp;uilang=bo&amp;q=རྡོ་རྗེ་སེམས་དཔའི་སྒྲུབ་ཐབས་ཞེས་བྱ་བ།~1", "ཡིག་རྐྱང་གཞན།")</f>
        <v/>
      </c>
    </row>
    <row r="89" ht="70" customHeight="1">
      <c r="A89" t="inlineStr"/>
      <c r="B89" t="inlineStr">
        <is>
          <t>WA0RT0679</t>
        </is>
      </c>
      <c r="C89" t="inlineStr">
        <is>
          <t>བདུད་རྩི་འཁྱིལ་པའི་སྒྲུབ་ཐབས།</t>
        </is>
      </c>
      <c r="D89">
        <f>HYPERLINK("https://library.bdrc.io/show/bdr:MW1KG13126_2680?uilang=bo","MW1KG13126_2680")</f>
        <v/>
      </c>
      <c r="E89" t="inlineStr"/>
      <c r="F89" t="inlineStr"/>
      <c r="G89">
        <f>HYPERLINK("https://library.bdrc.io/search?lg=bo&amp;t=Work&amp;pg=1&amp;f=author,exc,bdr:P5782&amp;uilang=bo&amp;q=བདུད་རྩི་འཁྱིལ་པའི་སྒྲུབ་ཐབས།~1", "བརྩམས་ཆོས་གཞན།")</f>
        <v/>
      </c>
      <c r="H89">
        <f>HYPERLINK("https://library.bdrc.io/search?lg=bo&amp;t=Etext&amp;pg=1&amp;f=author,exc,bdr:P5782&amp;uilang=bo&amp;q=བདུད་རྩི་འཁྱིལ་པའི་སྒྲུབ་ཐབས།~1", "ཡིག་རྐྱང་གཞན།")</f>
        <v/>
      </c>
    </row>
    <row r="90" ht="70" customHeight="1">
      <c r="A90" t="inlineStr"/>
      <c r="B90" t="inlineStr">
        <is>
          <t>WA0RT0679</t>
        </is>
      </c>
      <c r="C90" t="inlineStr">
        <is>
          <t>བདུད་རྩི་འཁྱིལ་པའི་སྒྲུབ་ཐབས།</t>
        </is>
      </c>
      <c r="D90">
        <f>HYPERLINK("https://library.bdrc.io/show/bdr:MW22704_1475?uilang=bo","MW22704_1475")</f>
        <v/>
      </c>
      <c r="E90" t="inlineStr"/>
      <c r="F90" t="inlineStr"/>
      <c r="G90">
        <f>HYPERLINK("https://library.bdrc.io/search?lg=bo&amp;t=Work&amp;pg=1&amp;f=author,exc,bdr:P5782&amp;uilang=bo&amp;q=བདུད་རྩི་འཁྱིལ་པའི་སྒྲུབ་ཐབས།~1", "བརྩམས་ཆོས་གཞན།")</f>
        <v/>
      </c>
      <c r="H90">
        <f>HYPERLINK("https://library.bdrc.io/search?lg=bo&amp;t=Etext&amp;pg=1&amp;f=author,exc,bdr:P5782&amp;uilang=bo&amp;q=བདུད་རྩི་འཁྱིལ་པའི་སྒྲུབ་ཐབས།~1", "ཡིག་རྐྱང་གཞན།")</f>
        <v/>
      </c>
    </row>
    <row r="91" ht="70" customHeight="1">
      <c r="A91" t="inlineStr"/>
      <c r="B91" t="inlineStr">
        <is>
          <t>WA0RT0679</t>
        </is>
      </c>
      <c r="C91" t="inlineStr">
        <is>
          <t>བདུད་རྩི་འཁྱིལ་པའི་སྒྲུབ་ཐབས།</t>
        </is>
      </c>
      <c r="D91">
        <f>HYPERLINK("https://library.bdrc.io/show/bdr:MW23703_1816?uilang=bo","MW23703_1816")</f>
        <v/>
      </c>
      <c r="E91" t="inlineStr"/>
      <c r="F91" t="inlineStr"/>
      <c r="G91">
        <f>HYPERLINK("https://library.bdrc.io/search?lg=bo&amp;t=Work&amp;pg=1&amp;f=author,exc,bdr:P5782&amp;uilang=bo&amp;q=བདུད་རྩི་འཁྱིལ་པའི་སྒྲུབ་ཐབས།~1", "བརྩམས་ཆོས་གཞན།")</f>
        <v/>
      </c>
      <c r="H91">
        <f>HYPERLINK("https://library.bdrc.io/search?lg=bo&amp;t=Etext&amp;pg=1&amp;f=author,exc,bdr:P5782&amp;uilang=bo&amp;q=བདུད་རྩི་འཁྱིལ་པའི་སྒྲུབ་ཐབས།~1", "ཡིག་རྐྱང་གཞན།")</f>
        <v/>
      </c>
    </row>
    <row r="92" ht="70" customHeight="1">
      <c r="A92" t="inlineStr"/>
      <c r="B92" t="inlineStr">
        <is>
          <t>WA0RT0679</t>
        </is>
      </c>
      <c r="C92" t="inlineStr">
        <is>
          <t>བདུད་རྩི་འཁྱིལ་པའི་སྒྲུབ་ཐབས།</t>
        </is>
      </c>
      <c r="D92">
        <f>HYPERLINK("https://library.bdrc.io/show/bdr:MW2KG5015_1475?uilang=bo","MW2KG5015_1475")</f>
        <v/>
      </c>
      <c r="E92" t="inlineStr"/>
      <c r="F92" t="inlineStr"/>
      <c r="G92">
        <f>HYPERLINK("https://library.bdrc.io/search?lg=bo&amp;t=Work&amp;pg=1&amp;f=author,exc,bdr:P5782&amp;uilang=bo&amp;q=བདུད་རྩི་འཁྱིལ་པའི་སྒྲུབ་ཐབས།~1", "བརྩམས་ཆོས་གཞན།")</f>
        <v/>
      </c>
      <c r="H92">
        <f>HYPERLINK("https://library.bdrc.io/search?lg=bo&amp;t=Etext&amp;pg=1&amp;f=author,exc,bdr:P5782&amp;uilang=bo&amp;q=བདུད་རྩི་འཁྱིལ་པའི་སྒྲུབ་ཐབས།~1", "ཡིག་རྐྱང་གཞན།")</f>
        <v/>
      </c>
    </row>
    <row r="93" ht="70" customHeight="1">
      <c r="A93" t="inlineStr"/>
      <c r="B93" t="inlineStr">
        <is>
          <t>WA0RT0679</t>
        </is>
      </c>
      <c r="C93" t="inlineStr">
        <is>
          <t>བདུད་རྩི་འཁྱིལ་བའི་སྒྲུབ་ཐབས།</t>
        </is>
      </c>
      <c r="D93">
        <f>HYPERLINK("https://library.bdrc.io/show/bdr:MW1PD95844_0718?uilang=bo","MW1PD95844_0718")</f>
        <v/>
      </c>
      <c r="E93" t="inlineStr"/>
      <c r="F93" t="inlineStr"/>
      <c r="G93">
        <f>HYPERLINK("https://library.bdrc.io/search?lg=bo&amp;t=Work&amp;pg=1&amp;f=author,exc,bdr:P5782&amp;uilang=bo&amp;q=བདུད་རྩི་འཁྱིལ་བའི་སྒྲུབ་ཐབས།~1", "བརྩམས་ཆོས་གཞན།")</f>
        <v/>
      </c>
      <c r="H93">
        <f>HYPERLINK("https://library.bdrc.io/search?lg=bo&amp;t=Etext&amp;pg=1&amp;f=author,exc,bdr:P5782&amp;uilang=bo&amp;q=བདུད་རྩི་འཁྱིལ་བའི་སྒྲུབ་ཐབས།~1", "ཡིག་རྐྱང་གཞན།")</f>
        <v/>
      </c>
    </row>
    <row r="94" ht="70" customHeight="1">
      <c r="A94" t="inlineStr"/>
      <c r="B94" t="inlineStr">
        <is>
          <t>WA0RT0679</t>
        </is>
      </c>
      <c r="C94" t="inlineStr">
        <is>
          <t>བདུད་རྩི་འཁྱིལ་པའི་སྒྲུབ་ཐབས།</t>
        </is>
      </c>
      <c r="D94">
        <f>HYPERLINK("https://library.bdrc.io/show/bdr:MW23702_0683?uilang=bo","MW23702_0683")</f>
        <v/>
      </c>
      <c r="E94" t="inlineStr"/>
      <c r="F94" t="inlineStr"/>
      <c r="G94">
        <f>HYPERLINK("https://library.bdrc.io/search?lg=bo&amp;t=Work&amp;pg=1&amp;f=author,exc,bdr:P5782&amp;uilang=bo&amp;q=བདུད་རྩི་འཁྱིལ་པའི་སྒྲུབ་ཐབས།~1", "བརྩམས་ཆོས་གཞན།")</f>
        <v/>
      </c>
      <c r="H94">
        <f>HYPERLINK("https://library.bdrc.io/search?lg=bo&amp;t=Etext&amp;pg=1&amp;f=author,exc,bdr:P5782&amp;uilang=bo&amp;q=བདུད་རྩི་འཁྱིལ་པའི་སྒྲུབ་ཐབས།~1", "ཡིག་རྐྱང་གཞན།")</f>
        <v/>
      </c>
    </row>
    <row r="95" ht="70" customHeight="1">
      <c r="A95" t="inlineStr"/>
      <c r="B95" t="inlineStr">
        <is>
          <t>WA0RT0680</t>
        </is>
      </c>
      <c r="C95" t="inlineStr">
        <is>
          <t>གསང་བ་འདུས་པའི་མངོན་པར་རྟོགས་པའི་རྒྱན་གྱི་འགྲེལ་པ།</t>
        </is>
      </c>
      <c r="D95">
        <f>HYPERLINK("https://library.bdrc.io/show/bdr:MW2KG5015_1476?uilang=bo","MW2KG5015_1476")</f>
        <v/>
      </c>
      <c r="E95" t="inlineStr"/>
      <c r="F95" t="inlineStr"/>
      <c r="G95">
        <f>HYPERLINK("https://library.bdrc.io/search?lg=bo&amp;t=Work&amp;pg=1&amp;f=author,exc,bdr:P5782&amp;uilang=bo&amp;q=གསང་བ་འདུས་པའི་མངོན་པར་རྟོགས་པའི་རྒྱན་གྱི་འགྲེལ་པ།~1", "བརྩམས་ཆོས་གཞན།")</f>
        <v/>
      </c>
      <c r="H95">
        <f>HYPERLINK("https://library.bdrc.io/search?lg=bo&amp;t=Etext&amp;pg=1&amp;f=author,exc,bdr:P5782&amp;uilang=bo&amp;q=གསང་བ་འདུས་པའི་མངོན་པར་རྟོགས་པའི་རྒྱན་གྱི་འགྲེལ་པ།~1", "ཡིག་རྐྱང་གཞན།")</f>
        <v/>
      </c>
    </row>
    <row r="96" ht="70" customHeight="1">
      <c r="A96" t="inlineStr"/>
      <c r="B96" t="inlineStr">
        <is>
          <t>WA0RT0680</t>
        </is>
      </c>
      <c r="C96" t="inlineStr">
        <is>
          <t>གསང་བ་འདུས་པའི་མངོན་པར་རྟོགས་པའི་རྒྱན་གྱི་འགྲེལ་པ།</t>
        </is>
      </c>
      <c r="D96">
        <f>HYPERLINK("https://library.bdrc.io/show/bdr:MW23703_1817?uilang=bo","MW23703_1817")</f>
        <v/>
      </c>
      <c r="E96" t="inlineStr"/>
      <c r="F96" t="inlineStr"/>
      <c r="G96">
        <f>HYPERLINK("https://library.bdrc.io/search?lg=bo&amp;t=Work&amp;pg=1&amp;f=author,exc,bdr:P5782&amp;uilang=bo&amp;q=གསང་བ་འདུས་པའི་མངོན་པར་རྟོགས་པའི་རྒྱན་གྱི་འགྲེལ་པ།~1", "བརྩམས་ཆོས་གཞན།")</f>
        <v/>
      </c>
      <c r="H96">
        <f>HYPERLINK("https://library.bdrc.io/search?lg=bo&amp;t=Etext&amp;pg=1&amp;f=author,exc,bdr:P5782&amp;uilang=bo&amp;q=གསང་བ་འདུས་པའི་མངོན་པར་རྟོགས་པའི་རྒྱན་གྱི་འགྲེལ་པ།~1", "ཡིག་རྐྱང་གཞན།")</f>
        <v/>
      </c>
    </row>
    <row r="97" ht="70" customHeight="1">
      <c r="A97" t="inlineStr"/>
      <c r="B97" t="inlineStr">
        <is>
          <t>WA0RT0680</t>
        </is>
      </c>
      <c r="C97" t="inlineStr">
        <is>
          <t>གསང་བ་འདུས་པའི་མངོན་པར་རྟོགས་པའི་རྒྱན་གྱི་འགྲེལ་པ།</t>
        </is>
      </c>
      <c r="D97">
        <f>HYPERLINK("https://library.bdrc.io/show/bdr:MW23702_0684?uilang=bo","MW23702_0684")</f>
        <v/>
      </c>
      <c r="E97" t="inlineStr"/>
      <c r="F97" t="inlineStr"/>
      <c r="G97">
        <f>HYPERLINK("https://library.bdrc.io/search?lg=bo&amp;t=Work&amp;pg=1&amp;f=author,exc,bdr:P5782&amp;uilang=bo&amp;q=གསང་བ་འདུས་པའི་མངོན་པར་རྟོགས་པའི་རྒྱན་གྱི་འགྲེལ་པ།~1", "བརྩམས་ཆོས་གཞན།")</f>
        <v/>
      </c>
      <c r="H97">
        <f>HYPERLINK("https://library.bdrc.io/search?lg=bo&amp;t=Etext&amp;pg=1&amp;f=author,exc,bdr:P5782&amp;uilang=bo&amp;q=གསང་བ་འདུས་པའི་མངོན་པར་རྟོགས་པའི་རྒྱན་གྱི་འགྲེལ་པ།~1", "ཡིག་རྐྱང་གཞན།")</f>
        <v/>
      </c>
    </row>
    <row r="98" ht="70" customHeight="1">
      <c r="A98" t="inlineStr"/>
      <c r="B98" t="inlineStr">
        <is>
          <t>WA0RT0680</t>
        </is>
      </c>
      <c r="C98" t="inlineStr">
        <is>
          <t>གསང་བ་འདུས་པའི་མངོན་པར་རྟོགས་པའི་རྒྱན་གྱི་འགྲེལ་པ།</t>
        </is>
      </c>
      <c r="D98">
        <f>HYPERLINK("https://library.bdrc.io/show/bdr:MW1KG13126_2681?uilang=bo","MW1KG13126_2681")</f>
        <v/>
      </c>
      <c r="E98" t="inlineStr"/>
      <c r="F98" t="inlineStr"/>
      <c r="G98">
        <f>HYPERLINK("https://library.bdrc.io/search?lg=bo&amp;t=Work&amp;pg=1&amp;f=author,exc,bdr:P5782&amp;uilang=bo&amp;q=གསང་བ་འདུས་པའི་མངོན་པར་རྟོགས་པའི་རྒྱན་གྱི་འགྲེལ་པ།~1", "བརྩམས་ཆོས་གཞན།")</f>
        <v/>
      </c>
      <c r="H98">
        <f>HYPERLINK("https://library.bdrc.io/search?lg=bo&amp;t=Etext&amp;pg=1&amp;f=author,exc,bdr:P5782&amp;uilang=bo&amp;q=གསང་བ་འདུས་པའི་མངོན་པར་རྟོགས་པའི་རྒྱན་གྱི་འགྲེལ་པ།~1", "ཡིག་རྐྱང་གཞན།")</f>
        <v/>
      </c>
    </row>
    <row r="99" ht="70" customHeight="1">
      <c r="A99" t="inlineStr"/>
      <c r="B99" t="inlineStr">
        <is>
          <t>WA0RT0680</t>
        </is>
      </c>
      <c r="C99" t="inlineStr">
        <is>
          <t>གསང་བ་འདུས་པའི་མངོན་པར་རྟོགས་པའི་རྒྱན་གྱི་འགྲེལ་པ།</t>
        </is>
      </c>
      <c r="D99">
        <f>HYPERLINK("https://library.bdrc.io/show/bdr:MW1PD95844_0719?uilang=bo","MW1PD95844_0719")</f>
        <v/>
      </c>
      <c r="E99" t="inlineStr"/>
      <c r="F99" t="inlineStr"/>
      <c r="G99">
        <f>HYPERLINK("https://library.bdrc.io/search?lg=bo&amp;t=Work&amp;pg=1&amp;f=author,exc,bdr:P5782&amp;uilang=bo&amp;q=གསང་བ་འདུས་པའི་མངོན་པར་རྟོགས་པའི་རྒྱན་གྱི་འགྲེལ་པ།~1", "བརྩམས་ཆོས་གཞན།")</f>
        <v/>
      </c>
      <c r="H99">
        <f>HYPERLINK("https://library.bdrc.io/search?lg=bo&amp;t=Etext&amp;pg=1&amp;f=author,exc,bdr:P5782&amp;uilang=bo&amp;q=གསང་བ་འདུས་པའི་མངོན་པར་རྟོགས་པའི་རྒྱན་གྱི་འགྲེལ་པ།~1", "ཡིག་རྐྱང་གཞན།")</f>
        <v/>
      </c>
    </row>
    <row r="100" ht="70" customHeight="1">
      <c r="A100" t="inlineStr"/>
      <c r="B100" t="inlineStr">
        <is>
          <t>WA0RT0680</t>
        </is>
      </c>
      <c r="C100" t="inlineStr">
        <is>
          <t>གསང་བ་འདུས་པའི་མངོན་པར་རྟོགས་པའི་རྒྱན་གྱི་འགྲེལ་པ།</t>
        </is>
      </c>
      <c r="D100">
        <f>HYPERLINK("https://library.bdrc.io/show/bdr:MW22704_1476?uilang=bo","MW22704_1476")</f>
        <v/>
      </c>
      <c r="E100" t="inlineStr"/>
      <c r="F100" t="inlineStr"/>
      <c r="G100">
        <f>HYPERLINK("https://library.bdrc.io/search?lg=bo&amp;t=Work&amp;pg=1&amp;f=author,exc,bdr:P5782&amp;uilang=bo&amp;q=གསང་བ་འདུས་པའི་མངོན་པར་རྟོགས་པའི་རྒྱན་གྱི་འགྲེལ་པ།~1", "བརྩམས་ཆོས་གཞན།")</f>
        <v/>
      </c>
      <c r="H100">
        <f>HYPERLINK("https://library.bdrc.io/search?lg=bo&amp;t=Etext&amp;pg=1&amp;f=author,exc,bdr:P5782&amp;uilang=bo&amp;q=གསང་བ་འདུས་པའི་མངོན་པར་རྟོགས་པའི་རྒྱན་གྱི་འགྲེལ་པ།~1", "ཡིག་རྐྱང་གཞན།")</f>
        <v/>
      </c>
    </row>
    <row r="101" ht="70" customHeight="1">
      <c r="A101" t="inlineStr"/>
      <c r="B101" t="inlineStr">
        <is>
          <t>WA0RT1551</t>
        </is>
      </c>
      <c r="C101" t="inlineStr">
        <is>
          <t>ཐུགས་རྗེ་ཆེན་པོའི་གསོལ་འདེབས།</t>
        </is>
      </c>
      <c r="D101">
        <f>HYPERLINK("https://library.bdrc.io/show/bdr:MW2KG5015_2350?uilang=bo","MW2KG5015_2350")</f>
        <v/>
      </c>
      <c r="E101" t="inlineStr"/>
      <c r="F101" t="inlineStr"/>
      <c r="G101">
        <f>HYPERLINK("https://library.bdrc.io/search?lg=bo&amp;t=Work&amp;pg=1&amp;f=author,exc,bdr:P5782&amp;uilang=bo&amp;q=ཐུགས་རྗེ་ཆེན་པོའི་གསོལ་འདེབས།~1", "བརྩམས་ཆོས་གཞན།")</f>
        <v/>
      </c>
      <c r="H101">
        <f>HYPERLINK("https://library.bdrc.io/search?lg=bo&amp;t=Etext&amp;pg=1&amp;f=author,exc,bdr:P5782&amp;uilang=bo&amp;q=ཐུགས་རྗེ་ཆེན་པོའི་གསོལ་འདེབས།~1", "ཡིག་རྐྱང་གཞན།")</f>
        <v/>
      </c>
    </row>
    <row r="102" ht="70" customHeight="1">
      <c r="A102" t="inlineStr"/>
      <c r="B102" t="inlineStr">
        <is>
          <t>WA0RT1551</t>
        </is>
      </c>
      <c r="C102" t="inlineStr">
        <is>
          <t>ཐུགས་རྗེ་ཆེན་པོའི་གསོལ་འདེབས།</t>
        </is>
      </c>
      <c r="D102">
        <f>HYPERLINK("https://library.bdrc.io/show/bdr:MW23702_1559?uilang=bo","MW23702_1559")</f>
        <v/>
      </c>
      <c r="E102" t="inlineStr"/>
      <c r="F102" t="inlineStr"/>
      <c r="G102">
        <f>HYPERLINK("https://library.bdrc.io/search?lg=bo&amp;t=Work&amp;pg=1&amp;f=author,exc,bdr:P5782&amp;uilang=bo&amp;q=ཐུགས་རྗེ་ཆེན་པོའི་གསོལ་འདེབས།~1", "བརྩམས་ཆོས་གཞན།")</f>
        <v/>
      </c>
      <c r="H102">
        <f>HYPERLINK("https://library.bdrc.io/search?lg=bo&amp;t=Etext&amp;pg=1&amp;f=author,exc,bdr:P5782&amp;uilang=bo&amp;q=ཐུགས་རྗེ་ཆེན་པོའི་གསོལ་འདེབས།~1", "ཡིག་རྐྱང་གཞན།")</f>
        <v/>
      </c>
    </row>
    <row r="103" ht="70" customHeight="1">
      <c r="A103" t="inlineStr"/>
      <c r="B103" t="inlineStr">
        <is>
          <t>WA0RT1551</t>
        </is>
      </c>
      <c r="C103" t="inlineStr">
        <is>
          <t>ཐུགས་རྗེ་ཆེན་པོ་ལ་སྨྲེ་སྔགས་ཀྱིས་བསྟོད་པ་བྱིན་རླབས་ཅན་ཞེས་བྱ་བ།</t>
        </is>
      </c>
      <c r="D103">
        <f>HYPERLINK("https://library.bdrc.io/show/bdr:MW23703_2733?uilang=bo","MW23703_2733")</f>
        <v/>
      </c>
      <c r="E103" t="inlineStr"/>
      <c r="F103" t="inlineStr"/>
      <c r="G103">
        <f>HYPERLINK("https://library.bdrc.io/search?lg=bo&amp;t=Work&amp;pg=1&amp;f=author,exc,bdr:P5782&amp;uilang=bo&amp;q=ཐུགས་རྗེ་ཆེན་པོ་ལ་སྨྲེ་སྔགས་ཀྱིས་བསྟོད་པ་བྱིན་རླབས་ཅན་ཞེས་བྱ་བ།~1", "བརྩམས་ཆོས་གཞན།")</f>
        <v/>
      </c>
      <c r="H103">
        <f>HYPERLINK("https://library.bdrc.io/search?lg=bo&amp;t=Etext&amp;pg=1&amp;f=author,exc,bdr:P5782&amp;uilang=bo&amp;q=ཐུགས་རྗེ་ཆེན་པོ་ལ་སྨྲེ་སྔགས་ཀྱིས་བསྟོད་པ་བྱིན་རླབས་ཅན་ཞེས་བྱ་བ།~1", "ཡིག་རྐྱང་གཞན།")</f>
        <v/>
      </c>
    </row>
    <row r="104" ht="70" customHeight="1">
      <c r="A104" t="inlineStr"/>
      <c r="B104" t="inlineStr">
        <is>
          <t>WA0RT1551</t>
        </is>
      </c>
      <c r="C104" t="inlineStr">
        <is>
          <t>ཐུགས་རྗེ་ཆེན་པོའི་གསོལ་འདེབས།</t>
        </is>
      </c>
      <c r="D104">
        <f>HYPERLINK("https://library.bdrc.io/show/bdr:MW1KG13126_3552?uilang=bo","MW1KG13126_3552")</f>
        <v/>
      </c>
      <c r="E104" t="inlineStr"/>
      <c r="F104" t="inlineStr"/>
      <c r="G104">
        <f>HYPERLINK("https://library.bdrc.io/search?lg=bo&amp;t=Work&amp;pg=1&amp;f=author,exc,bdr:P5782&amp;uilang=bo&amp;q=ཐུགས་རྗེ་ཆེན་པོའི་གསོལ་འདེབས།~1", "བརྩམས་ཆོས་གཞན།")</f>
        <v/>
      </c>
      <c r="H104">
        <f>HYPERLINK("https://library.bdrc.io/search?lg=bo&amp;t=Etext&amp;pg=1&amp;f=author,exc,bdr:P5782&amp;uilang=bo&amp;q=ཐུགས་རྗེ་ཆེན་པོའི་གསོལ་འདེབས།~1", "ཡིག་རྐྱང་གཞན།")</f>
        <v/>
      </c>
    </row>
    <row r="105" ht="70" customHeight="1">
      <c r="A105" t="inlineStr"/>
      <c r="B105" t="inlineStr">
        <is>
          <t>WA0RT1551</t>
        </is>
      </c>
      <c r="C105" t="inlineStr">
        <is>
          <t>ཐུགས་རྗེ་ཆེན་པོའི་གསོལ་འདེབས།</t>
        </is>
      </c>
      <c r="D105">
        <f>HYPERLINK("https://library.bdrc.io/show/bdr:MW22704_2350?uilang=bo","MW22704_2350")</f>
        <v/>
      </c>
      <c r="E105" t="inlineStr"/>
      <c r="F105" t="inlineStr"/>
      <c r="G105">
        <f>HYPERLINK("https://library.bdrc.io/search?lg=bo&amp;t=Work&amp;pg=1&amp;f=author,exc,bdr:P5782&amp;uilang=bo&amp;q=ཐུགས་རྗེ་ཆེན་པོའི་གསོལ་འདེབས།~1", "བརྩམས་ཆོས་གཞན།")</f>
        <v/>
      </c>
      <c r="H105">
        <f>HYPERLINK("https://library.bdrc.io/search?lg=bo&amp;t=Etext&amp;pg=1&amp;f=author,exc,bdr:P5782&amp;uilang=bo&amp;q=ཐུགས་རྗེ་ཆེན་པོའི་གསོལ་འདེབས།~1", "ཡིག་རྐྱང་གཞན།")</f>
        <v/>
      </c>
    </row>
    <row r="106" ht="70" customHeight="1">
      <c r="A106" t="inlineStr"/>
      <c r="B106" t="inlineStr">
        <is>
          <t>WA0RTI3205</t>
        </is>
      </c>
      <c r="C106" t="inlineStr">
        <is>
          <t>Candrakirti: Prasannapada</t>
        </is>
      </c>
      <c r="D106">
        <f>HYPERLINK("https://library.bdrc.io/show/bdr:IE0GR0270?uilang=bo","IE0GR0270")</f>
        <v/>
      </c>
      <c r="E106" t="inlineStr"/>
      <c r="F106" t="inlineStr"/>
      <c r="G106">
        <f>HYPERLINK("https://library.bdrc.io/search?lg=bo&amp;t=Work&amp;pg=1&amp;f=author,exc,bdr:P5782&amp;uilang=bo&amp;q=Candrakirti: Prasannapada~1", "བརྩམས་ཆོས་གཞན།")</f>
        <v/>
      </c>
      <c r="H106">
        <f>HYPERLINK("https://library.bdrc.io/search?lg=bo&amp;t=Etext&amp;pg=1&amp;f=author,exc,bdr:P5782&amp;uilang=bo&amp;q=Candrakirti: Prasannapada~1", "ཡིག་རྐྱང་གཞན།")</f>
        <v/>
      </c>
    </row>
    <row r="107" ht="70" customHeight="1">
      <c r="A107" t="inlineStr"/>
      <c r="B107" t="inlineStr">
        <is>
          <t>WA0RT3205</t>
        </is>
      </c>
      <c r="C107" t="inlineStr">
        <is>
          <t>དབུ་མ་རྩ་བའི་འགྲེལ་པ་ཚིག་གསལ་བ།</t>
        </is>
      </c>
      <c r="D107">
        <f>HYPERLINK("https://library.bdrc.io/show/bdr:MW23702_0032?uilang=bo","MW23702_0032")</f>
        <v/>
      </c>
      <c r="E107" t="inlineStr"/>
      <c r="F107" t="inlineStr"/>
      <c r="G107">
        <f>HYPERLINK("https://library.bdrc.io/search?lg=bo&amp;t=Work&amp;pg=1&amp;f=author,exc,bdr:P5782&amp;uilang=bo&amp;q=དབུ་མ་རྩ་བའི་འགྲེལ་པ་ཚིག་གསལ་བ།~1", "བརྩམས་ཆོས་གཞན།")</f>
        <v/>
      </c>
      <c r="H107">
        <f>HYPERLINK("https://library.bdrc.io/search?lg=bo&amp;t=Etext&amp;pg=1&amp;f=author,exc,bdr:P5782&amp;uilang=bo&amp;q=དབུ་མ་རྩ་བའི་འགྲེལ་པ་ཚིག་གསལ་བ།~1", "ཡིག་རྐྱང་གཞན།")</f>
        <v/>
      </c>
    </row>
    <row r="108" ht="70" customHeight="1">
      <c r="A108" t="inlineStr"/>
      <c r="B108" t="inlineStr">
        <is>
          <t>WA0RT3205</t>
        </is>
      </c>
      <c r="C108" t="inlineStr">
        <is>
          <t>དབུ་མ་རྩ་བའི་འགྲེལ་པ་ཚིག་གསལ་བ་ཞེས་བྱ་བ།</t>
        </is>
      </c>
      <c r="D108">
        <f>HYPERLINK("https://library.bdrc.io/show/bdr:MW2KG5015_4049?uilang=bo","MW2KG5015_4049")</f>
        <v/>
      </c>
      <c r="E108" t="inlineStr"/>
      <c r="F108" t="inlineStr"/>
      <c r="G108">
        <f>HYPERLINK("https://library.bdrc.io/search?lg=bo&amp;t=Work&amp;pg=1&amp;f=author,exc,bdr:P5782&amp;uilang=bo&amp;q=དབུ་མ་རྩ་བའི་འགྲེལ་པ་ཚིག་གསལ་བ་ཞེས་བྱ་བ།~1", "བརྩམས་ཆོས་གཞན།")</f>
        <v/>
      </c>
      <c r="H108">
        <f>HYPERLINK("https://library.bdrc.io/search?lg=bo&amp;t=Etext&amp;pg=1&amp;f=author,exc,bdr:P5782&amp;uilang=bo&amp;q=དབུ་མ་རྩ་བའི་འགྲེལ་པ་ཚིག་གསལ་བ་ཞེས་བྱ་བ།~1", "ཡིག་རྐྱང་གཞན།")</f>
        <v/>
      </c>
    </row>
    <row r="109" ht="70" customHeight="1">
      <c r="A109" t="inlineStr"/>
      <c r="B109" t="inlineStr">
        <is>
          <t>WA0RT3205</t>
        </is>
      </c>
      <c r="C109" t="inlineStr">
        <is>
          <t>དབུ་མ་རྩ་བའི་འགྲེལ་པ་ཚིག་གསལ་བ་ཞེས་བྱ་བ།</t>
        </is>
      </c>
      <c r="D109">
        <f>HYPERLINK("https://library.bdrc.io/show/bdr:MW23703_3860?uilang=bo","MW23703_3860")</f>
        <v/>
      </c>
      <c r="E109" t="inlineStr"/>
      <c r="F109" t="inlineStr"/>
      <c r="G109">
        <f>HYPERLINK("https://library.bdrc.io/search?lg=bo&amp;t=Work&amp;pg=1&amp;f=author,exc,bdr:P5782&amp;uilang=bo&amp;q=དབུ་མ་རྩ་བའི་འགྲེལ་པ་ཚིག་གསལ་བ་ཞེས་བྱ་བ།~1", "བརྩམས་ཆོས་གཞན།")</f>
        <v/>
      </c>
      <c r="H109">
        <f>HYPERLINK("https://library.bdrc.io/search?lg=bo&amp;t=Etext&amp;pg=1&amp;f=author,exc,bdr:P5782&amp;uilang=bo&amp;q=དབུ་མ་རྩ་བའི་འགྲེལ་པ་ཚིག་གསལ་བ་ཞེས་བྱ་བ།~1", "ཡིག་རྐྱང་གཞན།")</f>
        <v/>
      </c>
    </row>
    <row r="110" ht="70" customHeight="1">
      <c r="A110" t="inlineStr"/>
      <c r="B110" t="inlineStr">
        <is>
          <t>WA0RT3205</t>
        </is>
      </c>
      <c r="C110" t="inlineStr">
        <is>
          <t>དབུ་མ་རྩ་བའི་འགྲེལ་པ་ཚིག་གསལ་བ་ཞེས་བྱ་བ།</t>
        </is>
      </c>
      <c r="D110">
        <f>HYPERLINK("https://library.bdrc.io/show/bdr:MW1PD95844_3087?uilang=bo","MW1PD95844_3087")</f>
        <v/>
      </c>
      <c r="E110" t="inlineStr"/>
      <c r="F110" t="inlineStr"/>
      <c r="G110">
        <f>HYPERLINK("https://library.bdrc.io/search?lg=bo&amp;t=Work&amp;pg=1&amp;f=author,exc,bdr:P5782&amp;uilang=bo&amp;q=དབུ་མ་རྩ་བའི་འགྲེལ་པ་ཚིག་གསལ་བ་ཞེས་བྱ་བ།~1", "བརྩམས་ཆོས་གཞན།")</f>
        <v/>
      </c>
      <c r="H110">
        <f>HYPERLINK("https://library.bdrc.io/search?lg=bo&amp;t=Etext&amp;pg=1&amp;f=author,exc,bdr:P5782&amp;uilang=bo&amp;q=དབུ་མ་རྩ་བའི་འགྲེལ་པ་ཚིག་གསལ་བ་ཞེས་བྱ་བ།~1", "ཡིག་རྐྱང་གཞན།")</f>
        <v/>
      </c>
    </row>
    <row r="111" ht="70" customHeight="1">
      <c r="A111" t="inlineStr"/>
      <c r="B111" t="inlineStr">
        <is>
          <t>WA0RT3205</t>
        </is>
      </c>
      <c r="C111" t="inlineStr">
        <is>
          <t>དབུ་མ་རྩ་བའི་འགྲེལ་པ་ཚིག་གསལ་བ་ཞེས་བྱ་བ།</t>
        </is>
      </c>
      <c r="D111">
        <f>HYPERLINK("https://library.bdrc.io/show/bdr:MW22704_4049?uilang=bo","MW22704_4049")</f>
        <v/>
      </c>
      <c r="E111" t="inlineStr"/>
      <c r="F111" t="inlineStr"/>
      <c r="G111">
        <f>HYPERLINK("https://library.bdrc.io/search?lg=bo&amp;t=Work&amp;pg=1&amp;f=author,exc,bdr:P5782&amp;uilang=bo&amp;q=དབུ་མ་རྩ་བའི་འགྲེལ་པ་ཚིག་གསལ་བ་ཞེས་བྱ་བ།~1", "བརྩམས་ཆོས་གཞན།")</f>
        <v/>
      </c>
      <c r="H111">
        <f>HYPERLINK("https://library.bdrc.io/search?lg=bo&amp;t=Etext&amp;pg=1&amp;f=author,exc,bdr:P5782&amp;uilang=bo&amp;q=དབུ་མ་རྩ་བའི་འགྲེལ་པ་ཚིག་གསལ་བ་ཞེས་བྱ་བ།~1", "ཡིག་རྐྱང་གཞན།")</f>
        <v/>
      </c>
    </row>
    <row r="112" ht="70" customHeight="1">
      <c r="A112" t="inlineStr"/>
      <c r="B112" t="inlineStr">
        <is>
          <t>WA0RT3205</t>
        </is>
      </c>
      <c r="C112" t="inlineStr">
        <is>
          <t>དབུ་མ་རྩ་བའི་འགྲེལ་པ་ཚིག་གསལ་བ་ཞེས་བྱ་བ།</t>
        </is>
      </c>
      <c r="D112">
        <f>HYPERLINK("https://library.bdrc.io/show/bdr:MW1KG13126_5260?uilang=bo","MW1KG13126_5260")</f>
        <v/>
      </c>
      <c r="E112" t="inlineStr"/>
      <c r="F112" t="inlineStr"/>
      <c r="G112">
        <f>HYPERLINK("https://library.bdrc.io/search?lg=bo&amp;t=Work&amp;pg=1&amp;f=author,exc,bdr:P5782&amp;uilang=bo&amp;q=དབུ་མ་རྩ་བའི་འགྲེལ་པ་ཚིག་གསལ་བ་ཞེས་བྱ་བ།~1", "བརྩམས་ཆོས་གཞན།")</f>
        <v/>
      </c>
      <c r="H112">
        <f>HYPERLINK("https://library.bdrc.io/search?lg=bo&amp;t=Etext&amp;pg=1&amp;f=author,exc,bdr:P5782&amp;uilang=bo&amp;q=དབུ་མ་རྩ་བའི་འགྲེལ་པ་ཚིག་གསལ་བ་ཞེས་བྱ་བ།~1", "ཡིག་རྐྱང་གཞན།")</f>
        <v/>
      </c>
    </row>
    <row r="113" ht="70" customHeight="1">
      <c r="A113" t="inlineStr"/>
      <c r="B113" t="inlineStr">
        <is>
          <t>WA0RT3206</t>
        </is>
      </c>
      <c r="C113" t="inlineStr">
        <is>
          <t>དབུ་མ་ལ་འཇུག་པ་ཞེས་བྱ་བ།</t>
        </is>
      </c>
      <c r="D113">
        <f>HYPERLINK("https://library.bdrc.io/show/bdr:MW1PD95844_3089?uilang=bo","MW1PD95844_3089")</f>
        <v/>
      </c>
      <c r="E113" t="inlineStr"/>
      <c r="F113" t="inlineStr"/>
      <c r="G113">
        <f>HYPERLINK("https://library.bdrc.io/search?lg=bo&amp;t=Work&amp;pg=1&amp;f=author,exc,bdr:P5782&amp;uilang=bo&amp;q=དབུ་མ་ལ་འཇུག་པ་ཞེས་བྱ་བ།~1", "བརྩམས་ཆོས་གཞན།")</f>
        <v/>
      </c>
      <c r="H113">
        <f>HYPERLINK("https://library.bdrc.io/search?lg=bo&amp;t=Etext&amp;pg=1&amp;f=author,exc,bdr:P5782&amp;uilang=bo&amp;q=དབུ་མ་ལ་འཇུག་པ་ཞེས་བྱ་བ།~1", "ཡིག་རྐྱང་གཞན།")</f>
        <v/>
      </c>
    </row>
    <row r="114" ht="70" customHeight="1">
      <c r="A114" t="inlineStr"/>
      <c r="B114" t="inlineStr">
        <is>
          <t>WA0RT3206</t>
        </is>
      </c>
      <c r="C114" t="inlineStr">
        <is>
          <t>དབུ་མ་ལ་འཇུག་པ་ཞེས་བྱ་བ།</t>
        </is>
      </c>
      <c r="D114">
        <f>HYPERLINK("https://library.bdrc.io/show/bdr:MW23703_3861?uilang=bo","MW23703_3861")</f>
        <v/>
      </c>
      <c r="E114" t="inlineStr"/>
      <c r="F114" t="inlineStr"/>
      <c r="G114">
        <f>HYPERLINK("https://library.bdrc.io/search?lg=bo&amp;t=Work&amp;pg=1&amp;f=author,exc,bdr:P5782&amp;uilang=bo&amp;q=དབུ་མ་ལ་འཇུག་པ་ཞེས་བྱ་བ།~1", "བརྩམས་ཆོས་གཞན།")</f>
        <v/>
      </c>
      <c r="H114">
        <f>HYPERLINK("https://library.bdrc.io/search?lg=bo&amp;t=Etext&amp;pg=1&amp;f=author,exc,bdr:P5782&amp;uilang=bo&amp;q=དབུ་མ་ལ་འཇུག་པ་ཞེས་བྱ་བ།~1", "ཡིག་རྐྱང་གཞན།")</f>
        <v/>
      </c>
    </row>
    <row r="115" ht="70" customHeight="1">
      <c r="A115" t="inlineStr"/>
      <c r="B115" t="inlineStr">
        <is>
          <t>WA0RT3206</t>
        </is>
      </c>
      <c r="C115" t="inlineStr">
        <is>
          <t>དབུ་མ་ལ་འཇུག་པ།</t>
        </is>
      </c>
      <c r="D115">
        <f>HYPERLINK("https://library.bdrc.io/show/bdr:MW1PD95844_3088?uilang=bo","MW1PD95844_3088")</f>
        <v/>
      </c>
      <c r="E115" t="inlineStr"/>
      <c r="F115" t="inlineStr"/>
      <c r="G115">
        <f>HYPERLINK("https://library.bdrc.io/search?lg=bo&amp;t=Work&amp;pg=1&amp;f=author,exc,bdr:P5782&amp;uilang=bo&amp;q=དབུ་མ་ལ་འཇུག་པ།~1", "བརྩམས་ཆོས་གཞན།")</f>
        <v/>
      </c>
      <c r="H115">
        <f>HYPERLINK("https://library.bdrc.io/search?lg=bo&amp;t=Etext&amp;pg=1&amp;f=author,exc,bdr:P5782&amp;uilang=bo&amp;q=དབུ་མ་ལ་འཇུག་པ།~1", "ཡིག་རྐྱང་གཞན།")</f>
        <v/>
      </c>
    </row>
    <row r="116" ht="70" customHeight="1">
      <c r="A116" t="inlineStr"/>
      <c r="B116" t="inlineStr">
        <is>
          <t>WA0RT3206</t>
        </is>
      </c>
      <c r="C116" t="inlineStr">
        <is>
          <t>དབུ་མ་ལ་འཇུག་པ་ཞེས་བྱ་བ།</t>
        </is>
      </c>
      <c r="D116">
        <f>HYPERLINK("https://library.bdrc.io/show/bdr:MW23702_3265?uilang=bo","MW23702_3265")</f>
        <v/>
      </c>
      <c r="E116" t="inlineStr"/>
      <c r="F116" t="inlineStr"/>
      <c r="G116">
        <f>HYPERLINK("https://library.bdrc.io/search?lg=bo&amp;t=Work&amp;pg=1&amp;f=author,exc,bdr:P5782&amp;uilang=bo&amp;q=དབུ་མ་ལ་འཇུག་པ་ཞེས་བྱ་བ།~1", "བརྩམས་ཆོས་གཞན།")</f>
        <v/>
      </c>
      <c r="H116">
        <f>HYPERLINK("https://library.bdrc.io/search?lg=bo&amp;t=Etext&amp;pg=1&amp;f=author,exc,bdr:P5782&amp;uilang=bo&amp;q=དབུ་མ་ལ་འཇུག་པ་ཞེས་བྱ་བ།~1", "ཡིག་རྐྱང་གཞན།")</f>
        <v/>
      </c>
    </row>
    <row r="117" ht="70" customHeight="1">
      <c r="A117" t="inlineStr"/>
      <c r="B117" t="inlineStr">
        <is>
          <t>WA0RT3206</t>
        </is>
      </c>
      <c r="C117" t="inlineStr">
        <is>
          <t>དབུ་མ་ལ་འཇུག་པ་ཞེས་བྱ་བ།</t>
        </is>
      </c>
      <c r="D117">
        <f>HYPERLINK("https://library.bdrc.io/show/bdr:MW2KG5015_4051?uilang=bo","MW2KG5015_4051")</f>
        <v/>
      </c>
      <c r="E117" t="inlineStr"/>
      <c r="F117" t="inlineStr"/>
      <c r="G117">
        <f>HYPERLINK("https://library.bdrc.io/search?lg=bo&amp;t=Work&amp;pg=1&amp;f=author,exc,bdr:P5782&amp;uilang=bo&amp;q=དབུ་མ་ལ་འཇུག་པ་ཞེས་བྱ་བ།~1", "བརྩམས་ཆོས་གཞན།")</f>
        <v/>
      </c>
      <c r="H117">
        <f>HYPERLINK("https://library.bdrc.io/search?lg=bo&amp;t=Etext&amp;pg=1&amp;f=author,exc,bdr:P5782&amp;uilang=bo&amp;q=དབུ་མ་ལ་འཇུག་པ་ཞེས་བྱ་བ།~1", "ཡིག་རྐྱང་གཞན།")</f>
        <v/>
      </c>
    </row>
    <row r="118" ht="70" customHeight="1">
      <c r="A118" t="inlineStr"/>
      <c r="B118" t="inlineStr">
        <is>
          <t>WA0RT3206</t>
        </is>
      </c>
      <c r="C118" t="inlineStr">
        <is>
          <t>དབུ་མ་ལ་འཇུག་པ་ཞེས་བྱ་བ།</t>
        </is>
      </c>
      <c r="D118">
        <f>HYPERLINK("https://library.bdrc.io/show/bdr:MW1KG13126_5262?uilang=bo","MW1KG13126_5262")</f>
        <v/>
      </c>
      <c r="E118" t="inlineStr"/>
      <c r="F118" t="inlineStr"/>
      <c r="G118">
        <f>HYPERLINK("https://library.bdrc.io/search?lg=bo&amp;t=Work&amp;pg=1&amp;f=author,exc,bdr:P5782&amp;uilang=bo&amp;q=དབུ་མ་ལ་འཇུག་པ་ཞེས་བྱ་བ།~1", "བརྩམས་ཆོས་གཞན།")</f>
        <v/>
      </c>
      <c r="H118">
        <f>HYPERLINK("https://library.bdrc.io/search?lg=bo&amp;t=Etext&amp;pg=1&amp;f=author,exc,bdr:P5782&amp;uilang=bo&amp;q=དབུ་མ་ལ་འཇུག་པ་ཞེས་བྱ་བ།~1", "ཡིག་རྐྱང་གཞན།")</f>
        <v/>
      </c>
    </row>
    <row r="119" ht="70" customHeight="1">
      <c r="A119" t="inlineStr"/>
      <c r="B119" t="inlineStr">
        <is>
          <t>WA0RT3206</t>
        </is>
      </c>
      <c r="C119" t="inlineStr">
        <is>
          <t>དབུ་མ་ལ་འཇུག་པ་ཞེས་བྱ་བ།</t>
        </is>
      </c>
      <c r="D119">
        <f>HYPERLINK("https://library.bdrc.io/show/bdr:MW22704_4051?uilang=bo","MW22704_4051")</f>
        <v/>
      </c>
      <c r="E119" t="inlineStr"/>
      <c r="F119" t="inlineStr"/>
      <c r="G119">
        <f>HYPERLINK("https://library.bdrc.io/search?lg=bo&amp;t=Work&amp;pg=1&amp;f=author,exc,bdr:P5782&amp;uilang=bo&amp;q=དབུ་མ་ལ་འཇུག་པ་ཞེས་བྱ་བ།~1", "བརྩམས་ཆོས་གཞན།")</f>
        <v/>
      </c>
      <c r="H119">
        <f>HYPERLINK("https://library.bdrc.io/search?lg=bo&amp;t=Etext&amp;pg=1&amp;f=author,exc,bdr:P5782&amp;uilang=bo&amp;q=དབུ་མ་ལ་འཇུག་པ་ཞེས་བྱ་བ།~1", "ཡིག་རྐྱང་གཞན།")</f>
        <v/>
      </c>
    </row>
    <row r="120" ht="70" customHeight="1">
      <c r="A120" t="inlineStr"/>
      <c r="B120" t="inlineStr">
        <is>
          <t>WA0RT3207</t>
        </is>
      </c>
      <c r="C120" t="inlineStr">
        <is>
          <t>དབུ་མ་ལ་འཇུག་པའི་བཤད་པ་ཞེས་བྱ་བ།</t>
        </is>
      </c>
      <c r="D120">
        <f>HYPERLINK("https://library.bdrc.io/show/bdr:MW2KG5015_4052?uilang=bo","MW2KG5015_4052")</f>
        <v/>
      </c>
      <c r="E120" t="inlineStr"/>
      <c r="F120" t="inlineStr"/>
      <c r="G120">
        <f>HYPERLINK("https://library.bdrc.io/search?lg=bo&amp;t=Work&amp;pg=1&amp;f=author,exc,bdr:P5782&amp;uilang=bo&amp;q=དབུ་མ་ལ་འཇུག་པའི་བཤད་པ་ཞེས་བྱ་བ།~1", "བརྩམས་ཆོས་གཞན།")</f>
        <v/>
      </c>
      <c r="H120">
        <f>HYPERLINK("https://library.bdrc.io/search?lg=bo&amp;t=Etext&amp;pg=1&amp;f=author,exc,bdr:P5782&amp;uilang=bo&amp;q=དབུ་མ་ལ་འཇུག་པའི་བཤད་པ་ཞེས་བྱ་བ།~1", "ཡིག་རྐྱང་གཞན།")</f>
        <v/>
      </c>
    </row>
    <row r="121" ht="70" customHeight="1">
      <c r="A121" t="inlineStr"/>
      <c r="B121" t="inlineStr">
        <is>
          <t>WA0RT3207</t>
        </is>
      </c>
      <c r="C121" t="inlineStr">
        <is>
          <t>དབུ་མ་ལ་འཇུག་པའི་བཤད་པ་ཞེས་བྱ་བ།</t>
        </is>
      </c>
      <c r="D121">
        <f>HYPERLINK("https://library.bdrc.io/show/bdr:MW22704_4052?uilang=bo","MW22704_4052")</f>
        <v/>
      </c>
      <c r="E121" t="inlineStr"/>
      <c r="F121" t="inlineStr"/>
      <c r="G121">
        <f>HYPERLINK("https://library.bdrc.io/search?lg=bo&amp;t=Work&amp;pg=1&amp;f=author,exc,bdr:P5782&amp;uilang=bo&amp;q=དབུ་མ་ལ་འཇུག་པའི་བཤད་པ་ཞེས་བྱ་བ།~1", "བརྩམས་ཆོས་གཞན།")</f>
        <v/>
      </c>
      <c r="H121">
        <f>HYPERLINK("https://library.bdrc.io/search?lg=bo&amp;t=Etext&amp;pg=1&amp;f=author,exc,bdr:P5782&amp;uilang=bo&amp;q=དབུ་མ་ལ་འཇུག་པའི་བཤད་པ་ཞེས་བྱ་བ།~1", "ཡིག་རྐྱང་གཞན།")</f>
        <v/>
      </c>
    </row>
    <row r="122" ht="70" customHeight="1">
      <c r="A122" t="inlineStr"/>
      <c r="B122" t="inlineStr">
        <is>
          <t>WA0RT3207</t>
        </is>
      </c>
      <c r="C122" t="inlineStr">
        <is>
          <t>དབུ་མ་ལ་འཇུག་པའི་བཤད་པ་ཞེས་བྱ་བ།</t>
        </is>
      </c>
      <c r="D122">
        <f>HYPERLINK("https://library.bdrc.io/show/bdr:MW1KG13126_5263?uilang=bo","MW1KG13126_5263")</f>
        <v/>
      </c>
      <c r="E122" t="inlineStr"/>
      <c r="F122" t="inlineStr"/>
      <c r="G122">
        <f>HYPERLINK("https://library.bdrc.io/search?lg=bo&amp;t=Work&amp;pg=1&amp;f=author,exc,bdr:P5782&amp;uilang=bo&amp;q=དབུ་མ་ལ་འཇུག་པའི་བཤད་པ་ཞེས་བྱ་བ།~1", "བརྩམས་ཆོས་གཞན།")</f>
        <v/>
      </c>
      <c r="H122">
        <f>HYPERLINK("https://library.bdrc.io/search?lg=bo&amp;t=Etext&amp;pg=1&amp;f=author,exc,bdr:P5782&amp;uilang=bo&amp;q=དབུ་མ་ལ་འཇུག་པའི་བཤད་པ་ཞེས་བྱ་བ།~1", "ཡིག་རྐྱང་གཞན།")</f>
        <v/>
      </c>
    </row>
    <row r="123" ht="70" customHeight="1">
      <c r="A123" t="inlineStr"/>
      <c r="B123" t="inlineStr">
        <is>
          <t>WA0RT3207</t>
        </is>
      </c>
      <c r="C123" t="inlineStr">
        <is>
          <t>དབུ་མ་ལ་འཇུག་པའི་བཤད་བ་ཞེས་བྱ་བ།</t>
        </is>
      </c>
      <c r="D123">
        <f>HYPERLINK("https://library.bdrc.io/show/bdr:MW23702_3266?uilang=bo","MW23702_3266")</f>
        <v/>
      </c>
      <c r="E123" t="inlineStr"/>
      <c r="F123" t="inlineStr"/>
      <c r="G123">
        <f>HYPERLINK("https://library.bdrc.io/search?lg=bo&amp;t=Work&amp;pg=1&amp;f=author,exc,bdr:P5782&amp;uilang=bo&amp;q=དབུ་མ་ལ་འཇུག་པའི་བཤད་བ་ཞེས་བྱ་བ།~1", "བརྩམས་ཆོས་གཞན།")</f>
        <v/>
      </c>
      <c r="H123">
        <f>HYPERLINK("https://library.bdrc.io/search?lg=bo&amp;t=Etext&amp;pg=1&amp;f=author,exc,bdr:P5782&amp;uilang=bo&amp;q=དབུ་མ་ལ་འཇུག་པའི་བཤད་བ་ཞེས་བྱ་བ།~1", "ཡིག་རྐྱང་གཞན།")</f>
        <v/>
      </c>
    </row>
    <row r="124" ht="70" customHeight="1">
      <c r="A124" t="inlineStr"/>
      <c r="B124" t="inlineStr">
        <is>
          <t>WA0RT3207</t>
        </is>
      </c>
      <c r="C124" t="inlineStr">
        <is>
          <t>དབུ་མ་ལ་འཇུག་པའི་བཤད་པ་ཞེས་བྱ་བ།</t>
        </is>
      </c>
      <c r="D124">
        <f>HYPERLINK("https://library.bdrc.io/show/bdr:MW23703_3862?uilang=bo","MW23703_3862")</f>
        <v/>
      </c>
      <c r="E124" t="inlineStr"/>
      <c r="F124" t="inlineStr"/>
      <c r="G124">
        <f>HYPERLINK("https://library.bdrc.io/search?lg=bo&amp;t=Work&amp;pg=1&amp;f=author,exc,bdr:P5782&amp;uilang=bo&amp;q=དབུ་མ་ལ་འཇུག་པའི་བཤད་པ་ཞེས་བྱ་བ།~1", "བརྩམས་ཆོས་གཞན།")</f>
        <v/>
      </c>
      <c r="H124">
        <f>HYPERLINK("https://library.bdrc.io/search?lg=bo&amp;t=Etext&amp;pg=1&amp;f=author,exc,bdr:P5782&amp;uilang=bo&amp;q=དབུ་མ་ལ་འཇུག་པའི་བཤད་པ་ཞེས་བྱ་བ།~1", "ཡིག་རྐྱང་གཞན།")</f>
        <v/>
      </c>
    </row>
    <row r="125" ht="70" customHeight="1">
      <c r="A125" t="inlineStr"/>
      <c r="B125" t="inlineStr">
        <is>
          <t>WA0RT3207</t>
        </is>
      </c>
      <c r="C125" t="inlineStr">
        <is>
          <t>དབུ་མ་ལ་འཇུག་པའི་བཤད་པ་ཞེས་བྱ་བ།</t>
        </is>
      </c>
      <c r="D125">
        <f>HYPERLINK("https://library.bdrc.io/show/bdr:MW1PD95844_3090?uilang=bo","MW1PD95844_3090")</f>
        <v/>
      </c>
      <c r="E125" t="inlineStr"/>
      <c r="F125" t="inlineStr"/>
      <c r="G125">
        <f>HYPERLINK("https://library.bdrc.io/search?lg=bo&amp;t=Work&amp;pg=1&amp;f=author,exc,bdr:P5782&amp;uilang=bo&amp;q=དབུ་མ་ལ་འཇུག་པའི་བཤད་པ་ཞེས་བྱ་བ།~1", "བརྩམས་ཆོས་གཞན།")</f>
        <v/>
      </c>
      <c r="H125">
        <f>HYPERLINK("https://library.bdrc.io/search?lg=bo&amp;t=Etext&amp;pg=1&amp;f=author,exc,bdr:P5782&amp;uilang=bo&amp;q=དབུ་མ་ལ་འཇུག་པའི་བཤད་པ་ཞེས་བྱ་བ།~1", "ཡིག་རྐྱང་གཞན།")</f>
        <v/>
      </c>
    </row>
    <row r="126" ht="70" customHeight="1">
      <c r="A126" t="inlineStr"/>
      <c r="B126" t="inlineStr">
        <is>
          <t>WA0RT3209</t>
        </is>
      </c>
      <c r="C126" t="inlineStr">
        <is>
          <t>རིགས་པ་དྲུག་ཅུ་པའི་འགྲེལ་པ།</t>
        </is>
      </c>
      <c r="D126">
        <f>HYPERLINK("https://library.bdrc.io/show/bdr:MW2KG5015_4054?uilang=bo","MW2KG5015_4054")</f>
        <v/>
      </c>
      <c r="E126" t="inlineStr"/>
      <c r="F126" t="inlineStr"/>
      <c r="G126">
        <f>HYPERLINK("https://library.bdrc.io/search?lg=bo&amp;t=Work&amp;pg=1&amp;f=author,exc,bdr:P5782&amp;uilang=bo&amp;q=རིགས་པ་དྲུག་ཅུ་པའི་འགྲེལ་པ།~1", "བརྩམས་ཆོས་གཞན།")</f>
        <v/>
      </c>
      <c r="H126">
        <f>HYPERLINK("https://library.bdrc.io/search?lg=bo&amp;t=Etext&amp;pg=1&amp;f=author,exc,bdr:P5782&amp;uilang=bo&amp;q=རིགས་པ་དྲུག་ཅུ་པའི་འགྲེལ་པ།~1", "ཡིག་རྐྱང་གཞན།")</f>
        <v/>
      </c>
    </row>
    <row r="127" ht="70" customHeight="1">
      <c r="A127" t="inlineStr"/>
      <c r="B127" t="inlineStr">
        <is>
          <t>WA0RT3209</t>
        </is>
      </c>
      <c r="C127" t="inlineStr">
        <is>
          <t>རིགས་པ་དྲུག་ཅུ་པའི་འགྲེལ་པ།</t>
        </is>
      </c>
      <c r="D127">
        <f>HYPERLINK("https://library.bdrc.io/show/bdr:MW22704_4054?uilang=bo","MW22704_4054")</f>
        <v/>
      </c>
      <c r="E127" t="inlineStr"/>
      <c r="F127" t="inlineStr"/>
      <c r="G127">
        <f>HYPERLINK("https://library.bdrc.io/search?lg=bo&amp;t=Work&amp;pg=1&amp;f=author,exc,bdr:P5782&amp;uilang=bo&amp;q=རིགས་པ་དྲུག་ཅུ་པའི་འགྲེལ་པ།~1", "བརྩམས་ཆོས་གཞན།")</f>
        <v/>
      </c>
      <c r="H127">
        <f>HYPERLINK("https://library.bdrc.io/search?lg=bo&amp;t=Etext&amp;pg=1&amp;f=author,exc,bdr:P5782&amp;uilang=bo&amp;q=རིགས་པ་དྲུག་ཅུ་པའི་འགྲེལ་པ།~1", "ཡིག་རྐྱང་གཞན།")</f>
        <v/>
      </c>
    </row>
    <row r="128" ht="70" customHeight="1">
      <c r="A128" t="inlineStr"/>
      <c r="B128" t="inlineStr">
        <is>
          <t>WA0RT3209</t>
        </is>
      </c>
      <c r="C128" t="inlineStr">
        <is>
          <t>རིགས་པ་དྲུག་ཅུ་པའི་འགྲེལ་པ།</t>
        </is>
      </c>
      <c r="D128">
        <f>HYPERLINK("https://library.bdrc.io/show/bdr:MW23703_3864?uilang=bo","MW23703_3864")</f>
        <v/>
      </c>
      <c r="E128" t="inlineStr"/>
      <c r="F128" t="inlineStr"/>
      <c r="G128">
        <f>HYPERLINK("https://library.bdrc.io/search?lg=bo&amp;t=Work&amp;pg=1&amp;f=author,exc,bdr:P5782&amp;uilang=bo&amp;q=རིགས་པ་དྲུག་ཅུ་པའི་འགྲེལ་པ།~1", "བརྩམས་ཆོས་གཞན།")</f>
        <v/>
      </c>
      <c r="H128">
        <f>HYPERLINK("https://library.bdrc.io/search?lg=bo&amp;t=Etext&amp;pg=1&amp;f=author,exc,bdr:P5782&amp;uilang=bo&amp;q=རིགས་པ་དྲུག་ཅུ་པའི་འགྲེལ་པ།~1", "ཡིག་རྐྱང་གཞན།")</f>
        <v/>
      </c>
    </row>
    <row r="129" ht="70" customHeight="1">
      <c r="A129" t="inlineStr"/>
      <c r="B129" t="inlineStr">
        <is>
          <t>WA0RT3209</t>
        </is>
      </c>
      <c r="C129" t="inlineStr">
        <is>
          <t>རིགས་པ་དྲུག་ཅུ་པའི་འགྲེལ་པ།</t>
        </is>
      </c>
      <c r="D129">
        <f>HYPERLINK("https://library.bdrc.io/show/bdr:MW1PD95844_3092?uilang=bo","MW1PD95844_3092")</f>
        <v/>
      </c>
      <c r="E129" t="inlineStr"/>
      <c r="F129" t="inlineStr"/>
      <c r="G129">
        <f>HYPERLINK("https://library.bdrc.io/search?lg=bo&amp;t=Work&amp;pg=1&amp;f=author,exc,bdr:P5782&amp;uilang=bo&amp;q=རིགས་པ་དྲུག་ཅུ་པའི་འགྲེལ་པ།~1", "བརྩམས་ཆོས་གཞན།")</f>
        <v/>
      </c>
      <c r="H129">
        <f>HYPERLINK("https://library.bdrc.io/search?lg=bo&amp;t=Etext&amp;pg=1&amp;f=author,exc,bdr:P5782&amp;uilang=bo&amp;q=རིགས་པ་དྲུག་ཅུ་པའི་འགྲེལ་པ།~1", "ཡིག་རྐྱང་གཞན།")</f>
        <v/>
      </c>
    </row>
    <row r="130" ht="70" customHeight="1">
      <c r="A130" t="inlineStr"/>
      <c r="B130" t="inlineStr">
        <is>
          <t>WA0RT3209</t>
        </is>
      </c>
      <c r="C130" t="inlineStr">
        <is>
          <t>རིགས་པ་དྲུག་ཅུ་པའི་འགྲེལ་པ།</t>
        </is>
      </c>
      <c r="D130">
        <f>HYPERLINK("https://library.bdrc.io/show/bdr:MW1KG13126_5265?uilang=bo","MW1KG13126_5265")</f>
        <v/>
      </c>
      <c r="E130" t="inlineStr"/>
      <c r="F130" t="inlineStr"/>
      <c r="G130">
        <f>HYPERLINK("https://library.bdrc.io/search?lg=bo&amp;t=Work&amp;pg=1&amp;f=author,exc,bdr:P5782&amp;uilang=bo&amp;q=རིགས་པ་དྲུག་ཅུ་པའི་འགྲེལ་པ།~1", "བརྩམས་ཆོས་གཞན།")</f>
        <v/>
      </c>
      <c r="H130">
        <f>HYPERLINK("https://library.bdrc.io/search?lg=bo&amp;t=Etext&amp;pg=1&amp;f=author,exc,bdr:P5782&amp;uilang=bo&amp;q=རིགས་པ་དྲུག་ཅུ་པའི་འགྲེལ་པ།~1", "ཡིག་རྐྱང་གཞན།")</f>
        <v/>
      </c>
    </row>
    <row r="131" ht="70" customHeight="1">
      <c r="A131" t="inlineStr"/>
      <c r="B131" t="inlineStr">
        <is>
          <t>WA0RT3209</t>
        </is>
      </c>
      <c r="C131" t="inlineStr">
        <is>
          <t>རིགས་པ་དྲུག་ཅུ་པའི་འགྲེལ་པ།</t>
        </is>
      </c>
      <c r="D131">
        <f>HYPERLINK("https://library.bdrc.io/show/bdr:MW23702_3268?uilang=bo","MW23702_3268")</f>
        <v/>
      </c>
      <c r="E131" t="inlineStr"/>
      <c r="F131" t="inlineStr"/>
      <c r="G131">
        <f>HYPERLINK("https://library.bdrc.io/search?lg=bo&amp;t=Work&amp;pg=1&amp;f=author,exc,bdr:P5782&amp;uilang=bo&amp;q=རིགས་པ་དྲུག་ཅུ་པའི་འགྲེལ་པ།~1", "བརྩམས་ཆོས་གཞན།")</f>
        <v/>
      </c>
      <c r="H131">
        <f>HYPERLINK("https://library.bdrc.io/search?lg=bo&amp;t=Etext&amp;pg=1&amp;f=author,exc,bdr:P5782&amp;uilang=bo&amp;q=རིགས་པ་དྲུག་ཅུ་པའི་འགྲེལ་པ།~1", "ཡིག་རྐྱང་གཞན།")</f>
        <v/>
      </c>
    </row>
    <row r="132" ht="70" customHeight="1">
      <c r="A132" t="inlineStr"/>
      <c r="B132" t="inlineStr">
        <is>
          <t>WA0RT3210</t>
        </is>
      </c>
      <c r="C132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2">
        <f>HYPERLINK("https://library.bdrc.io/show/bdr:MW23702_3269?uilang=bo","MW23702_3269")</f>
        <v/>
      </c>
      <c r="E132" t="inlineStr"/>
      <c r="F132" t="inlineStr"/>
      <c r="G132">
        <f>HYPERLINK("https://library.bdrc.io/search?lg=bo&amp;t=Work&amp;pg=1&amp;f=author,exc,bdr:P5782&amp;uilang=bo&amp;q=བྱང་ཆུབ་སེམས་དཔའི་རྣལ་འབྱོར་སྤྱོད་པ་བཞི་བརྒྱ་པའི་རྒྱ་ཆེར་འགྲེལ་པ།~1", "བརྩམས་ཆོས་གཞན།")</f>
        <v/>
      </c>
      <c r="H132">
        <f>HYPERLINK("https://library.bdrc.io/search?lg=bo&amp;t=Etext&amp;pg=1&amp;f=author,exc,bdr:P5782&amp;uilang=bo&amp;q=བྱང་ཆུབ་སེམས་དཔའི་རྣལ་འབྱོར་སྤྱོད་པ་བཞི་བརྒྱ་པའི་རྒྱ་ཆེར་འགྲེལ་པ།~1", "ཡིག་རྐྱང་གཞན།")</f>
        <v/>
      </c>
    </row>
    <row r="133" ht="70" customHeight="1">
      <c r="A133" t="inlineStr"/>
      <c r="B133" t="inlineStr">
        <is>
          <t>WA0RT3210</t>
        </is>
      </c>
      <c r="C133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3">
        <f>HYPERLINK("https://library.bdrc.io/show/bdr:MW22704_4055?uilang=bo","MW22704_4055")</f>
        <v/>
      </c>
      <c r="E133" t="inlineStr"/>
      <c r="F133" t="inlineStr"/>
      <c r="G133">
        <f>HYPERLINK("https://library.bdrc.io/search?lg=bo&amp;t=Work&amp;pg=1&amp;f=author,exc,bdr:P5782&amp;uilang=bo&amp;q=བྱང་ཆུབ་སེམས་དཔའི་རྣལ་འབྱོར་སྤྱོད་པ་བཞི་བརྒྱ་པའི་རྒྱ་ཆེར་འགྲེལ་པ།~1", "བརྩམས་ཆོས་གཞན།")</f>
        <v/>
      </c>
      <c r="H133">
        <f>HYPERLINK("https://library.bdrc.io/search?lg=bo&amp;t=Etext&amp;pg=1&amp;f=author,exc,bdr:P5782&amp;uilang=bo&amp;q=བྱང་ཆུབ་སེམས་དཔའི་རྣལ་འབྱོར་སྤྱོད་པ་བཞི་བརྒྱ་པའི་རྒྱ་ཆེར་འགྲེལ་པ།~1", "ཡིག་རྐྱང་གཞན།")</f>
        <v/>
      </c>
    </row>
    <row r="134" ht="70" customHeight="1">
      <c r="A134" t="inlineStr"/>
      <c r="B134" t="inlineStr">
        <is>
          <t>WA0RT3210</t>
        </is>
      </c>
      <c r="C134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4">
        <f>HYPERLINK("https://library.bdrc.io/show/bdr:MW23703_3865?uilang=bo","MW23703_3865")</f>
        <v/>
      </c>
      <c r="E134" t="inlineStr"/>
      <c r="F134" t="inlineStr"/>
      <c r="G134">
        <f>HYPERLINK("https://library.bdrc.io/search?lg=bo&amp;t=Work&amp;pg=1&amp;f=author,exc,bdr:P5782&amp;uilang=bo&amp;q=བྱང་ཆུབ་སེམས་དཔའི་རྣལ་འབྱོར་སྤྱོད་པ་བཞི་བརྒྱ་པའི་རྒྱ་ཆེར་འགྲེལ་པ།~1", "བརྩམས་ཆོས་གཞན།")</f>
        <v/>
      </c>
      <c r="H134">
        <f>HYPERLINK("https://library.bdrc.io/search?lg=bo&amp;t=Etext&amp;pg=1&amp;f=author,exc,bdr:P5782&amp;uilang=bo&amp;q=བྱང་ཆུབ་སེམས་དཔའི་རྣལ་འབྱོར་སྤྱོད་པ་བཞི་བརྒྱ་པའི་རྒྱ་ཆེར་འགྲེལ་པ།~1", "ཡིག་རྐྱང་གཞན།")</f>
        <v/>
      </c>
    </row>
    <row r="135" ht="70" customHeight="1">
      <c r="A135" t="inlineStr"/>
      <c r="B135" t="inlineStr">
        <is>
          <t>WA0RT3210</t>
        </is>
      </c>
      <c r="C135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5">
        <f>HYPERLINK("https://library.bdrc.io/show/bdr:MW1PD95844_3093?uilang=bo","MW1PD95844_3093")</f>
        <v/>
      </c>
      <c r="E135" t="inlineStr"/>
      <c r="F135" t="inlineStr"/>
      <c r="G135">
        <f>HYPERLINK("https://library.bdrc.io/search?lg=bo&amp;t=Work&amp;pg=1&amp;f=author,exc,bdr:P5782&amp;uilang=bo&amp;q=བྱང་ཆུབ་སེམས་དཔའི་རྣལ་འབྱོར་སྤྱོད་པ་བཞི་བརྒྱ་པའི་རྒྱ་ཆེར་འགྲེལ་པ།~1", "བརྩམས་ཆོས་གཞན།")</f>
        <v/>
      </c>
      <c r="H135">
        <f>HYPERLINK("https://library.bdrc.io/search?lg=bo&amp;t=Etext&amp;pg=1&amp;f=author,exc,bdr:P5782&amp;uilang=bo&amp;q=བྱང་ཆུབ་སེམས་དཔའི་རྣལ་འབྱོར་སྤྱོད་པ་བཞི་བརྒྱ་པའི་རྒྱ་ཆེར་འགྲེལ་པ།~1", "ཡིག་རྐྱང་གཞན།")</f>
        <v/>
      </c>
    </row>
    <row r="136" ht="70" customHeight="1">
      <c r="A136" t="inlineStr"/>
      <c r="B136" t="inlineStr">
        <is>
          <t>WA0RT3210</t>
        </is>
      </c>
      <c r="C136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6">
        <f>HYPERLINK("https://library.bdrc.io/show/bdr:MW1KG13126_5266?uilang=bo","MW1KG13126_5266")</f>
        <v/>
      </c>
      <c r="E136" t="inlineStr"/>
      <c r="F136" t="inlineStr"/>
      <c r="G136">
        <f>HYPERLINK("https://library.bdrc.io/search?lg=bo&amp;t=Work&amp;pg=1&amp;f=author,exc,bdr:P5782&amp;uilang=bo&amp;q=བྱང་ཆུབ་སེམས་དཔའི་རྣལ་འབྱོར་སྤྱོད་པ་བཞི་བརྒྱ་པའི་རྒྱ་ཆེར་འགྲེལ་པ།~1", "བརྩམས་ཆོས་གཞན།")</f>
        <v/>
      </c>
      <c r="H136">
        <f>HYPERLINK("https://library.bdrc.io/search?lg=bo&amp;t=Etext&amp;pg=1&amp;f=author,exc,bdr:P5782&amp;uilang=bo&amp;q=བྱང་ཆུབ་སེམས་དཔའི་རྣལ་འབྱོར་སྤྱོད་པ་བཞི་བརྒྱ་པའི་རྒྱ་ཆེར་འགྲེལ་པ།~1", "ཡིག་རྐྱང་གཞན།")</f>
        <v/>
      </c>
    </row>
    <row r="137" ht="70" customHeight="1">
      <c r="A137" t="inlineStr"/>
      <c r="B137" t="inlineStr">
        <is>
          <t>WA0RT3210</t>
        </is>
      </c>
      <c r="C137" t="inlineStr">
        <is>
          <t>བྱང་ཆུབ་སེམས་དཔའི་རྣལ་འབྱོར་སྤྱོད་པ་བཞི་བརྒྱ་པའི་རྒྱ་ཆེར་འགྲེལ་པ།</t>
        </is>
      </c>
      <c r="D137">
        <f>HYPERLINK("https://library.bdrc.io/show/bdr:MW2KG5015_4055?uilang=bo","MW2KG5015_4055")</f>
        <v/>
      </c>
      <c r="E137" t="inlineStr"/>
      <c r="F137" t="inlineStr"/>
      <c r="G137">
        <f>HYPERLINK("https://library.bdrc.io/search?lg=bo&amp;t=Work&amp;pg=1&amp;f=author,exc,bdr:P5782&amp;uilang=bo&amp;q=བྱང་ཆུབ་སེམས་དཔའི་རྣལ་འབྱོར་སྤྱོད་པ་བཞི་བརྒྱ་པའི་རྒྱ་ཆེར་འགྲེལ་པ།~1", "བརྩམས་ཆོས་གཞན།")</f>
        <v/>
      </c>
      <c r="H137">
        <f>HYPERLINK("https://library.bdrc.io/search?lg=bo&amp;t=Etext&amp;pg=1&amp;f=author,exc,bdr:P5782&amp;uilang=bo&amp;q=བྱང་ཆུབ་སེམས་དཔའི་རྣལ་འབྱོར་སྤྱོད་པ་བཞི་བརྒྱ་པའི་རྒྱ་ཆེར་འགྲེལ་པ།~1", "ཡིག་རྐྱང་གཞན།")</f>
        <v/>
      </c>
    </row>
    <row r="138" ht="70" customHeight="1">
      <c r="A138" t="inlineStr"/>
      <c r="B138" t="inlineStr">
        <is>
          <t>WA4CZ16814</t>
        </is>
      </c>
      <c r="C138" t="inlineStr">
        <is>
          <t>Vasubandhu: Pancaskandhaprakarana</t>
        </is>
      </c>
      <c r="D138">
        <f>HYPERLINK("https://library.bdrc.io/show/bdr:IE0GR0391?uilang=bo","IE0GR0391")</f>
        <v/>
      </c>
      <c r="E138" t="inlineStr"/>
      <c r="F138" t="inlineStr"/>
      <c r="G138">
        <f>HYPERLINK("https://library.bdrc.io/search?lg=bo&amp;t=Work&amp;pg=1&amp;f=author,exc,bdr:P5782&amp;uilang=bo&amp;q=Vasubandhu: Pancaskandhaprakarana~1", "བརྩམས་ཆོས་གཞན།")</f>
        <v/>
      </c>
      <c r="H138">
        <f>HYPERLINK("https://library.bdrc.io/search?lg=bo&amp;t=Etext&amp;pg=1&amp;f=author,exc,bdr:P5782&amp;uilang=bo&amp;q=Vasubandhu: Pancaskandhaprakarana~1", "ཡིག་རྐྱང་གཞན།")</f>
        <v/>
      </c>
    </row>
    <row r="139" ht="70" customHeight="1">
      <c r="A139" t="inlineStr"/>
      <c r="B139" t="inlineStr">
        <is>
          <t>WA0RT3211</t>
        </is>
      </c>
      <c r="C139" t="inlineStr">
        <is>
          <t>ཕུང་པོ་ལྔའི་རབ་ཏུ་བྱེད་པ།</t>
        </is>
      </c>
      <c r="D139">
        <f>HYPERLINK("https://library.bdrc.io/show/bdr:MW22704_4056?uilang=bo","MW22704_4056")</f>
        <v/>
      </c>
      <c r="E139" t="inlineStr"/>
      <c r="F139" t="inlineStr"/>
      <c r="G139">
        <f>HYPERLINK("https://library.bdrc.io/search?lg=bo&amp;t=Work&amp;pg=1&amp;f=author,exc,bdr:P5782&amp;uilang=bo&amp;q=ཕུང་པོ་ལྔའི་རབ་ཏུ་བྱེད་པ།~1", "བརྩམས་ཆོས་གཞན།")</f>
        <v/>
      </c>
      <c r="H139">
        <f>HYPERLINK("https://library.bdrc.io/search?lg=bo&amp;t=Etext&amp;pg=1&amp;f=author,exc,bdr:P5782&amp;uilang=bo&amp;q=ཕུང་པོ་ལྔའི་རབ་ཏུ་བྱེད་པ།~1", "ཡིག་རྐྱང་གཞན།")</f>
        <v/>
      </c>
    </row>
    <row r="140" ht="70" customHeight="1">
      <c r="A140" t="inlineStr"/>
      <c r="B140" t="inlineStr">
        <is>
          <t>WA0RT3211</t>
        </is>
      </c>
      <c r="C140" t="inlineStr">
        <is>
          <t>ཕུང་པོ་ལྔའི་རབ་ཏུ་བྱེད་པ།</t>
        </is>
      </c>
      <c r="D140">
        <f>HYPERLINK("https://library.bdrc.io/show/bdr:MW23702_3563?uilang=bo","MW23702_3563")</f>
        <v/>
      </c>
      <c r="E140" t="inlineStr"/>
      <c r="F140" t="inlineStr"/>
      <c r="G140">
        <f>HYPERLINK("https://library.bdrc.io/search?lg=bo&amp;t=Work&amp;pg=1&amp;f=author,exc,bdr:P5782&amp;uilang=bo&amp;q=ཕུང་པོ་ལྔའི་རབ་ཏུ་བྱེད་པ།~1", "བརྩམས་ཆོས་གཞན།")</f>
        <v/>
      </c>
      <c r="H140">
        <f>HYPERLINK("https://library.bdrc.io/search?lg=bo&amp;t=Etext&amp;pg=1&amp;f=author,exc,bdr:P5782&amp;uilang=bo&amp;q=ཕུང་པོ་ལྔའི་རབ་ཏུ་བྱེད་པ།~1", "ཡིག་རྐྱང་གཞན།")</f>
        <v/>
      </c>
    </row>
    <row r="141" ht="70" customHeight="1">
      <c r="A141" t="inlineStr"/>
      <c r="B141" t="inlineStr">
        <is>
          <t>WA0RT3211</t>
        </is>
      </c>
      <c r="C141" t="inlineStr">
        <is>
          <t>ཕུང་པོའི་ལྔའི་རབ་ཏུ་བྱེད་པ།</t>
        </is>
      </c>
      <c r="D141">
        <f>HYPERLINK("https://library.bdrc.io/show/bdr:MW23702_3270?uilang=bo","MW23702_3270")</f>
        <v/>
      </c>
      <c r="E141" t="inlineStr"/>
      <c r="F141" t="inlineStr"/>
      <c r="G141">
        <f>HYPERLINK("https://library.bdrc.io/search?lg=bo&amp;t=Work&amp;pg=1&amp;f=author,exc,bdr:P5782&amp;uilang=bo&amp;q=ཕུང་པོའི་ལྔའི་རབ་ཏུ་བྱེད་པ།~1", "བརྩམས་ཆོས་གཞན།")</f>
        <v/>
      </c>
      <c r="H141">
        <f>HYPERLINK("https://library.bdrc.io/search?lg=bo&amp;t=Etext&amp;pg=1&amp;f=author,exc,bdr:P5782&amp;uilang=bo&amp;q=ཕུང་པོའི་ལྔའི་རབ་ཏུ་བྱེད་པ།~1", "ཡིག་རྐྱང་གཞན།")</f>
        <v/>
      </c>
    </row>
    <row r="142" ht="70" customHeight="1">
      <c r="A142" t="inlineStr"/>
      <c r="B142" t="inlineStr">
        <is>
          <t>WA0RT3211</t>
        </is>
      </c>
      <c r="C142" t="inlineStr">
        <is>
          <t>ཕུང་པོ་ལྔའི་རབ་ཏུ་བྱེད་པ།</t>
        </is>
      </c>
      <c r="D142">
        <f>HYPERLINK("https://library.bdrc.io/show/bdr:MW1KG13126_5267?uilang=bo","MW1KG13126_5267")</f>
        <v/>
      </c>
      <c r="E142" t="inlineStr"/>
      <c r="F142" t="inlineStr"/>
      <c r="G142">
        <f>HYPERLINK("https://library.bdrc.io/search?lg=bo&amp;t=Work&amp;pg=1&amp;f=author,exc,bdr:P5782&amp;uilang=bo&amp;q=ཕུང་པོ་ལྔའི་རབ་ཏུ་བྱེད་པ།~1", "བརྩམས་ཆོས་གཞན།")</f>
        <v/>
      </c>
      <c r="H142">
        <f>HYPERLINK("https://library.bdrc.io/search?lg=bo&amp;t=Etext&amp;pg=1&amp;f=author,exc,bdr:P5782&amp;uilang=bo&amp;q=ཕུང་པོ་ལྔའི་རབ་ཏུ་བྱེད་པ།~1", "ཡིག་རྐྱང་གཞན།")</f>
        <v/>
      </c>
    </row>
    <row r="143" ht="70" customHeight="1">
      <c r="A143" t="inlineStr"/>
      <c r="B143" t="inlineStr">
        <is>
          <t>WA0RT3211</t>
        </is>
      </c>
      <c r="C143" t="inlineStr">
        <is>
          <t>ཕུང་པོ་ལྔའི་རབ་ཏུ་བྱེད་པ།</t>
        </is>
      </c>
      <c r="D143">
        <f>HYPERLINK("https://library.bdrc.io/show/bdr:MW2KG5015_4056?uilang=bo","MW2KG5015_4056")</f>
        <v/>
      </c>
      <c r="E143" t="inlineStr"/>
      <c r="F143" t="inlineStr"/>
      <c r="G143">
        <f>HYPERLINK("https://library.bdrc.io/search?lg=bo&amp;t=Work&amp;pg=1&amp;f=author,exc,bdr:P5782&amp;uilang=bo&amp;q=ཕུང་པོ་ལྔའི་རབ་ཏུ་བྱེད་པ།~1", "བརྩམས་ཆོས་གཞན།")</f>
        <v/>
      </c>
      <c r="H143">
        <f>HYPERLINK("https://library.bdrc.io/search?lg=bo&amp;t=Etext&amp;pg=1&amp;f=author,exc,bdr:P5782&amp;uilang=bo&amp;q=ཕུང་པོ་ལྔའི་རབ་ཏུ་བྱེད་པ།~1", "ཡིག་རྐྱང་གཞན།")</f>
        <v/>
      </c>
    </row>
    <row r="144" ht="70" customHeight="1">
      <c r="A144" t="inlineStr"/>
      <c r="B144" t="inlineStr">
        <is>
          <t>WA0RT3211</t>
        </is>
      </c>
      <c r="C144" t="inlineStr">
        <is>
          <t>ཕུང་པོ་ལྔའི་རབ་ཏུ་བྱེད་པ།</t>
        </is>
      </c>
      <c r="D144">
        <f>HYPERLINK("https://library.bdrc.io/show/bdr:MW23703_3866?uilang=bo","MW23703_3866")</f>
        <v/>
      </c>
      <c r="E144" t="inlineStr"/>
      <c r="F144" t="inlineStr"/>
      <c r="G144">
        <f>HYPERLINK("https://library.bdrc.io/search?lg=bo&amp;t=Work&amp;pg=1&amp;f=author,exc,bdr:P5782&amp;uilang=bo&amp;q=ཕུང་པོ་ལྔའི་རབ་ཏུ་བྱེད་པ།~1", "བརྩམས་ཆོས་གཞན།")</f>
        <v/>
      </c>
      <c r="H144">
        <f>HYPERLINK("https://library.bdrc.io/search?lg=bo&amp;t=Etext&amp;pg=1&amp;f=author,exc,bdr:P5782&amp;uilang=bo&amp;q=ཕུང་པོ་ལྔའི་རབ་ཏུ་བྱེད་པ།~1", "ཡིག་རྐྱང་གཞན།")</f>
        <v/>
      </c>
    </row>
    <row r="145" ht="70" customHeight="1">
      <c r="A145" t="inlineStr"/>
      <c r="B145" t="inlineStr">
        <is>
          <t>WA0RT3211</t>
        </is>
      </c>
      <c r="C145" t="inlineStr">
        <is>
          <t>ཕུང་པོ་ལྔའི་རབ་ཏུ་བྱེད་པ།</t>
        </is>
      </c>
      <c r="D145">
        <f>HYPERLINK("https://library.bdrc.io/show/bdr:MW1PD95844_3288?uilang=bo","MW1PD95844_3288")</f>
        <v/>
      </c>
      <c r="E145" t="inlineStr"/>
      <c r="F145" t="inlineStr"/>
      <c r="G145">
        <f>HYPERLINK("https://library.bdrc.io/search?lg=bo&amp;t=Work&amp;pg=1&amp;f=author,exc,bdr:P5782&amp;uilang=bo&amp;q=ཕུང་པོ་ལྔའི་རབ་ཏུ་བྱེད་པ།~1", "བརྩམས་ཆོས་གཞན།")</f>
        <v/>
      </c>
      <c r="H145">
        <f>HYPERLINK("https://library.bdrc.io/search?lg=bo&amp;t=Etext&amp;pg=1&amp;f=author,exc,bdr:P5782&amp;uilang=bo&amp;q=ཕུང་པོ་ལྔའི་རབ་ཏུ་བྱེད་པ།~1", "ཡིག་རྐྱང་གཞན།")</f>
        <v/>
      </c>
    </row>
    <row r="146" ht="70" customHeight="1">
      <c r="A146" t="inlineStr"/>
      <c r="B146" t="inlineStr">
        <is>
          <t>WA0RT3211</t>
        </is>
      </c>
      <c r="C146" t="inlineStr">
        <is>
          <t>ཕུང་པོ་ལྔའི་རབ་ཏུ་བྱེད་པ།</t>
        </is>
      </c>
      <c r="D146">
        <f>HYPERLINK("https://library.bdrc.io/show/bdr:MW1PD95844_3094?uilang=bo","MW1PD95844_3094")</f>
        <v/>
      </c>
      <c r="E146" t="inlineStr"/>
      <c r="F146" t="inlineStr"/>
      <c r="G146">
        <f>HYPERLINK("https://library.bdrc.io/search?lg=bo&amp;t=Work&amp;pg=1&amp;f=author,exc,bdr:P5782&amp;uilang=bo&amp;q=ཕུང་པོ་ལྔའི་རབ་ཏུ་བྱེད་པ།~1", "བརྩམས་ཆོས་གཞན།")</f>
        <v/>
      </c>
      <c r="H146">
        <f>HYPERLINK("https://library.bdrc.io/search?lg=bo&amp;t=Etext&amp;pg=1&amp;f=author,exc,bdr:P5782&amp;uilang=bo&amp;q=ཕུང་པོ་ལྔའི་རབ་ཏུ་བྱེད་པ།~1", "ཡིག་རྐྱང་གཞན།")</f>
        <v/>
      </c>
    </row>
    <row r="147" ht="70" customHeight="1">
      <c r="A147" t="inlineStr"/>
      <c r="B147" t="inlineStr">
        <is>
          <t>WA0RT3212</t>
        </is>
      </c>
      <c r="C147" t="inlineStr">
        <is>
          <t>སྟོང་ཉིད་བདུན་ཅུ་བའི་འགྲེལ་པ།</t>
        </is>
      </c>
      <c r="D147">
        <f>HYPERLINK("https://library.bdrc.io/show/bdr:MW23702_3271?uilang=bo","MW23702_3271")</f>
        <v/>
      </c>
      <c r="E147" t="inlineStr"/>
      <c r="F147" t="inlineStr"/>
      <c r="G147">
        <f>HYPERLINK("https://library.bdrc.io/search?lg=bo&amp;t=Work&amp;pg=1&amp;f=author,exc,bdr:P5782&amp;uilang=bo&amp;q=སྟོང་ཉིད་བདུན་ཅུ་བའི་འགྲེལ་པ།~1", "བརྩམས་ཆོས་གཞན།")</f>
        <v/>
      </c>
      <c r="H147">
        <f>HYPERLINK("https://library.bdrc.io/search?lg=bo&amp;t=Etext&amp;pg=1&amp;f=author,exc,bdr:P5782&amp;uilang=bo&amp;q=སྟོང་ཉིད་བདུན་ཅུ་བའི་འགྲེལ་པ།~1", "ཡིག་རྐྱང་གཞན།")</f>
        <v/>
      </c>
    </row>
    <row r="148" ht="70" customHeight="1">
      <c r="A148" t="inlineStr"/>
      <c r="B148" t="inlineStr">
        <is>
          <t>WA0RT3212</t>
        </is>
      </c>
      <c r="C148" t="inlineStr">
        <is>
          <t>སྟོང་ཉིད་བདུན་ཅུ་པའི་འགྲེལ་པ།</t>
        </is>
      </c>
      <c r="D148">
        <f>HYPERLINK("https://library.bdrc.io/show/bdr:MW1KG13126_5268?uilang=bo","MW1KG13126_5268")</f>
        <v/>
      </c>
      <c r="E148" t="inlineStr"/>
      <c r="F148" t="inlineStr"/>
      <c r="G148">
        <f>HYPERLINK("https://library.bdrc.io/search?lg=bo&amp;t=Work&amp;pg=1&amp;f=author,exc,bdr:P5782&amp;uilang=bo&amp;q=སྟོང་ཉིད་བདུན་ཅུ་པའི་འགྲེལ་པ།~1", "བརྩམས་ཆོས་གཞན།")</f>
        <v/>
      </c>
      <c r="H148">
        <f>HYPERLINK("https://library.bdrc.io/search?lg=bo&amp;t=Etext&amp;pg=1&amp;f=author,exc,bdr:P5782&amp;uilang=bo&amp;q=སྟོང་ཉིད་བདུན་ཅུ་པའི་འགྲེལ་པ།~1", "ཡིག་རྐྱང་གཞན།")</f>
        <v/>
      </c>
    </row>
    <row r="149" ht="70" customHeight="1">
      <c r="A149" t="inlineStr"/>
      <c r="B149" t="inlineStr">
        <is>
          <t>WA0RT3212</t>
        </is>
      </c>
      <c r="C149" t="inlineStr">
        <is>
          <t>སྟོང་ཉིད་བདུན་ཅུ་པའི་འགྲེལ་པ།</t>
        </is>
      </c>
      <c r="D149">
        <f>HYPERLINK("https://library.bdrc.io/show/bdr:MW1PD95844_3095?uilang=bo","MW1PD95844_3095")</f>
        <v/>
      </c>
      <c r="E149" t="inlineStr"/>
      <c r="F149" t="inlineStr"/>
      <c r="G149">
        <f>HYPERLINK("https://library.bdrc.io/search?lg=bo&amp;t=Work&amp;pg=1&amp;f=author,exc,bdr:P5782&amp;uilang=bo&amp;q=སྟོང་ཉིད་བདུན་ཅུ་པའི་འགྲེལ་པ།~1", "བརྩམས་ཆོས་གཞན།")</f>
        <v/>
      </c>
      <c r="H149">
        <f>HYPERLINK("https://library.bdrc.io/search?lg=bo&amp;t=Etext&amp;pg=1&amp;f=author,exc,bdr:P5782&amp;uilang=bo&amp;q=སྟོང་ཉིད་བདུན་ཅུ་པའི་འགྲེལ་པ།~1", "ཡིག་རྐྱང་གཞན།")</f>
        <v/>
      </c>
    </row>
    <row r="150" ht="70" customHeight="1">
      <c r="A150" t="inlineStr"/>
      <c r="B150" t="inlineStr">
        <is>
          <t>WA0RT3212</t>
        </is>
      </c>
      <c r="C150" t="inlineStr">
        <is>
          <t>སྟོང་ཉིད་བདུན་ཅུ་པའི་འགྲེལ་པ།</t>
        </is>
      </c>
      <c r="D150">
        <f>HYPERLINK("https://library.bdrc.io/show/bdr:MW22704_4057?uilang=bo","MW22704_4057")</f>
        <v/>
      </c>
      <c r="E150" t="inlineStr"/>
      <c r="F150" t="inlineStr"/>
      <c r="G150">
        <f>HYPERLINK("https://library.bdrc.io/search?lg=bo&amp;t=Work&amp;pg=1&amp;f=author,exc,bdr:P5782&amp;uilang=bo&amp;q=སྟོང་ཉིད་བདུན་ཅུ་པའི་འགྲེལ་པ།~1", "བརྩམས་ཆོས་གཞན།")</f>
        <v/>
      </c>
      <c r="H150">
        <f>HYPERLINK("https://library.bdrc.io/search?lg=bo&amp;t=Etext&amp;pg=1&amp;f=author,exc,bdr:P5782&amp;uilang=bo&amp;q=སྟོང་ཉིད་བདུན་ཅུ་པའི་འགྲེལ་པ།~1", "ཡིག་རྐྱང་གཞན།")</f>
        <v/>
      </c>
    </row>
    <row r="151" ht="70" customHeight="1">
      <c r="A151" t="inlineStr"/>
      <c r="B151" t="inlineStr">
        <is>
          <t>WA0RT3212</t>
        </is>
      </c>
      <c r="C151" t="inlineStr">
        <is>
          <t>སྟོང་ཉིད་བདུན་ཅུ་པའི་འགྲེལ་པ།</t>
        </is>
      </c>
      <c r="D151">
        <f>HYPERLINK("https://library.bdrc.io/show/bdr:MW2KG5015_4057?uilang=bo","MW2KG5015_4057")</f>
        <v/>
      </c>
      <c r="E151" t="inlineStr"/>
      <c r="F151" t="inlineStr"/>
      <c r="G151">
        <f>HYPERLINK("https://library.bdrc.io/search?lg=bo&amp;t=Work&amp;pg=1&amp;f=author,exc,bdr:P5782&amp;uilang=bo&amp;q=སྟོང་ཉིད་བདུན་ཅུ་པའི་འགྲེལ་པ།~1", "བརྩམས་ཆོས་གཞན།")</f>
        <v/>
      </c>
      <c r="H151">
        <f>HYPERLINK("https://library.bdrc.io/search?lg=bo&amp;t=Etext&amp;pg=1&amp;f=author,exc,bdr:P5782&amp;uilang=bo&amp;q=སྟོང་ཉིད་བདུན་ཅུ་པའི་འགྲེལ་པ།~1", "ཡིག་རྐྱང་གཞན།")</f>
        <v/>
      </c>
    </row>
    <row r="152" ht="70" customHeight="1">
      <c r="A152" t="inlineStr"/>
      <c r="B152" t="inlineStr">
        <is>
          <t>WA0RT3212</t>
        </is>
      </c>
      <c r="C152" t="inlineStr">
        <is>
          <t>སྟོང་ཉིད་བདུན་ཅུ་པའི་འགྲེལ་པ།</t>
        </is>
      </c>
      <c r="D152">
        <f>HYPERLINK("https://library.bdrc.io/show/bdr:MW23703_3867?uilang=bo","MW23703_3867")</f>
        <v/>
      </c>
      <c r="E152" t="inlineStr"/>
      <c r="F152" t="inlineStr"/>
      <c r="G152">
        <f>HYPERLINK("https://library.bdrc.io/search?lg=bo&amp;t=Work&amp;pg=1&amp;f=author,exc,bdr:P5782&amp;uilang=bo&amp;q=སྟོང་ཉིད་བདུན་ཅུ་པའི་འགྲེལ་པ།~1", "བརྩམས་ཆོས་གཞན།")</f>
        <v/>
      </c>
      <c r="H152">
        <f>HYPERLINK("https://library.bdrc.io/search?lg=bo&amp;t=Etext&amp;pg=1&amp;f=author,exc,bdr:P5782&amp;uilang=bo&amp;q=སྟོང་ཉིད་བདུན་ཅུ་པའི་འགྲེལ་པ།~1", "ཡིག་རྐྱང་གཞན།")</f>
        <v/>
      </c>
    </row>
    <row r="153" ht="70" customHeight="1">
      <c r="A153" t="inlineStr"/>
      <c r="B153" t="inlineStr">
        <is>
          <t>WA0RT3312</t>
        </is>
      </c>
      <c r="C153" t="inlineStr">
        <is>
          <t>གསུམ་ལ་སྐྱབས་སུ་འགྲོ་བ་བདུན་ཅུ་པ།</t>
        </is>
      </c>
      <c r="D153">
        <f>HYPERLINK("https://library.bdrc.io/show/bdr:MW2KG5015_4155?uilang=bo","MW2KG5015_4155")</f>
        <v/>
      </c>
      <c r="E153" t="inlineStr"/>
      <c r="F153" t="inlineStr"/>
      <c r="G153">
        <f>HYPERLINK("https://library.bdrc.io/search?lg=bo&amp;t=Work&amp;pg=1&amp;f=author,exc,bdr:P5782&amp;uilang=bo&amp;q=གསུམ་ལ་སྐྱབས་སུ་འགྲོ་བ་བདུན་ཅུ་པ།~1", "བརྩམས་ཆོས་གཞན།")</f>
        <v/>
      </c>
      <c r="H153">
        <f>HYPERLINK("https://library.bdrc.io/search?lg=bo&amp;t=Etext&amp;pg=1&amp;f=author,exc,bdr:P5782&amp;uilang=bo&amp;q=གསུམ་ལ་སྐྱབས་སུ་འགྲོ་བ་བདུན་ཅུ་པ།~1", "ཡིག་རྐྱང་གཞན།")</f>
        <v/>
      </c>
    </row>
    <row r="154" ht="70" customHeight="1">
      <c r="A154" t="inlineStr"/>
      <c r="B154" t="inlineStr">
        <is>
          <t>WA0RT3312</t>
        </is>
      </c>
      <c r="C154" t="inlineStr">
        <is>
          <t>གསུམ་ལ་སྐྱབས་སུ་འགྲོ་བ་བདུན་ཅུ་པ།</t>
        </is>
      </c>
      <c r="D154">
        <f>HYPERLINK("https://library.bdrc.io/show/bdr:MW23703_3971?uilang=bo","MW23703_3971")</f>
        <v/>
      </c>
      <c r="E154" t="inlineStr"/>
      <c r="F154" t="inlineStr"/>
      <c r="G154">
        <f>HYPERLINK("https://library.bdrc.io/search?lg=bo&amp;t=Work&amp;pg=1&amp;f=author,exc,bdr:P5782&amp;uilang=bo&amp;q=གསུམ་ལ་སྐྱབས་སུ་འགྲོ་བ་བདུན་ཅུ་པ།~1", "བརྩམས་ཆོས་གཞན།")</f>
        <v/>
      </c>
      <c r="H154">
        <f>HYPERLINK("https://library.bdrc.io/search?lg=bo&amp;t=Etext&amp;pg=1&amp;f=author,exc,bdr:P5782&amp;uilang=bo&amp;q=གསུམ་ལ་སྐྱབས་སུ་འགྲོ་བ་བདུན་ཅུ་པ།~1", "ཡིག་རྐྱང་གཞན།")</f>
        <v/>
      </c>
    </row>
    <row r="155" ht="70" customHeight="1">
      <c r="A155" t="inlineStr"/>
      <c r="B155" t="inlineStr">
        <is>
          <t>WA0RT3312</t>
        </is>
      </c>
      <c r="C155" t="inlineStr">
        <is>
          <t>གསུམ་ལ་སྐྱབས་སུ་འགྲོ་བ་བདུན་ཅུ་པ།</t>
        </is>
      </c>
      <c r="D155">
        <f>HYPERLINK("https://library.bdrc.io/show/bdr:MW2KG5015_4267?uilang=bo","MW2KG5015_4267")</f>
        <v/>
      </c>
      <c r="E155" t="inlineStr"/>
      <c r="F155" t="inlineStr"/>
      <c r="G155">
        <f>HYPERLINK("https://library.bdrc.io/search?lg=bo&amp;t=Work&amp;pg=1&amp;f=author,exc,bdr:P5782&amp;uilang=bo&amp;q=གསུམ་ལ་སྐྱབས་སུ་འགྲོ་བ་བདུན་ཅུ་པ།~1", "བརྩམས་ཆོས་གཞན།")</f>
        <v/>
      </c>
      <c r="H155">
        <f>HYPERLINK("https://library.bdrc.io/search?lg=bo&amp;t=Etext&amp;pg=1&amp;f=author,exc,bdr:P5782&amp;uilang=bo&amp;q=གསུམ་ལ་སྐྱབས་སུ་འགྲོ་བ་བདུན་ཅུ་པ།~1", "ཡིག་རྐྱང་གཞན།")</f>
        <v/>
      </c>
    </row>
    <row r="156" ht="70" customHeight="1">
      <c r="A156" t="inlineStr"/>
      <c r="B156" t="inlineStr">
        <is>
          <t>WA0RT3312</t>
        </is>
      </c>
      <c r="C156" t="inlineStr">
        <is>
          <t>གསུམ་ལ་སྐབས་སུ་འགྲོ་བ་བདུན་ཅུ་པ།</t>
        </is>
      </c>
      <c r="D156">
        <f>HYPERLINK("https://library.bdrc.io/show/bdr:MW1PD95844_3202?uilang=bo","MW1PD95844_3202")</f>
        <v/>
      </c>
      <c r="E156" t="inlineStr"/>
      <c r="F156" t="inlineStr"/>
      <c r="G156">
        <f>HYPERLINK("https://library.bdrc.io/search?lg=bo&amp;t=Work&amp;pg=1&amp;f=author,exc,bdr:P5782&amp;uilang=bo&amp;q=གསུམ་ལ་སྐབས་སུ་འགྲོ་བ་བདུན་ཅུ་པ།~1", "བརྩམས་ཆོས་གཞན།")</f>
        <v/>
      </c>
      <c r="H156">
        <f>HYPERLINK("https://library.bdrc.io/search?lg=bo&amp;t=Etext&amp;pg=1&amp;f=author,exc,bdr:P5782&amp;uilang=bo&amp;q=གསུམ་ལ་སྐབས་སུ་འགྲོ་བ་བདུན་ཅུ་པ།~1", "ཡིག་རྐྱང་གཞན།")</f>
        <v/>
      </c>
    </row>
    <row r="157" ht="70" customHeight="1">
      <c r="A157" t="inlineStr"/>
      <c r="B157" t="inlineStr">
        <is>
          <t>WA0RT3312</t>
        </is>
      </c>
      <c r="C157" t="inlineStr">
        <is>
          <t>གསུམ་ལ་སྐྱབས་སུ་འགྲོ་བ་བདུན་ཅུ་པ།</t>
        </is>
      </c>
      <c r="D157">
        <f>HYPERLINK("https://library.bdrc.io/show/bdr:MW22704_4267?uilang=bo","MW22704_4267")</f>
        <v/>
      </c>
      <c r="E157" t="inlineStr"/>
      <c r="F157" t="inlineStr"/>
      <c r="G157">
        <f>HYPERLINK("https://library.bdrc.io/search?lg=bo&amp;t=Work&amp;pg=1&amp;f=author,exc,bdr:P5782&amp;uilang=bo&amp;q=གསུམ་ལ་སྐྱབས་སུ་འགྲོ་བ་བདུན་ཅུ་པ།~1", "བརྩམས་ཆོས་གཞན།")</f>
        <v/>
      </c>
      <c r="H157">
        <f>HYPERLINK("https://library.bdrc.io/search?lg=bo&amp;t=Etext&amp;pg=1&amp;f=author,exc,bdr:P5782&amp;uilang=bo&amp;q=གསུམ་ལ་སྐྱབས་སུ་འགྲོ་བ་བདུན་ཅུ་པ།~1", "ཡིག་རྐྱང་གཞན།")</f>
        <v/>
      </c>
    </row>
    <row r="158" ht="70" customHeight="1">
      <c r="A158" t="inlineStr"/>
      <c r="B158" t="inlineStr">
        <is>
          <t>WA0RT3312</t>
        </is>
      </c>
      <c r="C158" t="inlineStr">
        <is>
          <t>གསུམ་ལ་སྐྱབས་སུ་འགྲོ་བ་བདུན་ཅུ་པ།</t>
        </is>
      </c>
      <c r="D158">
        <f>HYPERLINK("https://library.bdrc.io/show/bdr:MW22704_4155?uilang=bo","MW22704_4155")</f>
        <v/>
      </c>
      <c r="E158" t="inlineStr"/>
      <c r="F158" t="inlineStr"/>
      <c r="G158">
        <f>HYPERLINK("https://library.bdrc.io/search?lg=bo&amp;t=Work&amp;pg=1&amp;f=author,exc,bdr:P5782&amp;uilang=bo&amp;q=གསུམ་ལ་སྐྱབས་སུ་འགྲོ་བ་བདུན་ཅུ་པ།~1", "བརྩམས་ཆོས་གཞན།")</f>
        <v/>
      </c>
      <c r="H158">
        <f>HYPERLINK("https://library.bdrc.io/search?lg=bo&amp;t=Etext&amp;pg=1&amp;f=author,exc,bdr:P5782&amp;uilang=bo&amp;q=གསུམ་ལ་སྐྱབས་སུ་འགྲོ་བ་བདུན་ཅུ་པ།~1", "ཡིག་རྐྱང་གཞན།")</f>
        <v/>
      </c>
    </row>
    <row r="159" ht="70" customHeight="1">
      <c r="A159" t="inlineStr"/>
      <c r="B159" t="inlineStr">
        <is>
          <t>WA0RT3312</t>
        </is>
      </c>
      <c r="C159" t="inlineStr">
        <is>
          <t>གསུམ་ལ་སྐྱབས་སུ་འགྲོ་བ་བདུན་ཅུ་པ།</t>
        </is>
      </c>
      <c r="D159">
        <f>HYPERLINK("https://library.bdrc.io/show/bdr:MW1KG13126_5366?uilang=bo","MW1KG13126_5366")</f>
        <v/>
      </c>
      <c r="E159" t="inlineStr"/>
      <c r="F159" t="inlineStr"/>
      <c r="G159">
        <f>HYPERLINK("https://library.bdrc.io/search?lg=bo&amp;t=Work&amp;pg=1&amp;f=author,exc,bdr:P5782&amp;uilang=bo&amp;q=གསུམ་ལ་སྐྱབས་སུ་འགྲོ་བ་བདུན་ཅུ་པ།~1", "བརྩམས་ཆོས་གཞན།")</f>
        <v/>
      </c>
      <c r="H159">
        <f>HYPERLINK("https://library.bdrc.io/search?lg=bo&amp;t=Etext&amp;pg=1&amp;f=author,exc,bdr:P5782&amp;uilang=bo&amp;q=གསུམ་ལ་སྐྱབས་སུ་འགྲོ་བ་བདུན་ཅུ་པ།~1", "ཡིག་རྐྱང་གཞན།")</f>
        <v/>
      </c>
    </row>
    <row r="160" ht="70" customHeight="1">
      <c r="A160" t="inlineStr"/>
      <c r="B160" t="inlineStr">
        <is>
          <t>WA0RT3312</t>
        </is>
      </c>
      <c r="C160" t="inlineStr">
        <is>
          <t>གསུམ་ལ་སྐྱབས་སུ་འགྲོ་བ་བདུན་ཅུ་པ།</t>
        </is>
      </c>
      <c r="D160">
        <f>HYPERLINK("https://library.bdrc.io/show/bdr:MW23702_3481?uilang=bo","MW23702_3481")</f>
        <v/>
      </c>
      <c r="E160" t="inlineStr"/>
      <c r="F160" t="inlineStr"/>
      <c r="G160">
        <f>HYPERLINK("https://library.bdrc.io/search?lg=bo&amp;t=Work&amp;pg=1&amp;f=author,exc,bdr:P5782&amp;uilang=bo&amp;q=གསུམ་ལ་སྐྱབས་སུ་འགྲོ་བ་བདུན་ཅུ་པ།~1", "བརྩམས་ཆོས་གཞན།")</f>
        <v/>
      </c>
      <c r="H160">
        <f>HYPERLINK("https://library.bdrc.io/search?lg=bo&amp;t=Etext&amp;pg=1&amp;f=author,exc,bdr:P5782&amp;uilang=bo&amp;q=གསུམ་ལ་སྐྱབས་སུ་འགྲོ་བ་བདུན་ཅུ་པ།~1", "ཡིག་རྐྱང་གཞན།")</f>
        <v/>
      </c>
    </row>
    <row r="161" ht="70" customHeight="1">
      <c r="A161" t="inlineStr"/>
      <c r="B161" t="inlineStr">
        <is>
          <t>WA0RT3312</t>
        </is>
      </c>
      <c r="C161" t="inlineStr">
        <is>
          <t>གསུམ་ལ་སྐྱབས་སུ་འགྲོ་བ་བདུན་ཅུ་པ།</t>
        </is>
      </c>
      <c r="D161">
        <f>HYPERLINK("https://library.bdrc.io/show/bdr:MW1KG13126_5478?uilang=bo","MW1KG13126_5478")</f>
        <v/>
      </c>
      <c r="E161" t="inlineStr"/>
      <c r="F161" t="inlineStr"/>
      <c r="G161">
        <f>HYPERLINK("https://library.bdrc.io/search?lg=bo&amp;t=Work&amp;pg=1&amp;f=author,exc,bdr:P5782&amp;uilang=bo&amp;q=གསུམ་ལ་སྐྱབས་སུ་འགྲོ་བ་བདུན་ཅུ་པ།~1", "བརྩམས་ཆོས་གཞན།")</f>
        <v/>
      </c>
      <c r="H161">
        <f>HYPERLINK("https://library.bdrc.io/search?lg=bo&amp;t=Etext&amp;pg=1&amp;f=author,exc,bdr:P5782&amp;uilang=bo&amp;q=གསུམ་ལ་སྐྱབས་སུ་འགྲོ་བ་བདུན་ཅུ་པ།~1", "ཡིག་རྐྱང་གཞན།")</f>
        <v/>
      </c>
    </row>
    <row r="162" ht="70" customHeight="1">
      <c r="A162" t="inlineStr"/>
      <c r="B162" t="inlineStr">
        <is>
          <t>WA0RT3312</t>
        </is>
      </c>
      <c r="C162" t="inlineStr">
        <is>
          <t>གསུམ་ལ་སྐྱབས་སུ་འགྲོ་བ་བདུན་ཅུ་པ།</t>
        </is>
      </c>
      <c r="D162">
        <f>HYPERLINK("https://library.bdrc.io/show/bdr:MW23702_3369?uilang=bo","MW23702_3369")</f>
        <v/>
      </c>
      <c r="E162" t="inlineStr"/>
      <c r="F162" t="inlineStr"/>
      <c r="G162">
        <f>HYPERLINK("https://library.bdrc.io/search?lg=bo&amp;t=Work&amp;pg=1&amp;f=author,exc,bdr:P5782&amp;uilang=bo&amp;q=གསུམ་ལ་སྐྱབས་སུ་འགྲོ་བ་བདུན་ཅུ་པ།~1", "བརྩམས་ཆོས་གཞན།")</f>
        <v/>
      </c>
      <c r="H162">
        <f>HYPERLINK("https://library.bdrc.io/search?lg=bo&amp;t=Etext&amp;pg=1&amp;f=author,exc,bdr:P5782&amp;uilang=bo&amp;q=གསུམ་ལ་སྐྱབས་སུ་འགྲོ་བ་བདུན་ཅུ་པ།~1", "ཡིག་རྐྱང་གཞན།")</f>
        <v/>
      </c>
    </row>
    <row r="163" ht="70" customHeight="1">
      <c r="A163" t="inlineStr"/>
      <c r="B163" t="inlineStr">
        <is>
          <t>WA8LS17299</t>
        </is>
      </c>
      <c r="C163" t="inlineStr">
        <is>
          <t>དབུ་མ་འཇུག་པ།</t>
        </is>
      </c>
      <c r="D163" t="inlineStr">
        <is>
          <t>conceptual</t>
        </is>
      </c>
      <c r="E163" t="inlineStr"/>
      <c r="F163" t="inlineStr"/>
      <c r="G163">
        <f>HYPERLINK("https://library.bdrc.io/search?lg=bo&amp;t=Work&amp;pg=1&amp;f=author,exc,bdr:P5782&amp;uilang=bo&amp;q=དབུ་མ་འཇུག་པ།~1", "བརྩམས་ཆོས་གཞན།")</f>
        <v/>
      </c>
      <c r="H163">
        <f>HYPERLINK("https://library.bdrc.io/search?lg=bo&amp;t=Etext&amp;pg=1&amp;f=author,exc,bdr:P5782&amp;uilang=bo&amp;q=དབུ་མ་འཇུག་པ།~1", "ཡིག་རྐྱང་གཞན།")</f>
        <v/>
      </c>
    </row>
    <row r="164" ht="70" customHeight="1">
      <c r="A164" t="inlineStr"/>
      <c r="B164" t="inlineStr">
        <is>
          <t>WA1KG3871</t>
        </is>
      </c>
      <c r="C164" t="inlineStr">
        <is>
          <t>དབུ་མ་ལ་འཇུག་པ།</t>
        </is>
      </c>
      <c r="D164" t="inlineStr">
        <is>
          <t>conceptual</t>
        </is>
      </c>
      <c r="E164" t="inlineStr"/>
      <c r="F164" t="inlineStr"/>
      <c r="G164">
        <f>HYPERLINK("https://library.bdrc.io/search?lg=bo&amp;t=Work&amp;pg=1&amp;f=author,exc,bdr:P5782&amp;uilang=bo&amp;q=དབུ་མ་ལ་འཇུག་པ།~1", "བརྩམས་ཆོས་གཞན།")</f>
        <v/>
      </c>
      <c r="H164">
        <f>HYPERLINK("https://library.bdrc.io/search?lg=bo&amp;t=Etext&amp;pg=1&amp;f=author,exc,bdr:P5782&amp;uilang=bo&amp;q=དབུ་མ་ལ་འཇུག་པ།~1",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