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pane xSplit="10" ySplit="1" topLeftCell="K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  <col width="40" customWidth="1" min="5" max="5"/>
    <col width="35" customWidth="1" min="6" max="6"/>
    <col width="15" customWidth="1" min="7" max="7"/>
    <col width="15" customWidth="1" min="8" max="8"/>
  </cols>
  <sheetData>
    <row r="1">
      <c r="A1" s="1" t="inlineStr">
        <is>
          <t>OCRability info</t>
        </is>
      </c>
      <c r="B1" s="1" t="inlineStr">
        <is>
          <t>Work</t>
        </is>
      </c>
      <c r="C1" s="1" t="inlineStr">
        <is>
          <t>Title</t>
        </is>
      </c>
      <c r="D1" s="1" t="inlineStr">
        <is>
          <t>Instance</t>
        </is>
      </c>
      <c r="E1" s="1" t="inlineStr">
        <is>
          <t>Cover Page</t>
        </is>
      </c>
      <c r="F1" s="1" t="inlineStr">
        <is>
          <t>Random Page</t>
        </is>
      </c>
      <c r="G1" s="1" t="inlineStr">
        <is>
          <t>Extra work</t>
        </is>
      </c>
      <c r="H1" s="1" t="inlineStr">
        <is>
          <t>Extra Etext</t>
        </is>
      </c>
    </row>
    <row r="2" ht="70" customHeight="1">
      <c r="A2" t="inlineStr"/>
      <c r="B2" t="inlineStr">
        <is>
          <t>WA1KG15973</t>
        </is>
      </c>
      <c r="C2" t="inlineStr">
        <is>
          <t>བྱང་ཆུབ་སེམས་དཔའི་སའི་རྣམ་གཞག་བཤད་པ།</t>
        </is>
      </c>
      <c r="D2">
        <f>HYPERLINK("https://library.bdrc.io/show/bdr:MW1KG15973?uilang=bo","MW1KG15973")</f>
        <v/>
      </c>
      <c r="E2">
        <f>HYPERLINK("https://library.bdrc.io/show/bdr:W1KG15973",IMAGE("https://iiif.bdrc.io/bdr:I1KG15982::I1KG159820003.jpg/full/150,/0/default.jpg"))</f>
        <v/>
      </c>
      <c r="F2">
        <f>HYPERLINK("https://library.bdrc.io/show/bdr:W1KG15973",IMAGE("https://iiif.bdrc.io/bdr:I1KG15982::I1KG159820285.jpg/full/150,/0/default.jpg"))</f>
        <v/>
      </c>
      <c r="G2">
        <f>HYPERLINK("https://library.bdrc.io/search?lg=bo&amp;t=Work&amp;pg=1&amp;f=author,exc,bdr:P6117&amp;uilang=bo&amp;q=བྱང་ཆུབ་སེམས་དཔའི་སའི་རྣམ་གཞག་བཤད་པ།~1", "བརྩམས་ཆོས་གཞན།")</f>
        <v/>
      </c>
      <c r="H2">
        <f>HYPERLINK("https://library.bdrc.io/search?lg=bo&amp;t=Etext&amp;pg=1&amp;f=author,exc,bdr:P6117&amp;uilang=bo&amp;q=བྱང་ཆུབ་སེམས་དཔའི་སའི་རྣམ་གཞག་བཤད་པ།~1", "ཡིག་རྐྱང་གཞན།")</f>
        <v/>
      </c>
    </row>
    <row r="3" ht="70" customHeight="1">
      <c r="A3" t="inlineStr"/>
      <c r="B3" t="inlineStr">
        <is>
          <t>WA3CN1458</t>
        </is>
      </c>
      <c r="C3" t="inlineStr">
        <is>
          <t>མངོན་པ་ཀུན་བཏུས།</t>
        </is>
      </c>
      <c r="D3">
        <f>HYPERLINK("https://library.bdrc.io/show/bdr:MW3CN1458?uilang=bo","MW3CN1458")</f>
        <v/>
      </c>
      <c r="E3">
        <f>HYPERLINK("https://library.bdrc.io/show/bdr:W3CN1458",IMAGE("https://iiif.bdrc.io/bdr:I3CN1460::I3CN14600003.jpg/full/150,/0/default.jpg"))</f>
        <v/>
      </c>
      <c r="F3">
        <f>HYPERLINK("https://library.bdrc.io/show/bdr:W3CN1458",IMAGE("https://iiif.bdrc.io/bdr:I3CN1460::I3CN14600117.jpg/full/150,/0/default.jpg"))</f>
        <v/>
      </c>
      <c r="G3">
        <f>HYPERLINK("https://library.bdrc.io/search?lg=bo&amp;t=Work&amp;pg=1&amp;f=author,exc,bdr:P6117&amp;uilang=bo&amp;q=མངོན་པ་ཀུན་བཏུས།~1", "བརྩམས་ཆོས་གཞན།")</f>
        <v/>
      </c>
      <c r="H3">
        <f>HYPERLINK("https://library.bdrc.io/search?lg=bo&amp;t=Etext&amp;pg=1&amp;f=author,exc,bdr:P6117&amp;uilang=bo&amp;q=མངོན་པ་ཀུན་བཏུས།~1", "ཡིག་རྐྱང་གཞན།")</f>
        <v/>
      </c>
    </row>
    <row r="4" ht="70" customHeight="1">
      <c r="A4" t="inlineStr"/>
      <c r="B4" t="inlineStr">
        <is>
          <t>WA1NLM1160</t>
        </is>
      </c>
      <c r="C4" t="inlineStr">
        <is>
          <t>ཐེག་པ་ཆེན་པོ་རྒྱུད་བླ་མའི་བསྟན་བཅོས་རྣམ་པར་བཤད་པ་སོགས།</t>
        </is>
      </c>
      <c r="D4">
        <f>HYPERLINK("https://library.bdrc.io/show/bdr:MW1NLM1160?uilang=bo","MW1NLM1160")</f>
        <v/>
      </c>
      <c r="E4">
        <f>HYPERLINK("https://library.bdrc.io/show/bdr:W1NLM1160",IMAGE("https://iiif.bdrc.io/bdr:I1NLM1160_001::I1NLM1160_0010003.jpg/full/150,/0/default.jpg"))</f>
        <v/>
      </c>
      <c r="F4">
        <f>HYPERLINK("https://library.bdrc.io/show/bdr:W1NLM1160",IMAGE("https://iiif.bdrc.io/bdr:I1NLM1160_001::I1NLM1160_0010357.jpg/full/150,/0/default.jpg"))</f>
        <v/>
      </c>
      <c r="G4">
        <f>HYPERLINK("https://library.bdrc.io/search?lg=bo&amp;t=Work&amp;pg=1&amp;f=author,exc,bdr:P6117&amp;uilang=bo&amp;q=ཐེག་པ་ཆེན་པོ་རྒྱུད་བླ་མའི་བསྟན་བཅོས་རྣམ་པར་བཤད་པ་སོགས།~1", "བརྩམས་ཆོས་གཞན།")</f>
        <v/>
      </c>
      <c r="H4">
        <f>HYPERLINK("https://library.bdrc.io/search?lg=bo&amp;t=Etext&amp;pg=1&amp;f=author,exc,bdr:P6117&amp;uilang=bo&amp;q=ཐེག་པ་ཆེན་པོ་རྒྱུད་བླ་མའི་བསྟན་བཅོས་རྣམ་པར་བཤད་པ་སོགས།~1", "ཡིག་རྐྱང་གཞན།")</f>
        <v/>
      </c>
    </row>
    <row r="5" ht="70" customHeight="1">
      <c r="A5" t="inlineStr"/>
      <c r="B5" t="inlineStr">
        <is>
          <t>WA2KG234645</t>
        </is>
      </c>
      <c r="C5" t="inlineStr">
        <is>
          <t>བྱང་ཆུབ་སེམས་དཔའི་ས།</t>
        </is>
      </c>
      <c r="D5">
        <f>HYPERLINK("https://library.bdrc.io/show/bdr:MW2KG234645?uilang=bo","MW2KG234645")</f>
        <v/>
      </c>
      <c r="E5">
        <f>HYPERLINK("https://library.bdrc.io/show/bdr:W2KG234645",IMAGE("https://iiif.bdrc.io/bdr:I2KG234793::I2KG2347930003.jpg/full/150,/0/default.jpg"))</f>
        <v/>
      </c>
      <c r="F5">
        <f>HYPERLINK("https://library.bdrc.io/show/bdr:W2KG234645",IMAGE("https://iiif.bdrc.io/bdr:I2KG234793::I2KG2347930449.jpg/full/150,/0/default.jpg"))</f>
        <v/>
      </c>
      <c r="G5">
        <f>HYPERLINK("https://library.bdrc.io/search?lg=bo&amp;t=Work&amp;pg=1&amp;f=author,exc,bdr:P6117&amp;uilang=bo&amp;q=བྱང་ཆུབ་སེམས་དཔའི་ས།~1", "བརྩམས་ཆོས་གཞན།")</f>
        <v/>
      </c>
      <c r="H5">
        <f>HYPERLINK("https://library.bdrc.io/search?lg=bo&amp;t=Etext&amp;pg=1&amp;f=author,exc,bdr:P6117&amp;uilang=bo&amp;q=བྱང་ཆུབ་སེམས་དཔའི་ས།~1", "ཡིག་རྐྱང་གཞན།")</f>
        <v/>
      </c>
    </row>
    <row r="6" ht="70" customHeight="1">
      <c r="A6" t="inlineStr"/>
      <c r="B6" t="inlineStr">
        <is>
          <t>WA0XL3414589F2E5F</t>
        </is>
      </c>
      <c r="C6" t="inlineStr">
        <is>
          <t>སློབ་དཔོན་ཐོག་མེད་ཀྱིས་འདུལ་བ་བསྡུས་པ་ལས།</t>
        </is>
      </c>
      <c r="D6">
        <f>HYPERLINK("https://library.bdrc.io/show/bdr:MW00EGS1016238_341458?uilang=bo","MW00EGS1016238_341458")</f>
        <v/>
      </c>
      <c r="E6" t="inlineStr"/>
      <c r="F6" t="inlineStr"/>
      <c r="G6">
        <f>HYPERLINK("https://library.bdrc.io/search?lg=bo&amp;t=Work&amp;pg=1&amp;f=author,exc,bdr:P6117&amp;uilang=bo&amp;q=སློབ་དཔོན་ཐོག་མེད་ཀྱིས་འདུལ་བ་བསྡུས་པ་ལས།~1", "བརྩམས་ཆོས་གཞན།")</f>
        <v/>
      </c>
      <c r="H6">
        <f>HYPERLINK("https://library.bdrc.io/search?lg=bo&amp;t=Etext&amp;pg=1&amp;f=author,exc,bdr:P6117&amp;uilang=bo&amp;q=སློབ་དཔོན་ཐོག་མེད་ཀྱིས་འདུལ་བ་བསྡུས་པ་ལས།~1", "ཡིག་རྐྱང་གཞན།")</f>
        <v/>
      </c>
    </row>
    <row r="7" ht="70" customHeight="1">
      <c r="A7" t="inlineStr"/>
      <c r="B7" t="inlineStr">
        <is>
          <t>WA0XL4ECCB894A6B5</t>
        </is>
      </c>
      <c r="C7" t="inlineStr">
        <is>
          <t>ཐེག་པ་ཆེན་པོ་རྒྱུད་བླ་མའི་རྣམ་པར་བཤད་པ།</t>
        </is>
      </c>
      <c r="D7">
        <f>HYPERLINK("https://library.bdrc.io/show/bdr:MW3CN3408_4ECCB8?uilang=bo","MW3CN3408_4ECCB8")</f>
        <v/>
      </c>
      <c r="E7" t="inlineStr"/>
      <c r="F7" t="inlineStr"/>
      <c r="G7">
        <f>HYPERLINK("https://library.bdrc.io/search?lg=bo&amp;t=Work&amp;pg=1&amp;f=author,exc,bdr:P6117&amp;uilang=bo&amp;q=ཐེག་པ་ཆེན་པོ་རྒྱུད་བླ་མའི་རྣམ་པར་བཤད་པ།~1", "བརྩམས་ཆོས་གཞན།")</f>
        <v/>
      </c>
      <c r="H7">
        <f>HYPERLINK("https://library.bdrc.io/search?lg=bo&amp;t=Etext&amp;pg=1&amp;f=author,exc,bdr:P6117&amp;uilang=bo&amp;q=ཐེག་པ་ཆེན་པོ་རྒྱུད་བླ་མའི་རྣམ་པར་བཤད་པ།~1", "ཡིག་རྐྱང་གཞན།")</f>
        <v/>
      </c>
    </row>
    <row r="8" ht="70" customHeight="1">
      <c r="A8" t="inlineStr"/>
      <c r="B8" t="inlineStr">
        <is>
          <t>WA22004</t>
        </is>
      </c>
      <c r="C8" t="inlineStr">
        <is>
          <t>མངོན་རྟོགས་རྒྱན་དང་དབུ་མ་འཇུག་པའི་རྩ་བ།</t>
        </is>
      </c>
      <c r="D8">
        <f>HYPERLINK("https://library.bdrc.io/show/bdr:MW22004?uilang=bo","MW22004")</f>
        <v/>
      </c>
      <c r="E8">
        <f>HYPERLINK("https://library.bdrc.io/show/bdr:W22004",IMAGE("https://iiif.bdrc.io/bdr:I5018::50180003.tif/full/150,/0/default.jpg"))</f>
        <v/>
      </c>
      <c r="F8">
        <f>HYPERLINK("https://library.bdrc.io/show/bdr:W22004",IMAGE("https://iiif.bdrc.io/bdr:I5018::50180164.tif/full/150,/0/default.jpg"))</f>
        <v/>
      </c>
      <c r="G8">
        <f>HYPERLINK("https://library.bdrc.io/search?lg=bo&amp;t=Work&amp;pg=1&amp;f=author,exc,bdr:P6117&amp;uilang=bo&amp;q=མངོན་རྟོགས་རྒྱན་དང་དབུ་མ་འཇུག་པའི་རྩ་བ།~1", "བརྩམས་ཆོས་གཞན།")</f>
        <v/>
      </c>
      <c r="H8">
        <f>HYPERLINK("https://library.bdrc.io/search?lg=bo&amp;t=Etext&amp;pg=1&amp;f=author,exc,bdr:P6117&amp;uilang=bo&amp;q=མངོན་རྟོགས་རྒྱན་དང་དབུ་མ་འཇུག་པའི་རྩ་བ།~1", "ཡིག་རྐྱང་གཞན།")</f>
        <v/>
      </c>
    </row>
    <row r="9" ht="70" customHeight="1">
      <c r="A9" t="inlineStr"/>
      <c r="B9" t="inlineStr">
        <is>
          <t>WA1KG16612</t>
        </is>
      </c>
      <c r="C9" t="inlineStr">
        <is>
          <t>གངས་ཅན་རིག་བརྒྱའི་སྒོ་འབྱེད་ལྡེ་མིག ༼དེབ་ཉེར་བདུན་པ།༽</t>
        </is>
      </c>
      <c r="D9">
        <f>HYPERLINK("https://library.bdrc.io/show/bdr:MW1KG16612?uilang=bo","MW1KG16612")</f>
        <v/>
      </c>
      <c r="E9">
        <f>HYPERLINK("https://library.bdrc.io/show/bdr:W1KG16612",IMAGE("https://iiif.bdrc.io/bdr:I1KG16659::I1KG166590003.jpg/full/150,/0/default.jpg"))</f>
        <v/>
      </c>
      <c r="F9">
        <f>HYPERLINK("https://library.bdrc.io/show/bdr:W1KG16612",IMAGE("https://iiif.bdrc.io/bdr:I1KG16659::I1KG166590263.jpg/full/150,/0/default.jpg"))</f>
        <v/>
      </c>
      <c r="G9">
        <f>HYPERLINK("https://library.bdrc.io/search?lg=bo&amp;t=Work&amp;pg=1&amp;f=author,exc,bdr:P6117&amp;uilang=bo&amp;q=གངས་ཅན་རིག་བརྒྱའི་སྒོ་འབྱེད་ལྡེ་མིག ༼དེབ་ཉེར་བདུན་པ།༽~1", "བརྩམས་ཆོས་གཞན།")</f>
        <v/>
      </c>
      <c r="H9">
        <f>HYPERLINK("https://library.bdrc.io/search?lg=bo&amp;t=Etext&amp;pg=1&amp;f=author,exc,bdr:P6117&amp;uilang=bo&amp;q=གངས་ཅན་རིག་བརྒྱའི་སྒོ་འབྱེད་ལྡེ་མིག ༼དེབ་ཉེར་བདུན་པ།༽~1", "ཡིག་རྐྱང་གཞན།")</f>
        <v/>
      </c>
    </row>
    <row r="10" ht="70" customHeight="1">
      <c r="A10" t="inlineStr"/>
      <c r="B10" t="inlineStr">
        <is>
          <t>WA20400</t>
        </is>
      </c>
      <c r="C10" t="inlineStr">
        <is>
          <t>དབུས་མཐའ་རྣམ་འབྱེད་དང་ཆོས་དང་ཆོས་ཉིད་རྣམ་འབྱེད་རྩ་འགྲེལ།</t>
        </is>
      </c>
      <c r="D10">
        <f>HYPERLINK("https://library.bdrc.io/show/bdr:MW20400?uilang=bo","MW20400")</f>
        <v/>
      </c>
      <c r="E10">
        <f>HYPERLINK("https://library.bdrc.io/show/bdr:W20400",IMAGE("https://iiif.bdrc.io/bdr:I5056::50560003.tif/full/150,/0/default.jpg"))</f>
        <v/>
      </c>
      <c r="F10">
        <f>HYPERLINK("https://library.bdrc.io/show/bdr:W20400",IMAGE("https://iiif.bdrc.io/bdr:I5056::50560102.tif/full/150,/0/default.jpg"))</f>
        <v/>
      </c>
      <c r="G10">
        <f>HYPERLINK("https://library.bdrc.io/search?lg=bo&amp;t=Work&amp;pg=1&amp;f=author,exc,bdr:P6117&amp;uilang=bo&amp;q=དབུས་མཐའ་རྣམ་འབྱེད་དང་ཆོས་དང་ཆོས་ཉིད་རྣམ་འབྱེད་རྩ་འགྲེལ།~1", "བརྩམས་ཆོས་གཞན།")</f>
        <v/>
      </c>
      <c r="H10">
        <f>HYPERLINK("https://library.bdrc.io/search?lg=bo&amp;t=Etext&amp;pg=1&amp;f=author,exc,bdr:P6117&amp;uilang=bo&amp;q=དབུས་མཐའ་རྣམ་འབྱེད་དང་ཆོས་དང་ཆོས་ཉིད་རྣམ་འབྱེད་རྩ་འགྲེལ།~1", "ཡིག་རྐྱང་གཞན།")</f>
        <v/>
      </c>
    </row>
    <row r="11" ht="70" customHeight="1">
      <c r="A11" t="inlineStr"/>
      <c r="B11" t="inlineStr">
        <is>
          <t>WA1KG25252</t>
        </is>
      </c>
      <c r="C11" t="inlineStr">
        <is>
          <t>ཐེག་པ་ཆེན་པོ་རྒྱུད་བླ་མའི་བསྟན་བཅོས་ཀྱི་རྣམ་པར་བཤད་པ།</t>
        </is>
      </c>
      <c r="D11">
        <f>HYPERLINK("https://library.bdrc.io/show/bdr:MW1KG25252?uilang=bo","MW1KG25252")</f>
        <v/>
      </c>
      <c r="E11">
        <f>HYPERLINK("https://library.bdrc.io/show/bdr:W1KG25252",IMAGE("https://iiif.bdrc.io/bdr:I1KG25254::I1KG252540003.jpg/full/150,/0/default.jpg"))</f>
        <v/>
      </c>
      <c r="F11">
        <f>HYPERLINK("https://library.bdrc.io/show/bdr:W1KG25252",IMAGE("https://iiif.bdrc.io/bdr:I1KG25254::I1KG252540047.tif/full/150,/0/default.jpg"))</f>
        <v/>
      </c>
      <c r="G11">
        <f>HYPERLINK("https://library.bdrc.io/search?lg=bo&amp;t=Work&amp;pg=1&amp;f=author,exc,bdr:P6117&amp;uilang=bo&amp;q=ཐེག་པ་ཆེན་པོ་རྒྱུད་བླ་མའི་བསྟན་བཅོས་ཀྱི་རྣམ་པར་བཤད་པ།~1", "བརྩམས་ཆོས་གཞན།")</f>
        <v/>
      </c>
      <c r="H11">
        <f>HYPERLINK("https://library.bdrc.io/search?lg=bo&amp;t=Etext&amp;pg=1&amp;f=author,exc,bdr:P6117&amp;uilang=bo&amp;q=ཐེག་པ་ཆེན་པོ་རྒྱུད་བླ་མའི་བསྟན་བཅོས་ཀྱི་རྣམ་པར་བཤད་པ།~1", "ཡིག་རྐྱང་གཞན།")</f>
        <v/>
      </c>
    </row>
    <row r="12" ht="70" customHeight="1">
      <c r="A12" t="inlineStr"/>
      <c r="B12" t="inlineStr">
        <is>
          <t>WA1KG22205</t>
        </is>
      </c>
      <c r="C12" t="inlineStr">
        <is>
          <t>वज्रच्छेिदका प्रज्ञापारमितासूत्र तथा अाचार्य असङ्गकृत त्रिशतिकाकारिकासप्तति</t>
        </is>
      </c>
      <c r="D12">
        <f>HYPERLINK("https://library.bdrc.io/show/bdr:MW1KG22205?uilang=bo","MW1KG22205")</f>
        <v/>
      </c>
      <c r="E12">
        <f>HYPERLINK("https://library.bdrc.io/show/bdr:W1KG22205",IMAGE("https://iiif.bdrc.io/bdr:I1KG22251::I1KG222510003.jpg/full/150,/0/default.jpg"))</f>
        <v/>
      </c>
      <c r="F12">
        <f>HYPERLINK("https://library.bdrc.io/show/bdr:W1KG22205",IMAGE("https://iiif.bdrc.io/bdr:I1KG22251::I1KG222510015.tif/full/150,/0/default.jpg"))</f>
        <v/>
      </c>
      <c r="G12">
        <f>HYPERLINK("https://library.bdrc.io/search?lg=bo&amp;t=Work&amp;pg=1&amp;f=author,exc,bdr:P6117&amp;uilang=bo&amp;q=वज्रच्छेिदका प्रज्ञापारमितासूत्र तथा अाचार्य असङ्गकृत त्रिशतिकाकारिकासप्तति~1", "བརྩམས་ཆོས་གཞན།")</f>
        <v/>
      </c>
      <c r="H12">
        <f>HYPERLINK("https://library.bdrc.io/search?lg=bo&amp;t=Etext&amp;pg=1&amp;f=author,exc,bdr:P6117&amp;uilang=bo&amp;q=वज्रच्छेिदका प्रज्ञापारमितासूत्र तथा अाचार्य असङ्गकृत त्रिशतिकाकारिकासप्तति~1", "ཡིག་རྐྱང་གཞན།")</f>
        <v/>
      </c>
    </row>
    <row r="13" ht="70" customHeight="1">
      <c r="A13" t="inlineStr"/>
      <c r="B13" t="inlineStr">
        <is>
          <t>WA1KG22205</t>
        </is>
      </c>
      <c r="C13" t="inlineStr">
        <is>
          <t>རྡོ་རྗེ་གཅོད་པ་རྩ་འགྲེལ།</t>
        </is>
      </c>
      <c r="D13">
        <f>HYPERLINK("https://library.bdrc.io/show/bdr:MW1KG22205?uilang=bo","MW1KG22205")</f>
        <v/>
      </c>
      <c r="E13">
        <f>HYPERLINK("https://library.bdrc.io/show/bdr:W1KG22205",IMAGE("https://iiif.bdrc.io/bdr:I1KG22251::I1KG222510003.jpg/full/150,/0/default.jpg"))</f>
        <v/>
      </c>
      <c r="F13">
        <f>HYPERLINK("https://library.bdrc.io/show/bdr:W1KG22205",IMAGE("https://iiif.bdrc.io/bdr:I1KG22251::I1KG222510179.tif/full/150,/0/default.jpg"))</f>
        <v/>
      </c>
      <c r="G13">
        <f>HYPERLINK("https://library.bdrc.io/search?lg=bo&amp;t=Work&amp;pg=1&amp;f=author,exc,bdr:P6117&amp;uilang=bo&amp;q=རྡོ་རྗེ་གཅོད་པ་རྩ་འགྲེལ།~1", "བརྩམས་ཆོས་གཞན།")</f>
        <v/>
      </c>
      <c r="H13">
        <f>HYPERLINK("https://library.bdrc.io/search?lg=bo&amp;t=Etext&amp;pg=1&amp;f=author,exc,bdr:P6117&amp;uilang=bo&amp;q=རྡོ་རྗེ་གཅོད་པ་རྩ་འགྲེལ།~1", "ཡིག་རྐྱང་གཞན།")</f>
        <v/>
      </c>
    </row>
    <row r="14" ht="70" customHeight="1">
      <c r="A14" t="inlineStr"/>
      <c r="B14" t="inlineStr">
        <is>
          <t>WA1AB1</t>
        </is>
      </c>
      <c r="C14" t="inlineStr">
        <is>
          <t>ཀུན་བཏུས་དར་ཊིཀ</t>
        </is>
      </c>
      <c r="D14">
        <f>HYPERLINK("https://library.bdrc.io/show/bdr:MW1AB1?uilang=bo","MW1AB1")</f>
        <v/>
      </c>
      <c r="E14">
        <f>HYPERLINK("https://library.bdrc.io/show/bdr:W1AB1",IMAGE("https://iiif.bdrc.io/bdr:I1KG85109::I1KG851090003.jpg/full/150,/0/default.jpg"))</f>
        <v/>
      </c>
      <c r="F14">
        <f>HYPERLINK("https://library.bdrc.io/show/bdr:W1AB1",IMAGE("https://iiif.bdrc.io/bdr:I1KG85109::I1KG851090154.jpg/full/150,/0/default.jpg"))</f>
        <v/>
      </c>
      <c r="G14">
        <f>HYPERLINK("https://library.bdrc.io/search?lg=bo&amp;t=Work&amp;pg=1&amp;f=author,exc,bdr:P6117&amp;uilang=bo&amp;q=ཀུན་བཏུས་དར་ཊིཀ~1", "བརྩམས་ཆོས་གཞན།")</f>
        <v/>
      </c>
      <c r="H14">
        <f>HYPERLINK("https://library.bdrc.io/search?lg=bo&amp;t=Etext&amp;pg=1&amp;f=author,exc,bdr:P6117&amp;uilang=bo&amp;q=ཀུན་བཏུས་དར་ཊིཀ~1", "ཡིག་རྐྱང་གཞན།")</f>
        <v/>
      </c>
    </row>
    <row r="15" ht="70" customHeight="1">
      <c r="A15" t="inlineStr"/>
      <c r="B15" t="inlineStr">
        <is>
          <t>WA1KG8853</t>
        </is>
      </c>
      <c r="C15" t="inlineStr">
        <is>
          <t>ཆོས་མངོན་པ་ཀུན་ལས་བཏུས་པ།</t>
        </is>
      </c>
      <c r="D15">
        <f>HYPERLINK("https://library.bdrc.io/show/bdr:MW1KG8853?uilang=bo","MW1KG8853")</f>
        <v/>
      </c>
      <c r="E15">
        <f>HYPERLINK("https://library.bdrc.io/show/bdr:W1KG8853",IMAGE("https://iiif.bdrc.io/bdr:I1KG8881::I1KG88810003.jpg/full/150,/0/default.jpg"))</f>
        <v/>
      </c>
      <c r="F15">
        <f>HYPERLINK("https://library.bdrc.io/show/bdr:W1KG8853",IMAGE("https://iiif.bdrc.io/bdr:I1KG8881::I1KG88810112.jpg/full/150,/0/default.jpg"))</f>
        <v/>
      </c>
      <c r="G15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5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6" ht="70" customHeight="1">
      <c r="A16" t="inlineStr"/>
      <c r="B16" t="inlineStr">
        <is>
          <t>WA1NLM1412</t>
        </is>
      </c>
      <c r="C16" t="inlineStr">
        <is>
          <t>ཆོས་མངོན་པ་ཀུན་ལས་བཏུས་པ་ཤིན་རྟ་ཆེན་པོ་འཕགས་པ་ཐོགས་མེད་ཀྱིས་མཛད་པ་སོགས།</t>
        </is>
      </c>
      <c r="D16">
        <f>HYPERLINK("https://library.bdrc.io/show/bdr:MW1NLM1412?uilang=bo","MW1NLM1412")</f>
        <v/>
      </c>
      <c r="E16">
        <f>HYPERLINK("https://library.bdrc.io/show/bdr:W1NLM1412",IMAGE("https://iiif.bdrc.io/bdr:I1NLM1412_001::I1NLM1412_0010003.jpg/full/150,/0/default.jpg"))</f>
        <v/>
      </c>
      <c r="F16">
        <f>HYPERLINK("https://library.bdrc.io/show/bdr:W1NLM1412",IMAGE("https://iiif.bdrc.io/bdr:I1NLM1412_001::I1NLM1412_0010105.jpg/full/150,/0/default.jpg"))</f>
        <v/>
      </c>
      <c r="G16">
        <f>HYPERLINK("https://library.bdrc.io/search?lg=bo&amp;t=Work&amp;pg=1&amp;f=author,exc,bdr:P6117&amp;uilang=bo&amp;q=ཆོས་མངོན་པ་ཀུན་ལས་བཏུས་པ་ཤིན་རྟ་ཆེན་པོ་འཕགས་པ་ཐོགས་མེད་ཀྱིས་མཛད་པ་སོགས།~1", "བརྩམས་ཆོས་གཞན།")</f>
        <v/>
      </c>
      <c r="H16">
        <f>HYPERLINK("https://library.bdrc.io/search?lg=bo&amp;t=Etext&amp;pg=1&amp;f=author,exc,bdr:P6117&amp;uilang=bo&amp;q=ཆོས་མངོན་པ་ཀུན་ལས་བཏུས་པ་ཤིན་རྟ་ཆེན་པོ་འཕགས་པ་ཐོགས་མེད་ཀྱིས་མཛད་པ་སོགས།~1", "ཡིག་རྐྱང་གཞན།")</f>
        <v/>
      </c>
    </row>
    <row r="17" ht="70" customHeight="1">
      <c r="A17" t="inlineStr"/>
      <c r="B17" t="inlineStr">
        <is>
          <t>WA8LS32650</t>
        </is>
      </c>
      <c r="C17" t="inlineStr">
        <is>
          <t>རྣལ་འབྱོར་སྤྱོད་པའི་ས་རྣམ་པར་གཏན་ལ་དབབ་པ་བསྡུ་པ།</t>
        </is>
      </c>
      <c r="D17">
        <f>HYPERLINK("https://library.bdrc.io/show/bdr:MW8LS32650?uilang=bo","MW8LS32650")</f>
        <v/>
      </c>
      <c r="E17" t="inlineStr"/>
      <c r="F17" t="inlineStr"/>
      <c r="G17">
        <f>HYPERLINK("https://library.bdrc.io/search?lg=bo&amp;t=Work&amp;pg=1&amp;f=author,exc,bdr:P6117&amp;uilang=bo&amp;q=རྣལ་འབྱོར་སྤྱོད་པའི་ས་རྣམ་པར་གཏན་ལ་དབབ་པ་བསྡུ་པ།~1", "བརྩམས་ཆོས་གཞན།")</f>
        <v/>
      </c>
      <c r="H17">
        <f>HYPERLINK("https://library.bdrc.io/search?lg=bo&amp;t=Etext&amp;pg=1&amp;f=author,exc,bdr:P6117&amp;uilang=bo&amp;q=རྣལ་འབྱོར་སྤྱོད་པའི་ས་རྣམ་པར་གཏན་ལ་དབབ་པ་བསྡུ་པ།~1", "ཡིག་རྐྱང་གཞན།")</f>
        <v/>
      </c>
    </row>
    <row r="18" ht="70" customHeight="1">
      <c r="A18" t="inlineStr"/>
      <c r="B18" t="inlineStr">
        <is>
          <t>WA00KG02746</t>
        </is>
      </c>
      <c r="C18" t="inlineStr">
        <is>
          <t>ཐེག་པ་ཆེན་པོ་རྒྱུད་བླ་མའི་བསྟན་བཅོས།</t>
        </is>
      </c>
      <c r="D18">
        <f>HYPERLINK("https://library.bdrc.io/show/bdr:MW00KG02746?uilang=bo","MW00KG02746")</f>
        <v/>
      </c>
      <c r="E18">
        <f>HYPERLINK("https://library.bdrc.io/show/bdr:W00KG02746",IMAGE("https://iiif.bdrc.io/bdr:I00KG03556::I00KG035560003.tif/full/150,/0/default.jpg"))</f>
        <v/>
      </c>
      <c r="F18">
        <f>HYPERLINK("https://library.bdrc.io/show/bdr:W00KG02746",IMAGE("https://iiif.bdrc.io/bdr:I00KG03556::I00KG035560111.tif/full/150,/0/default.jpg"))</f>
        <v/>
      </c>
      <c r="G18">
        <f>HYPERLINK("https://library.bdrc.io/search?lg=bo&amp;t=Work&amp;pg=1&amp;f=author,exc,bdr:P6117&amp;uilang=bo&amp;q=ཐེག་པ་ཆེན་པོ་རྒྱུད་བླ་མའི་བསྟན་བཅོས།~1", "བརྩམས་ཆོས་གཞན།")</f>
        <v/>
      </c>
      <c r="H18">
        <f>HYPERLINK("https://library.bdrc.io/search?lg=bo&amp;t=Etext&amp;pg=1&amp;f=author,exc,bdr:P6117&amp;uilang=bo&amp;q=ཐེག་པ་ཆེན་པོ་རྒྱུད་བླ་མའི་བསྟན་བཅོས།~1", "ཡིག་རྐྱང་གཞན།")</f>
        <v/>
      </c>
    </row>
    <row r="19" ht="70" customHeight="1">
      <c r="A19" t="inlineStr"/>
      <c r="B19" t="inlineStr">
        <is>
          <t>WA00KG02746</t>
        </is>
      </c>
      <c r="C19" t="inlineStr">
        <is>
          <t>ཐེག་པ་ཆེན་པོ་རྒྱུད་བླ་མའི་བསྟན་བཅོས།</t>
        </is>
      </c>
      <c r="D19">
        <f>HYPERLINK("https://library.bdrc.io/show/bdr:MW0NGMCP47259?uilang=bo","MW0NGMCP47259")</f>
        <v/>
      </c>
      <c r="E19" t="inlineStr"/>
      <c r="F19" t="inlineStr"/>
      <c r="G19">
        <f>HYPERLINK("https://library.bdrc.io/search?lg=bo&amp;t=Work&amp;pg=1&amp;f=author,exc,bdr:P6117&amp;uilang=bo&amp;q=ཐེག་པ་ཆེན་པོ་རྒྱུད་བླ་མའི་བསྟན་བཅོས།~1", "བརྩམས་ཆོས་གཞན།")</f>
        <v/>
      </c>
      <c r="H19">
        <f>HYPERLINK("https://library.bdrc.io/search?lg=bo&amp;t=Etext&amp;pg=1&amp;f=author,exc,bdr:P6117&amp;uilang=bo&amp;q=ཐེག་པ་ཆེན་པོ་རྒྱུད་བླ་མའི་བསྟན་བཅོས།~1", "ཡིག་རྐྱང་གཞན།")</f>
        <v/>
      </c>
    </row>
    <row r="20" ht="70" customHeight="1">
      <c r="A20" t="inlineStr"/>
      <c r="B20" t="inlineStr">
        <is>
          <t>WA4CZ16808</t>
        </is>
      </c>
      <c r="C20" t="inlineStr">
        <is>
          <t>Bodhisattvabhumi</t>
        </is>
      </c>
      <c r="D20">
        <f>HYPERLINK("https://library.bdrc.io/show/bdr:IE0GR0269?uilang=bo","IE0GR0269")</f>
        <v/>
      </c>
      <c r="E20" t="inlineStr"/>
      <c r="F20" t="inlineStr"/>
      <c r="G20">
        <f>HYPERLINK("https://library.bdrc.io/search?lg=bo&amp;t=Work&amp;pg=1&amp;f=author,exc,bdr:P6117&amp;uilang=bo&amp;q=Bodhisattvabhumi~1", "བརྩམས་ཆོས་གཞན།")</f>
        <v/>
      </c>
      <c r="H20">
        <f>HYPERLINK("https://library.bdrc.io/search?lg=bo&amp;t=Etext&amp;pg=1&amp;f=author,exc,bdr:P6117&amp;uilang=bo&amp;q=Bodhisattvabhumi~1", "ཡིག་རྐྱང་གཞན།")</f>
        <v/>
      </c>
    </row>
    <row r="21" ht="70" customHeight="1">
      <c r="A21" t="inlineStr"/>
      <c r="B21" t="inlineStr">
        <is>
          <t>WA23639</t>
        </is>
      </c>
      <c r="C21" t="inlineStr">
        <is>
          <t>Asanga: Abhidharmasamuccaya</t>
        </is>
      </c>
      <c r="D21">
        <f>HYPERLINK("https://library.bdrc.io/show/bdr:IE0GR0264?uilang=bo","IE0GR0264")</f>
        <v/>
      </c>
      <c r="E21" t="inlineStr"/>
      <c r="F21" t="inlineStr"/>
      <c r="G21">
        <f>HYPERLINK("https://library.bdrc.io/search?lg=bo&amp;t=Work&amp;pg=1&amp;f=author,exc,bdr:P6117&amp;uilang=bo&amp;q=Asanga: Abhidharmasamuccaya~1", "བརྩམས་ཆོས་གཞན།")</f>
        <v/>
      </c>
      <c r="H21">
        <f>HYPERLINK("https://library.bdrc.io/search?lg=bo&amp;t=Etext&amp;pg=1&amp;f=author,exc,bdr:P6117&amp;uilang=bo&amp;q=Asanga: Abhidharmasamuccaya~1", "ཡིག་རྐྱང་གཞན།")</f>
        <v/>
      </c>
    </row>
    <row r="22" ht="70" customHeight="1">
      <c r="A22" t="inlineStr"/>
      <c r="B22" t="inlineStr">
        <is>
          <t>WA00KG02837</t>
        </is>
      </c>
      <c r="C22" t="inlineStr">
        <is>
          <t>རྒྱུད་བླ་མ།</t>
        </is>
      </c>
      <c r="D22">
        <f>HYPERLINK("https://library.bdrc.io/show/bdr:MW00KG02837?uilang=bo","MW00KG02837")</f>
        <v/>
      </c>
      <c r="E22">
        <f>HYPERLINK("https://library.bdrc.io/show/bdr:W00KG02837",IMAGE("https://iiif.bdrc.io/bdr:I2KG211120::I2KG2111200003.jpg/full/150,/0/default.jpg"))</f>
        <v/>
      </c>
      <c r="F22">
        <f>HYPERLINK("https://library.bdrc.io/show/bdr:W00KG02837",IMAGE("https://iiif.bdrc.io/bdr:I2KG211120::I2KG2111200005.tif/full/150,/0/default.jpg"))</f>
        <v/>
      </c>
      <c r="G22">
        <f>HYPERLINK("https://library.bdrc.io/search?lg=bo&amp;t=Work&amp;pg=1&amp;f=author,exc,bdr:P6117&amp;uilang=bo&amp;q=རྒྱུད་བླ་མ།~1", "བརྩམས་ཆོས་གཞན།")</f>
        <v/>
      </c>
      <c r="H22">
        <f>HYPERLINK("https://library.bdrc.io/search?lg=bo&amp;t=Etext&amp;pg=1&amp;f=author,exc,bdr:P6117&amp;uilang=bo&amp;q=རྒྱུད་བླ་མ།~1", "ཡིག་རྐྱང་གཞན།")</f>
        <v/>
      </c>
    </row>
    <row r="23" ht="70" customHeight="1">
      <c r="A23" t="inlineStr"/>
      <c r="B23" t="inlineStr">
        <is>
          <t>WA00KG02837</t>
        </is>
      </c>
      <c r="C23" t="inlineStr">
        <is>
          <t>mahayana uttaratantra shastra</t>
        </is>
      </c>
      <c r="D23">
        <f>HYPERLINK("https://library.bdrc.io/show/bdr:MW00KG02837?uilang=bo","MW00KG02837")</f>
        <v/>
      </c>
      <c r="E23">
        <f>HYPERLINK("https://library.bdrc.io/show/bdr:W00KG02837",IMAGE("https://iiif.bdrc.io/bdr:I2KG211120::I2KG2111200003.jpg/full/150,/0/default.jpg"))</f>
        <v/>
      </c>
      <c r="F23">
        <f>HYPERLINK("https://library.bdrc.io/show/bdr:W00KG02837",IMAGE("https://iiif.bdrc.io/bdr:I2KG211120::I2KG2111200384.tif/full/150,/0/default.jpg"))</f>
        <v/>
      </c>
      <c r="G23">
        <f>HYPERLINK("https://library.bdrc.io/search?lg=bo&amp;t=Work&amp;pg=1&amp;f=author,exc,bdr:P6117&amp;uilang=bo&amp;q=mahayana uttaratantra shastra~1", "བརྩམས་ཆོས་གཞན།")</f>
        <v/>
      </c>
      <c r="H23">
        <f>HYPERLINK("https://library.bdrc.io/search?lg=bo&amp;t=Etext&amp;pg=1&amp;f=author,exc,bdr:P6117&amp;uilang=bo&amp;q=mahayana uttaratantra shastra~1", "ཡིག་རྐྱང་གཞན།")</f>
        <v/>
      </c>
    </row>
    <row r="24" ht="70" customHeight="1">
      <c r="A24" t="inlineStr"/>
      <c r="B24" t="inlineStr">
        <is>
          <t>WA00KG02837</t>
        </is>
      </c>
      <c r="C24" t="inlineStr">
        <is>
          <t>buddha-nature</t>
        </is>
      </c>
      <c r="D24">
        <f>HYPERLINK("https://library.bdrc.io/show/bdr:MW00KG02837?uilang=bo","MW00KG02837")</f>
        <v/>
      </c>
      <c r="E24">
        <f>HYPERLINK("https://library.bdrc.io/show/bdr:W00KG02837",IMAGE("https://iiif.bdrc.io/bdr:I2KG211120::I2KG2111200003.jpg/full/150,/0/default.jpg"))</f>
        <v/>
      </c>
      <c r="F24">
        <f>HYPERLINK("https://library.bdrc.io/show/bdr:W00KG02837",IMAGE("https://iiif.bdrc.io/bdr:I2KG211120::I2KG2111200343.tif/full/150,/0/default.jpg"))</f>
        <v/>
      </c>
      <c r="G24">
        <f>HYPERLINK("https://library.bdrc.io/search?lg=bo&amp;t=Work&amp;pg=1&amp;f=author,exc,bdr:P6117&amp;uilang=bo&amp;q=buddha-nature~1", "བརྩམས་ཆོས་གཞན།")</f>
        <v/>
      </c>
      <c r="H24">
        <f>HYPERLINK("https://library.bdrc.io/search?lg=bo&amp;t=Etext&amp;pg=1&amp;f=author,exc,bdr:P6117&amp;uilang=bo&amp;q=buddha-nature~1", "ཡིག་རྐྱང་གཞན།")</f>
        <v/>
      </c>
    </row>
    <row r="25" ht="70" customHeight="1">
      <c r="A25" t="inlineStr"/>
      <c r="B25" t="inlineStr">
        <is>
          <t>WA8LS77101</t>
        </is>
      </c>
      <c r="C25" t="inlineStr">
        <is>
          <t>དབུས་མཐའ་རྣམ་འབྱེད་དང་ཆོས་དང་ཆོས་ཉིད་རྣམ་འབྱེད་རྩ་འགྲེལ།</t>
        </is>
      </c>
      <c r="D25">
        <f>HYPERLINK("https://library.bdrc.io/show/bdr:MW8LS77101?uilang=bo","MW8LS77101")</f>
        <v/>
      </c>
      <c r="E25">
        <f>HYPERLINK("https://library.bdrc.io/show/bdr:W8LS77101",IMAGE("https://iiif.bdrc.io/bdr:I8LS77103::I8LS771030003.jpg/full/150,/0/default.jpg"))</f>
        <v/>
      </c>
      <c r="F25">
        <f>HYPERLINK("https://library.bdrc.io/show/bdr:W8LS77101",IMAGE("https://iiif.bdrc.io/bdr:I8LS77103::I8LS771030164.jpg/full/150,/0/default.jpg"))</f>
        <v/>
      </c>
      <c r="G25">
        <f>HYPERLINK("https://library.bdrc.io/search?lg=bo&amp;t=Work&amp;pg=1&amp;f=author,exc,bdr:P6117&amp;uilang=bo&amp;q=དབུས་མཐའ་རྣམ་འབྱེད་དང་ཆོས་དང་ཆོས་ཉིད་རྣམ་འབྱེད་རྩ་འགྲེལ།~1", "བརྩམས་ཆོས་གཞན།")</f>
        <v/>
      </c>
      <c r="H25">
        <f>HYPERLINK("https://library.bdrc.io/search?lg=bo&amp;t=Etext&amp;pg=1&amp;f=author,exc,bdr:P6117&amp;uilang=bo&amp;q=དབུས་མཐའ་རྣམ་འབྱེད་དང་ཆོས་དང་ཆོས་ཉིད་རྣམ་འབྱེད་རྩ་འགྲེལ།~1", "ཡིག་རྐྱང་གཞན།")</f>
        <v/>
      </c>
    </row>
    <row r="26" ht="70" customHeight="1">
      <c r="A26" t="inlineStr"/>
      <c r="B26" t="inlineStr">
        <is>
          <t>WA0RT0007</t>
        </is>
      </c>
      <c r="C26" t="inlineStr">
        <is>
          <t>ཆོས་ཀྱི་སྐུ་ལ་གནས་པའི་ཡོན་ཏན་ཐུན་མོང་མ་ཡིན་པ་ལ་བསྟོད་པ།</t>
        </is>
      </c>
      <c r="D26">
        <f>HYPERLINK("https://library.bdrc.io/show/bdr:MW1PD95844_0007?uilang=bo","MW1PD95844_0007")</f>
        <v/>
      </c>
      <c r="E26" t="inlineStr"/>
      <c r="F26" t="inlineStr"/>
      <c r="G26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26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27" ht="70" customHeight="1">
      <c r="A27" t="inlineStr"/>
      <c r="B27" t="inlineStr">
        <is>
          <t>WA0RT0007</t>
        </is>
      </c>
      <c r="C27" t="inlineStr">
        <is>
          <t>ཆོས་ཀྱི་སྐུ་ལ་གནས་པའི་ཡོན་ཏན་ཐུན་མོང་མ་ཡིན་པ་ལ་བསྟོད་པ།</t>
        </is>
      </c>
      <c r="D27">
        <f>HYPERLINK("https://library.bdrc.io/show/bdr:MW2KG5015_0796?uilang=bo","MW2KG5015_0796")</f>
        <v/>
      </c>
      <c r="E27" t="inlineStr"/>
      <c r="F27" t="inlineStr"/>
      <c r="G27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27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28" ht="70" customHeight="1">
      <c r="A28" t="inlineStr"/>
      <c r="B28" t="inlineStr">
        <is>
          <t>WA0RT0007</t>
        </is>
      </c>
      <c r="C28" t="inlineStr">
        <is>
          <t>ཆོས་ཀྱི་སྐུ་ལ་གནས་པའི་ཡོན་ཏན་ཐུན་མོང་མ་ཡིན་པ་ལ་བསྟོད་པ།</t>
        </is>
      </c>
      <c r="D28">
        <f>HYPERLINK("https://library.bdrc.io/show/bdr:MW1KG13126_2007?uilang=bo","MW1KG13126_2007")</f>
        <v/>
      </c>
      <c r="E28" t="inlineStr"/>
      <c r="F28" t="inlineStr"/>
      <c r="G28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28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29" ht="70" customHeight="1">
      <c r="A29" t="inlineStr"/>
      <c r="B29" t="inlineStr">
        <is>
          <t>WA0RT0007</t>
        </is>
      </c>
      <c r="C29" t="inlineStr">
        <is>
          <t>ཆོས་ཀྱི་སྐུ་ལ་གནས་པའི་ཡོན་ཏན་ཐུན་མོང་མ་ཡིན་པ་ལ་བསྟོད་པ།</t>
        </is>
      </c>
      <c r="D29">
        <f>HYPERLINK("https://library.bdrc.io/show/bdr:MW23703_1115?uilang=bo","MW23703_1115")</f>
        <v/>
      </c>
      <c r="E29" t="inlineStr"/>
      <c r="F29" t="inlineStr"/>
      <c r="G29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29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30" ht="70" customHeight="1">
      <c r="A30" t="inlineStr"/>
      <c r="B30" t="inlineStr">
        <is>
          <t>WA0RT0007</t>
        </is>
      </c>
      <c r="C30" t="inlineStr">
        <is>
          <t>ཆོས་ཀྱི་སྐུ་ལ་གནས་པའི་ཡོན་ཏན་ཐུན་མོང་མ་ཡིན་པ་ལ་བསྟོད་པ།</t>
        </is>
      </c>
      <c r="D30">
        <f>HYPERLINK("https://library.bdrc.io/show/bdr:MW23702_0007?uilang=bo","MW23702_0007")</f>
        <v/>
      </c>
      <c r="E30" t="inlineStr"/>
      <c r="F30" t="inlineStr"/>
      <c r="G30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30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31" ht="70" customHeight="1">
      <c r="A31" t="inlineStr"/>
      <c r="B31" t="inlineStr">
        <is>
          <t>WA0RT0007</t>
        </is>
      </c>
      <c r="C31" t="inlineStr">
        <is>
          <t>ཆོས་ཀྱི་སྐུ་ལ་གནས་པའི་ཡོན་ཏན་ཐུན་མོང་མ་ཡིན་པ་ལ་བསྟོད་པ།</t>
        </is>
      </c>
      <c r="D31">
        <f>HYPERLINK("https://library.bdrc.io/show/bdr:MW22704_0796?uilang=bo","MW22704_0796")</f>
        <v/>
      </c>
      <c r="E31" t="inlineStr"/>
      <c r="F31" t="inlineStr"/>
      <c r="G31">
        <f>HYPERLINK("https://library.bdrc.io/search?lg=bo&amp;t=Work&amp;pg=1&amp;f=author,exc,bdr:P6117&amp;uilang=bo&amp;q=ཆོས་ཀྱི་སྐུ་ལ་གནས་པའི་ཡོན་ཏན་ཐུན་མོང་མ་ཡིན་པ་ལ་བསྟོད་པ།~1", "བརྩམས་ཆོས་གཞན།")</f>
        <v/>
      </c>
      <c r="H31">
        <f>HYPERLINK("https://library.bdrc.io/search?lg=bo&amp;t=Etext&amp;pg=1&amp;f=author,exc,bdr:P6117&amp;uilang=bo&amp;q=ཆོས་ཀྱི་སྐུ་ལ་གནས་པའི་ཡོན་ཏན་ཐུན་མོང་མ་ཡིན་པ་ལ་བསྟོད་པ།~1", "ཡིག་རྐྱང་གཞན།")</f>
        <v/>
      </c>
    </row>
    <row r="32" ht="70" customHeight="1">
      <c r="A32" t="inlineStr"/>
      <c r="B32" t="inlineStr">
        <is>
          <t>WA0RT3321</t>
        </is>
      </c>
      <c r="C32" t="inlineStr">
        <is>
          <t>འཕགས་པ་དགོངས་པ་ངེས་པར་འགྲེལ་པའི་རྣམ་པར་བཤད་པ།</t>
        </is>
      </c>
      <c r="D32">
        <f>HYPERLINK("https://library.bdrc.io/show/bdr:MW23702_3484?uilang=bo","MW23702_3484")</f>
        <v/>
      </c>
      <c r="E32" t="inlineStr"/>
      <c r="F32" t="inlineStr"/>
      <c r="G32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2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3" ht="70" customHeight="1">
      <c r="A33" t="inlineStr"/>
      <c r="B33" t="inlineStr">
        <is>
          <t>WA0RT3321</t>
        </is>
      </c>
      <c r="C33" t="inlineStr">
        <is>
          <t>འཕགས་པ་དགོངས་པ་ངེས་པར་འགྲེལ་པའི་རྣམ་པར་བཤད་པ།</t>
        </is>
      </c>
      <c r="D33">
        <f>HYPERLINK("https://library.bdrc.io/show/bdr:MW23703_3981?uilang=bo","MW23703_3981")</f>
        <v/>
      </c>
      <c r="E33" t="inlineStr"/>
      <c r="F33" t="inlineStr"/>
      <c r="G33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3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4" ht="70" customHeight="1">
      <c r="A34" t="inlineStr"/>
      <c r="B34" t="inlineStr">
        <is>
          <t>WA0RT3321</t>
        </is>
      </c>
      <c r="C34" t="inlineStr">
        <is>
          <t>འཕགས་པ་དགོངས་པ་ངེས་པར་འགྲེལ་པའི་རྣམ་པར་བཤད་པ།</t>
        </is>
      </c>
      <c r="D34">
        <f>HYPERLINK("https://library.bdrc.io/show/bdr:MW1KG13126_5481?uilang=bo","MW1KG13126_5481")</f>
        <v/>
      </c>
      <c r="E34" t="inlineStr"/>
      <c r="F34" t="inlineStr"/>
      <c r="G34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4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5" ht="70" customHeight="1">
      <c r="A35" t="inlineStr"/>
      <c r="B35" t="inlineStr">
        <is>
          <t>WA0RT3321</t>
        </is>
      </c>
      <c r="C35" t="inlineStr">
        <is>
          <t>འཕགས་པ་དགོངས་པ་ངེས་པར་འགྲེལ་པའི་རྣམ་པར་བཤད་པ།</t>
        </is>
      </c>
      <c r="D35">
        <f>HYPERLINK("https://library.bdrc.io/show/bdr:MW2KG5015_4270?uilang=bo","MW2KG5015_4270")</f>
        <v/>
      </c>
      <c r="E35" t="inlineStr"/>
      <c r="F35" t="inlineStr"/>
      <c r="G35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5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6" ht="70" customHeight="1">
      <c r="A36" t="inlineStr"/>
      <c r="B36" t="inlineStr">
        <is>
          <t>WA0RT3321</t>
        </is>
      </c>
      <c r="C36" t="inlineStr">
        <is>
          <t>འཕགས་པ་དགོངས་པ་ངེས་པར་འགྲེལ་པའི་རྣམ་པར་བཤད་པ།</t>
        </is>
      </c>
      <c r="D36">
        <f>HYPERLINK("https://library.bdrc.io/show/bdr:MW22704_4270?uilang=bo","MW22704_4270")</f>
        <v/>
      </c>
      <c r="E36" t="inlineStr"/>
      <c r="F36" t="inlineStr"/>
      <c r="G36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6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7" ht="70" customHeight="1">
      <c r="A37" t="inlineStr"/>
      <c r="B37" t="inlineStr">
        <is>
          <t>WA0RT3321</t>
        </is>
      </c>
      <c r="C37" t="inlineStr">
        <is>
          <t>འཕགས་པ་དགོངས་པ་ངེས་པར་འགྲེལ་པའི་རྣམ་པར་བཤད་པ།</t>
        </is>
      </c>
      <c r="D37">
        <f>HYPERLINK("https://library.bdrc.io/show/bdr:MW1PD95844_3212?uilang=bo","MW1PD95844_3212")</f>
        <v/>
      </c>
      <c r="E37" t="inlineStr"/>
      <c r="F37" t="inlineStr"/>
      <c r="G37">
        <f>HYPERLINK("https://library.bdrc.io/search?lg=bo&amp;t=Work&amp;pg=1&amp;f=author,exc,bdr:P6117&amp;uilang=bo&amp;q=འཕགས་པ་དགོངས་པ་ངེས་པར་འགྲེལ་པའི་རྣམ་པར་བཤད་པ།~1", "བརྩམས་ཆོས་གཞན།")</f>
        <v/>
      </c>
      <c r="H37">
        <f>HYPERLINK("https://library.bdrc.io/search?lg=bo&amp;t=Etext&amp;pg=1&amp;f=author,exc,bdr:P6117&amp;uilang=bo&amp;q=འཕགས་པ་དགོངས་པ་ངེས་པར་འགྲེལ་པའི་རྣམ་པར་བཤད་པ།~1", "ཡིག་རྐྱང་གཞན།")</f>
        <v/>
      </c>
    </row>
    <row r="38" ht="70" customHeight="1">
      <c r="A38" t="inlineStr"/>
      <c r="B38" t="inlineStr">
        <is>
          <t>WA0RT3322</t>
        </is>
      </c>
      <c r="C38" t="inlineStr">
        <is>
          <t>སངས་རྒྱས་རྗེས་སུ་དྲན་པའི་འགྲེལ་པ།</t>
        </is>
      </c>
      <c r="D38">
        <f>HYPERLINK("https://library.bdrc.io/show/bdr:MW1PD95844_3213?uilang=bo","MW1PD95844_3213")</f>
        <v/>
      </c>
      <c r="E38" t="inlineStr"/>
      <c r="F38" t="inlineStr"/>
      <c r="G38">
        <f>HYPERLINK("https://library.bdrc.io/search?lg=bo&amp;t=Work&amp;pg=1&amp;f=author,exc,bdr:P6117&amp;uilang=bo&amp;q=སངས་རྒྱས་རྗེས་སུ་དྲན་པའི་འགྲེལ་པ།~1", "བརྩམས་ཆོས་གཞན།")</f>
        <v/>
      </c>
      <c r="H38">
        <f>HYPERLINK("https://library.bdrc.io/search?lg=bo&amp;t=Etext&amp;pg=1&amp;f=author,exc,bdr:P6117&amp;uilang=bo&amp;q=སངས་རྒྱས་རྗེས་སུ་དྲན་པའི་འགྲེལ་པ།~1", "ཡིག་རྐྱང་གཞན།")</f>
        <v/>
      </c>
    </row>
    <row r="39" ht="70" customHeight="1">
      <c r="A39" t="inlineStr"/>
      <c r="B39" t="inlineStr">
        <is>
          <t>WA0RT3322</t>
        </is>
      </c>
      <c r="C39" t="inlineStr">
        <is>
          <t>སངས་རྒྱས་རྗེས་སུ་དྲན་པའི་འགྲེལ་བ།</t>
        </is>
      </c>
      <c r="D39">
        <f>HYPERLINK("https://library.bdrc.io/show/bdr:MW22704_4271?uilang=bo","MW22704_4271")</f>
        <v/>
      </c>
      <c r="E39" t="inlineStr"/>
      <c r="F39" t="inlineStr"/>
      <c r="G39">
        <f>HYPERLINK("https://library.bdrc.io/search?lg=bo&amp;t=Work&amp;pg=1&amp;f=author,exc,bdr:P6117&amp;uilang=bo&amp;q=སངས་རྒྱས་རྗེས་སུ་དྲན་པའི་འགྲེལ་བ།~1", "བརྩམས་ཆོས་གཞན།")</f>
        <v/>
      </c>
      <c r="H39">
        <f>HYPERLINK("https://library.bdrc.io/search?lg=bo&amp;t=Etext&amp;pg=1&amp;f=author,exc,bdr:P6117&amp;uilang=bo&amp;q=སངས་རྒྱས་རྗེས་སུ་དྲན་པའི་འགྲེལ་བ།~1", "ཡིག་རྐྱང་གཞན།")</f>
        <v/>
      </c>
    </row>
    <row r="40" ht="70" customHeight="1">
      <c r="A40" t="inlineStr"/>
      <c r="B40" t="inlineStr">
        <is>
          <t>WA0RT3322</t>
        </is>
      </c>
      <c r="C40" t="inlineStr">
        <is>
          <t>སངས་རྒྱས་རྗེས་སུ་དྲན་པའི་འགྲེལ་པ།</t>
        </is>
      </c>
      <c r="D40">
        <f>HYPERLINK("https://library.bdrc.io/show/bdr:MW1KG13126_5482?uilang=bo","MW1KG13126_5482")</f>
        <v/>
      </c>
      <c r="E40" t="inlineStr"/>
      <c r="F40" t="inlineStr"/>
      <c r="G40">
        <f>HYPERLINK("https://library.bdrc.io/search?lg=bo&amp;t=Work&amp;pg=1&amp;f=author,exc,bdr:P6117&amp;uilang=bo&amp;q=སངས་རྒྱས་རྗེས་སུ་དྲན་པའི་འགྲེལ་པ།~1", "བརྩམས་ཆོས་གཞན།")</f>
        <v/>
      </c>
      <c r="H40">
        <f>HYPERLINK("https://library.bdrc.io/search?lg=bo&amp;t=Etext&amp;pg=1&amp;f=author,exc,bdr:P6117&amp;uilang=bo&amp;q=སངས་རྒྱས་རྗེས་སུ་དྲན་པའི་འགྲེལ་པ།~1", "ཡིག་རྐྱང་གཞན།")</f>
        <v/>
      </c>
    </row>
    <row r="41" ht="70" customHeight="1">
      <c r="A41" t="inlineStr"/>
      <c r="B41" t="inlineStr">
        <is>
          <t>WA0RT3322</t>
        </is>
      </c>
      <c r="C41" t="inlineStr">
        <is>
          <t>སངས་རྒྱས་རྗེས་སུ་དྲན་པའི་འགྲེལ་བ།</t>
        </is>
      </c>
      <c r="D41">
        <f>HYPERLINK("https://library.bdrc.io/show/bdr:MW2KG5015_4271?uilang=bo","MW2KG5015_4271")</f>
        <v/>
      </c>
      <c r="E41" t="inlineStr"/>
      <c r="F41" t="inlineStr"/>
      <c r="G41">
        <f>HYPERLINK("https://library.bdrc.io/search?lg=bo&amp;t=Work&amp;pg=1&amp;f=author,exc,bdr:P6117&amp;uilang=bo&amp;q=སངས་རྒྱས་རྗེས་སུ་དྲན་པའི་འགྲེལ་བ།~1", "བརྩམས་ཆོས་གཞན།")</f>
        <v/>
      </c>
      <c r="H41">
        <f>HYPERLINK("https://library.bdrc.io/search?lg=bo&amp;t=Etext&amp;pg=1&amp;f=author,exc,bdr:P6117&amp;uilang=bo&amp;q=སངས་རྒྱས་རྗེས་སུ་དྲན་པའི་འགྲེལ་བ།~1", "ཡིག་རྐྱང་གཞན།")</f>
        <v/>
      </c>
    </row>
    <row r="42" ht="70" customHeight="1">
      <c r="A42" t="inlineStr"/>
      <c r="B42" t="inlineStr">
        <is>
          <t>WA0RT3322</t>
        </is>
      </c>
      <c r="C42" t="inlineStr">
        <is>
          <t>སངས་རྒྱས་རྗེས་སུ་དྲན་པའི་འགྲེལ་པ།</t>
        </is>
      </c>
      <c r="D42">
        <f>HYPERLINK("https://library.bdrc.io/show/bdr:MW23702_3485?uilang=bo","MW23702_3485")</f>
        <v/>
      </c>
      <c r="E42" t="inlineStr"/>
      <c r="F42" t="inlineStr"/>
      <c r="G42">
        <f>HYPERLINK("https://library.bdrc.io/search?lg=bo&amp;t=Work&amp;pg=1&amp;f=author,exc,bdr:P6117&amp;uilang=bo&amp;q=སངས་རྒྱས་རྗེས་སུ་དྲན་པའི་འགྲེལ་པ།~1", "བརྩམས་ཆོས་གཞན།")</f>
        <v/>
      </c>
      <c r="H42">
        <f>HYPERLINK("https://library.bdrc.io/search?lg=bo&amp;t=Etext&amp;pg=1&amp;f=author,exc,bdr:P6117&amp;uilang=bo&amp;q=སངས་རྒྱས་རྗེས་སུ་དྲན་པའི་འགྲེལ་པ།~1", "ཡིག་རྐྱང་གཞན།")</f>
        <v/>
      </c>
    </row>
    <row r="43" ht="70" customHeight="1">
      <c r="A43" t="inlineStr"/>
      <c r="B43" t="inlineStr">
        <is>
          <t>WA0RT3322</t>
        </is>
      </c>
      <c r="C43" t="inlineStr">
        <is>
          <t>སངས་རྒྱས་རྗེས་སུ་དྲན་པའི་འགྲེལ་བ།</t>
        </is>
      </c>
      <c r="D43">
        <f>HYPERLINK("https://library.bdrc.io/show/bdr:MW23703_3982?uilang=bo","MW23703_3982")</f>
        <v/>
      </c>
      <c r="E43" t="inlineStr"/>
      <c r="F43" t="inlineStr"/>
      <c r="G43">
        <f>HYPERLINK("https://library.bdrc.io/search?lg=bo&amp;t=Work&amp;pg=1&amp;f=author,exc,bdr:P6117&amp;uilang=bo&amp;q=སངས་རྒྱས་རྗེས་སུ་དྲན་པའི་འགྲེལ་བ།~1", "བརྩམས་ཆོས་གཞན།")</f>
        <v/>
      </c>
      <c r="H43">
        <f>HYPERLINK("https://library.bdrc.io/search?lg=bo&amp;t=Etext&amp;pg=1&amp;f=author,exc,bdr:P6117&amp;uilang=bo&amp;q=སངས་རྒྱས་རྗེས་སུ་དྲན་པའི་འགྲེལ་བ།~1", "ཡིག་རྐྱང་གཞན།")</f>
        <v/>
      </c>
    </row>
    <row r="44" ht="70" customHeight="1">
      <c r="A44" t="inlineStr"/>
      <c r="B44" t="inlineStr">
        <is>
          <t>WA0RT3323</t>
        </is>
      </c>
      <c r="C44" t="inlineStr">
        <is>
          <t>ཆོས་རྗེས་སུ་དྲན་པའི་འགྲེལ་པ།</t>
        </is>
      </c>
      <c r="D44">
        <f>HYPERLINK("https://library.bdrc.io/show/bdr:MW1KG13126_5483?uilang=bo","MW1KG13126_5483")</f>
        <v/>
      </c>
      <c r="E44" t="inlineStr"/>
      <c r="F44" t="inlineStr"/>
      <c r="G44">
        <f>HYPERLINK("https://library.bdrc.io/search?lg=bo&amp;t=Work&amp;pg=1&amp;f=author,exc,bdr:P6117&amp;uilang=bo&amp;q=ཆོས་རྗེས་སུ་དྲན་པའི་འགྲེལ་པ།~1", "བརྩམས་ཆོས་གཞན།")</f>
        <v/>
      </c>
      <c r="H44">
        <f>HYPERLINK("https://library.bdrc.io/search?lg=bo&amp;t=Etext&amp;pg=1&amp;f=author,exc,bdr:P6117&amp;uilang=bo&amp;q=ཆོས་རྗེས་སུ་དྲན་པའི་འགྲེལ་པ།~1", "ཡིག་རྐྱང་གཞན།")</f>
        <v/>
      </c>
    </row>
    <row r="45" ht="70" customHeight="1">
      <c r="A45" t="inlineStr"/>
      <c r="B45" t="inlineStr">
        <is>
          <t>WA0RT3323</t>
        </is>
      </c>
      <c r="C45" t="inlineStr">
        <is>
          <t>ཆོས་རྗེས་སུ་དྲན་པའི་འགྲེལ་པ།</t>
        </is>
      </c>
      <c r="D45">
        <f>HYPERLINK("https://library.bdrc.io/show/bdr:MW22704_4272?uilang=bo","MW22704_4272")</f>
        <v/>
      </c>
      <c r="E45" t="inlineStr"/>
      <c r="F45" t="inlineStr"/>
      <c r="G45">
        <f>HYPERLINK("https://library.bdrc.io/search?lg=bo&amp;t=Work&amp;pg=1&amp;f=author,exc,bdr:P6117&amp;uilang=bo&amp;q=ཆོས་རྗེས་སུ་དྲན་པའི་འགྲེལ་པ།~1", "བརྩམས་ཆོས་གཞན།")</f>
        <v/>
      </c>
      <c r="H45">
        <f>HYPERLINK("https://library.bdrc.io/search?lg=bo&amp;t=Etext&amp;pg=1&amp;f=author,exc,bdr:P6117&amp;uilang=bo&amp;q=ཆོས་རྗེས་སུ་དྲན་པའི་འགྲེལ་པ།~1", "ཡིག་རྐྱང་གཞན།")</f>
        <v/>
      </c>
    </row>
    <row r="46" ht="70" customHeight="1">
      <c r="A46" t="inlineStr"/>
      <c r="B46" t="inlineStr">
        <is>
          <t>WA0RT3323</t>
        </is>
      </c>
      <c r="C46" t="inlineStr">
        <is>
          <t>ཆོས་རྗེས་སུ་དྲན་པའི་འགྲེལ་པ།</t>
        </is>
      </c>
      <c r="D46">
        <f>HYPERLINK("https://library.bdrc.io/show/bdr:MW1PD95844_3214?uilang=bo","MW1PD95844_3214")</f>
        <v/>
      </c>
      <c r="E46" t="inlineStr"/>
      <c r="F46" t="inlineStr"/>
      <c r="G46">
        <f>HYPERLINK("https://library.bdrc.io/search?lg=bo&amp;t=Work&amp;pg=1&amp;f=author,exc,bdr:P6117&amp;uilang=bo&amp;q=ཆོས་རྗེས་སུ་དྲན་པའི་འགྲེལ་པ།~1", "བརྩམས་ཆོས་གཞན།")</f>
        <v/>
      </c>
      <c r="H46">
        <f>HYPERLINK("https://library.bdrc.io/search?lg=bo&amp;t=Etext&amp;pg=1&amp;f=author,exc,bdr:P6117&amp;uilang=bo&amp;q=ཆོས་རྗེས་སུ་དྲན་པའི་འགྲེལ་པ།~1", "ཡིག་རྐྱང་གཞན།")</f>
        <v/>
      </c>
    </row>
    <row r="47" ht="70" customHeight="1">
      <c r="A47" t="inlineStr"/>
      <c r="B47" t="inlineStr">
        <is>
          <t>WA0RT3323</t>
        </is>
      </c>
      <c r="C47" t="inlineStr">
        <is>
          <t>ཆོས་རྗེས་སུ་དྲན་པའི་འགྲེལ་པ།</t>
        </is>
      </c>
      <c r="D47">
        <f>HYPERLINK("https://library.bdrc.io/show/bdr:MW23703_3983?uilang=bo","MW23703_3983")</f>
        <v/>
      </c>
      <c r="E47" t="inlineStr"/>
      <c r="F47" t="inlineStr"/>
      <c r="G47">
        <f>HYPERLINK("https://library.bdrc.io/search?lg=bo&amp;t=Work&amp;pg=1&amp;f=author,exc,bdr:P6117&amp;uilang=bo&amp;q=ཆོས་རྗེས་སུ་དྲན་པའི་འགྲེལ་པ།~1", "བརྩམས་ཆོས་གཞན།")</f>
        <v/>
      </c>
      <c r="H47">
        <f>HYPERLINK("https://library.bdrc.io/search?lg=bo&amp;t=Etext&amp;pg=1&amp;f=author,exc,bdr:P6117&amp;uilang=bo&amp;q=ཆོས་རྗེས་སུ་དྲན་པའི་འགྲེལ་པ།~1", "ཡིག་རྐྱང་གཞན།")</f>
        <v/>
      </c>
    </row>
    <row r="48" ht="70" customHeight="1">
      <c r="A48" t="inlineStr"/>
      <c r="B48" t="inlineStr">
        <is>
          <t>WA0RT3323</t>
        </is>
      </c>
      <c r="C48" t="inlineStr">
        <is>
          <t>ཆོས་རྗེས་སུ་དྲན་གྱི་འགྲེལ་པ།</t>
        </is>
      </c>
      <c r="D48">
        <f>HYPERLINK("https://library.bdrc.io/show/bdr:MW23702_3486?uilang=bo","MW23702_3486")</f>
        <v/>
      </c>
      <c r="E48" t="inlineStr"/>
      <c r="F48" t="inlineStr"/>
      <c r="G48">
        <f>HYPERLINK("https://library.bdrc.io/search?lg=bo&amp;t=Work&amp;pg=1&amp;f=author,exc,bdr:P6117&amp;uilang=bo&amp;q=ཆོས་རྗེས་སུ་དྲན་གྱི་འགྲེལ་པ།~1", "བརྩམས་ཆོས་གཞན།")</f>
        <v/>
      </c>
      <c r="H48">
        <f>HYPERLINK("https://library.bdrc.io/search?lg=bo&amp;t=Etext&amp;pg=1&amp;f=author,exc,bdr:P6117&amp;uilang=bo&amp;q=ཆོས་རྗེས་སུ་དྲན་གྱི་འགྲེལ་པ།~1", "ཡིག་རྐྱང་གཞན།")</f>
        <v/>
      </c>
    </row>
    <row r="49" ht="70" customHeight="1">
      <c r="A49" t="inlineStr"/>
      <c r="B49" t="inlineStr">
        <is>
          <t>WA0RT3323</t>
        </is>
      </c>
      <c r="C49" t="inlineStr">
        <is>
          <t>ཆོས་རྗེས་སུ་དྲན་པའི་འགྲེལ་པ།</t>
        </is>
      </c>
      <c r="D49">
        <f>HYPERLINK("https://library.bdrc.io/show/bdr:MW2KG5015_4272?uilang=bo","MW2KG5015_4272")</f>
        <v/>
      </c>
      <c r="E49" t="inlineStr"/>
      <c r="F49" t="inlineStr"/>
      <c r="G49">
        <f>HYPERLINK("https://library.bdrc.io/search?lg=bo&amp;t=Work&amp;pg=1&amp;f=author,exc,bdr:P6117&amp;uilang=bo&amp;q=ཆོས་རྗེས་སུ་དྲན་པའི་འགྲེལ་པ།~1", "བརྩམས་ཆོས་གཞན།")</f>
        <v/>
      </c>
      <c r="H49">
        <f>HYPERLINK("https://library.bdrc.io/search?lg=bo&amp;t=Etext&amp;pg=1&amp;f=author,exc,bdr:P6117&amp;uilang=bo&amp;q=ཆོས་རྗེས་སུ་དྲན་པའི་འགྲེལ་པ།~1", "ཡིག་རྐྱང་གཞན།")</f>
        <v/>
      </c>
    </row>
    <row r="50" ht="70" customHeight="1">
      <c r="A50" t="inlineStr"/>
      <c r="B50" t="inlineStr">
        <is>
          <t>WA0RT3324</t>
        </is>
      </c>
      <c r="C50" t="inlineStr">
        <is>
          <t>དགེ་འདུན་རྗེས་སུ་དྲན་པའི་བཤད་པ།</t>
        </is>
      </c>
      <c r="D50">
        <f>HYPERLINK("https://library.bdrc.io/show/bdr:MW2KG5015_4273?uilang=bo","MW2KG5015_4273")</f>
        <v/>
      </c>
      <c r="E50" t="inlineStr"/>
      <c r="F50" t="inlineStr"/>
      <c r="G50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0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1" ht="70" customHeight="1">
      <c r="A51" t="inlineStr"/>
      <c r="B51" t="inlineStr">
        <is>
          <t>WA0RT3324</t>
        </is>
      </c>
      <c r="C51" t="inlineStr">
        <is>
          <t>དགེ་འདུན་རྗེས་སུ་དྲན་པའི་བཤད་པ།</t>
        </is>
      </c>
      <c r="D51">
        <f>HYPERLINK("https://library.bdrc.io/show/bdr:MW1KG13126_5484?uilang=bo","MW1KG13126_5484")</f>
        <v/>
      </c>
      <c r="E51" t="inlineStr"/>
      <c r="F51" t="inlineStr"/>
      <c r="G51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1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2" ht="70" customHeight="1">
      <c r="A52" t="inlineStr"/>
      <c r="B52" t="inlineStr">
        <is>
          <t>WA0RT3324</t>
        </is>
      </c>
      <c r="C52" t="inlineStr">
        <is>
          <t>དགེ་འདུན་རྗེས་སུ་དྲན་པའི་བཤད་པ།</t>
        </is>
      </c>
      <c r="D52">
        <f>HYPERLINK("https://library.bdrc.io/show/bdr:MW23703_3984?uilang=bo","MW23703_3984")</f>
        <v/>
      </c>
      <c r="E52" t="inlineStr"/>
      <c r="F52" t="inlineStr"/>
      <c r="G52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2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3" ht="70" customHeight="1">
      <c r="A53" t="inlineStr"/>
      <c r="B53" t="inlineStr">
        <is>
          <t>WA0RT3324</t>
        </is>
      </c>
      <c r="C53" t="inlineStr">
        <is>
          <t>དགེ་འདུན་རྗེས་སུ་དྲན་པའི་བཤད་པ།</t>
        </is>
      </c>
      <c r="D53">
        <f>HYPERLINK("https://library.bdrc.io/show/bdr:MW1PD95844_3215?uilang=bo","MW1PD95844_3215")</f>
        <v/>
      </c>
      <c r="E53" t="inlineStr"/>
      <c r="F53" t="inlineStr"/>
      <c r="G53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3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4" ht="70" customHeight="1">
      <c r="A54" t="inlineStr"/>
      <c r="B54" t="inlineStr">
        <is>
          <t>WA0RT3324</t>
        </is>
      </c>
      <c r="C54" t="inlineStr">
        <is>
          <t>དགེ་འདུན་རྗེས་སུ་དྲན་པའི་བཤད་པ།</t>
        </is>
      </c>
      <c r="D54">
        <f>HYPERLINK("https://library.bdrc.io/show/bdr:MW23702_3487?uilang=bo","MW23702_3487")</f>
        <v/>
      </c>
      <c r="E54" t="inlineStr"/>
      <c r="F54" t="inlineStr"/>
      <c r="G54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4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5" ht="70" customHeight="1">
      <c r="A55" t="inlineStr"/>
      <c r="B55" t="inlineStr">
        <is>
          <t>WA0RT3324</t>
        </is>
      </c>
      <c r="C55" t="inlineStr">
        <is>
          <t>དགེ་འདུན་རྗེས་སུ་དྲན་པའི་བཤད་པ།</t>
        </is>
      </c>
      <c r="D55">
        <f>HYPERLINK("https://library.bdrc.io/show/bdr:MW22704_4273?uilang=bo","MW22704_4273")</f>
        <v/>
      </c>
      <c r="E55" t="inlineStr"/>
      <c r="F55" t="inlineStr"/>
      <c r="G55">
        <f>HYPERLINK("https://library.bdrc.io/search?lg=bo&amp;t=Work&amp;pg=1&amp;f=author,exc,bdr:P6117&amp;uilang=bo&amp;q=དགེ་འདུན་རྗེས་སུ་དྲན་པའི་བཤད་པ།~1", "བརྩམས་ཆོས་གཞན།")</f>
        <v/>
      </c>
      <c r="H55">
        <f>HYPERLINK("https://library.bdrc.io/search?lg=bo&amp;t=Etext&amp;pg=1&amp;f=author,exc,bdr:P6117&amp;uilang=bo&amp;q=དགེ་འདུན་རྗེས་སུ་དྲན་པའི་བཤད་པ།~1", "ཡིག་རྐྱང་གཞན།")</f>
        <v/>
      </c>
    </row>
    <row r="56" ht="70" customHeight="1">
      <c r="A56" t="inlineStr"/>
      <c r="B56" t="inlineStr">
        <is>
          <t>WA0RTI3364</t>
        </is>
      </c>
      <c r="C56" t="inlineStr">
        <is>
          <t>Ratnagotravibhaga</t>
        </is>
      </c>
      <c r="D56">
        <f>HYPERLINK("https://library.bdrc.io/show/bdr:IE0GR0344?uilang=bo","IE0GR0344")</f>
        <v/>
      </c>
      <c r="E56" t="inlineStr"/>
      <c r="F56" t="inlineStr"/>
      <c r="G56">
        <f>HYPERLINK("https://library.bdrc.io/search?lg=bo&amp;t=Work&amp;pg=1&amp;f=author,exc,bdr:P6117&amp;uilang=bo&amp;q=Ratnagotravibhaga~1", "བརྩམས་ཆོས་གཞན།")</f>
        <v/>
      </c>
      <c r="H56">
        <f>HYPERLINK("https://library.bdrc.io/search?lg=bo&amp;t=Etext&amp;pg=1&amp;f=author,exc,bdr:P6117&amp;uilang=bo&amp;q=Ratnagotravibhaga~1", "ཡིག་རྐྱང་གཞན།")</f>
        <v/>
      </c>
    </row>
    <row r="57" ht="70" customHeight="1">
      <c r="A57" t="inlineStr"/>
      <c r="B57" t="inlineStr">
        <is>
          <t>WA0RT3364</t>
        </is>
      </c>
      <c r="C57" t="inlineStr">
        <is>
          <t>ཐེག་པ་ཆེན་པོ་རྒྱུད་བླ་མའི་བསྟན་བཅོས་རྣམ་པར་བཤད་པ།</t>
        </is>
      </c>
      <c r="D57">
        <f>HYPERLINK("https://library.bdrc.io/show/bdr:MW2KG5015_4315?uilang=bo","MW2KG5015_4315")</f>
        <v/>
      </c>
      <c r="E57" t="inlineStr"/>
      <c r="F57" t="inlineStr"/>
      <c r="G57">
        <f>HYPERLINK("https://library.bdrc.io/search?lg=bo&amp;t=Work&amp;pg=1&amp;f=author,exc,bdr:P6117&amp;uilang=bo&amp;q=ཐེག་པ་ཆེན་པོ་རྒྱུད་བླ་མའི་བསྟན་བཅོས་རྣམ་པར་བཤད་པ།~1", "བརྩམས་ཆོས་གཞན།")</f>
        <v/>
      </c>
      <c r="H57">
        <f>HYPERLINK("https://library.bdrc.io/search?lg=bo&amp;t=Etext&amp;pg=1&amp;f=author,exc,bdr:P6117&amp;uilang=bo&amp;q=ཐེག་པ་ཆེན་པོ་རྒྱུད་བླ་མའི་བསྟན་བཅོས་རྣམ་པར་བཤད་པ།~1", "ཡིག་རྐྱང་གཞན།")</f>
        <v/>
      </c>
    </row>
    <row r="58" ht="70" customHeight="1">
      <c r="A58" t="inlineStr"/>
      <c r="B58" t="inlineStr">
        <is>
          <t>WA0RT3364</t>
        </is>
      </c>
      <c r="C58" t="inlineStr">
        <is>
          <t>ཐེག་པ་ཆེན་པོ་རྒྱུད་བླ་མའི་བསྟན་བཅོས་རྣམ་པར་བཤད་པ།</t>
        </is>
      </c>
      <c r="D58">
        <f>HYPERLINK("https://library.bdrc.io/show/bdr:MW1PD95844_3257?uilang=bo","MW1PD95844_3257")</f>
        <v/>
      </c>
      <c r="E58" t="inlineStr"/>
      <c r="F58" t="inlineStr"/>
      <c r="G58">
        <f>HYPERLINK("https://library.bdrc.io/search?lg=bo&amp;t=Work&amp;pg=1&amp;f=author,exc,bdr:P6117&amp;uilang=bo&amp;q=ཐེག་པ་ཆེན་པོ་རྒྱུད་བླ་མའི་བསྟན་བཅོས་རྣམ་པར་བཤད་པ།~1", "བརྩམས་ཆོས་གཞན།")</f>
        <v/>
      </c>
      <c r="H58">
        <f>HYPERLINK("https://library.bdrc.io/search?lg=bo&amp;t=Etext&amp;pg=1&amp;f=author,exc,bdr:P6117&amp;uilang=bo&amp;q=ཐེག་པ་ཆེན་པོ་རྒྱུད་བླ་མའི་བསྟན་བཅོས་རྣམ་པར་བཤད་པ།~1", "ཡིག་རྐྱང་གཞན།")</f>
        <v/>
      </c>
    </row>
    <row r="59" ht="70" customHeight="1">
      <c r="A59" t="inlineStr"/>
      <c r="B59" t="inlineStr">
        <is>
          <t>WA0RT3364</t>
        </is>
      </c>
      <c r="C59" t="inlineStr">
        <is>
          <t>ཐེག་པ་ཆེན་པོའི་རྒྱུད་བླ་མའི་བསྟན་བཅོས་ཀྱི་རྣམ་པར་བཤད་པ།</t>
        </is>
      </c>
      <c r="D59">
        <f>HYPERLINK("https://library.bdrc.io/show/bdr:MW1KG13126_5526?uilang=bo","MW1KG13126_5526")</f>
        <v/>
      </c>
      <c r="E59" t="inlineStr"/>
      <c r="F59" t="inlineStr"/>
      <c r="G59">
        <f>HYPERLINK("https://library.bdrc.io/search?lg=bo&amp;t=Work&amp;pg=1&amp;f=author,exc,bdr:P6117&amp;uilang=bo&amp;q=ཐེག་པ་ཆེན་པོའི་རྒྱུད་བླ་མའི་བསྟན་བཅོས་ཀྱི་རྣམ་པར་བཤད་པ།~1", "བརྩམས་ཆོས་གཞན།")</f>
        <v/>
      </c>
      <c r="H59">
        <f>HYPERLINK("https://library.bdrc.io/search?lg=bo&amp;t=Etext&amp;pg=1&amp;f=author,exc,bdr:P6117&amp;uilang=bo&amp;q=ཐེག་པ་ཆེན་པོའི་རྒྱུད་བླ་མའི་བསྟན་བཅོས་ཀྱི་རྣམ་པར་བཤད་པ།~1", "ཡིག་རྐྱང་གཞན།")</f>
        <v/>
      </c>
    </row>
    <row r="60" ht="70" customHeight="1">
      <c r="A60" t="inlineStr"/>
      <c r="B60" t="inlineStr">
        <is>
          <t>WA0RT3364</t>
        </is>
      </c>
      <c r="C60" t="inlineStr">
        <is>
          <t>ཐེག་པ་ཆེན་པོ་རྒྱུད་བླ་མའི་བསྟན་བཅོས་རྣམ་པར་བཤད་པ།</t>
        </is>
      </c>
      <c r="D60">
        <f>HYPERLINK("https://library.bdrc.io/show/bdr:MW23703_4025?uilang=bo","MW23703_4025")</f>
        <v/>
      </c>
      <c r="E60" t="inlineStr"/>
      <c r="F60" t="inlineStr"/>
      <c r="G60">
        <f>HYPERLINK("https://library.bdrc.io/search?lg=bo&amp;t=Work&amp;pg=1&amp;f=author,exc,bdr:P6117&amp;uilang=bo&amp;q=ཐེག་པ་ཆེན་པོ་རྒྱུད་བླ་མའི་བསྟན་བཅོས་རྣམ་པར་བཤད་པ།~1", "བརྩམས་ཆོས་གཞན།")</f>
        <v/>
      </c>
      <c r="H60">
        <f>HYPERLINK("https://library.bdrc.io/search?lg=bo&amp;t=Etext&amp;pg=1&amp;f=author,exc,bdr:P6117&amp;uilang=bo&amp;q=ཐེག་པ་ཆེན་པོ་རྒྱུད་བླ་མའི་བསྟན་བཅོས་རྣམ་པར་བཤད་པ།~1", "ཡིག་རྐྱང་གཞན།")</f>
        <v/>
      </c>
    </row>
    <row r="61" ht="70" customHeight="1">
      <c r="A61" t="inlineStr"/>
      <c r="B61" t="inlineStr">
        <is>
          <t>WA0RT3364</t>
        </is>
      </c>
      <c r="C61" t="inlineStr">
        <is>
          <t>ཐེག་པ་ཆེན་པོ་རྒྱུད་བླ་མའི་བསྟན་བཅོས་རྣམ་པར་བཤད་པ།</t>
        </is>
      </c>
      <c r="D61">
        <f>HYPERLINK("https://library.bdrc.io/show/bdr:MW22704_4315?uilang=bo","MW22704_4315")</f>
        <v/>
      </c>
      <c r="E61" t="inlineStr"/>
      <c r="F61" t="inlineStr"/>
      <c r="G61">
        <f>HYPERLINK("https://library.bdrc.io/search?lg=bo&amp;t=Work&amp;pg=1&amp;f=author,exc,bdr:P6117&amp;uilang=bo&amp;q=ཐེག་པ་ཆེན་པོ་རྒྱུད་བླ་མའི་བསྟན་བཅོས་རྣམ་པར་བཤད་པ།~1", "བརྩམས་ཆོས་གཞན།")</f>
        <v/>
      </c>
      <c r="H61">
        <f>HYPERLINK("https://library.bdrc.io/search?lg=bo&amp;t=Etext&amp;pg=1&amp;f=author,exc,bdr:P6117&amp;uilang=bo&amp;q=ཐེག་པ་ཆེན་པོ་རྒྱུད་བླ་མའི་བསྟན་བཅོས་རྣམ་པར་བཤད་པ།~1", "ཡིག་རྐྱང་གཞན།")</f>
        <v/>
      </c>
    </row>
    <row r="62" ht="70" customHeight="1">
      <c r="A62" t="inlineStr"/>
      <c r="B62" t="inlineStr">
        <is>
          <t>WA0RT3364</t>
        </is>
      </c>
      <c r="C62" t="inlineStr">
        <is>
          <t>ཐེག་པ་ཆེན་པོ་རྒྱུད་བླ་མའི་བསྟན་བཅོས་རྣམ་པར་བཤད་པ།</t>
        </is>
      </c>
      <c r="D62">
        <f>HYPERLINK("https://library.bdrc.io/show/bdr:MW23702_3529?uilang=bo","MW23702_3529")</f>
        <v/>
      </c>
      <c r="E62" t="inlineStr"/>
      <c r="F62" t="inlineStr"/>
      <c r="G62">
        <f>HYPERLINK("https://library.bdrc.io/search?lg=bo&amp;t=Work&amp;pg=1&amp;f=author,exc,bdr:P6117&amp;uilang=bo&amp;q=ཐེག་པ་ཆེན་པོ་རྒྱུད་བླ་མའི་བསྟན་བཅོས་རྣམ་པར་བཤད་པ།~1", "བརྩམས་ཆོས་གཞན།")</f>
        <v/>
      </c>
      <c r="H62">
        <f>HYPERLINK("https://library.bdrc.io/search?lg=bo&amp;t=Etext&amp;pg=1&amp;f=author,exc,bdr:P6117&amp;uilang=bo&amp;q=ཐེག་པ་ཆེན་པོ་རྒྱུད་བླ་མའི་བསྟན་བཅོས་རྣམ་པར་བཤད་པ།~1", "ཡིག་རྐྱང་གཞན།")</f>
        <v/>
      </c>
    </row>
    <row r="63" ht="70" customHeight="1">
      <c r="A63" t="inlineStr"/>
      <c r="B63" t="inlineStr">
        <is>
          <t>WA0RT3374</t>
        </is>
      </c>
      <c r="C63" t="inlineStr">
        <is>
          <t>རྣལ་འབྱོར་སྤྱོད་པའི་ས།</t>
        </is>
      </c>
      <c r="D63">
        <f>HYPERLINK("https://library.bdrc.io/show/bdr:MW2KG5015_4325?uilang=bo","MW2KG5015_4325")</f>
        <v/>
      </c>
      <c r="E63" t="inlineStr"/>
      <c r="F63" t="inlineStr"/>
      <c r="G63">
        <f>HYPERLINK("https://library.bdrc.io/search?lg=bo&amp;t=Work&amp;pg=1&amp;f=author,exc,bdr:P6117&amp;uilang=bo&amp;q=རྣལ་འབྱོར་སྤྱོད་པའི་ས།~1", "བརྩམས་ཆོས་གཞན།")</f>
        <v/>
      </c>
      <c r="H63">
        <f>HYPERLINK("https://library.bdrc.io/search?lg=bo&amp;t=Etext&amp;pg=1&amp;f=author,exc,bdr:P6117&amp;uilang=bo&amp;q=རྣལ་འབྱོར་སྤྱོད་པའི་ས།~1", "ཡིག་རྐྱང་གཞན།")</f>
        <v/>
      </c>
    </row>
    <row r="64" ht="70" customHeight="1">
      <c r="A64" t="inlineStr"/>
      <c r="B64" t="inlineStr">
        <is>
          <t>WA0RT3374</t>
        </is>
      </c>
      <c r="C64" t="inlineStr">
        <is>
          <t>རྣལ་འབྱོར་སྤྱོད་པའི་ས།</t>
        </is>
      </c>
      <c r="D64">
        <f>HYPERLINK("https://library.bdrc.io/show/bdr:MW1KG13126_5536?uilang=bo","MW1KG13126_5536")</f>
        <v/>
      </c>
      <c r="E64" t="inlineStr"/>
      <c r="F64" t="inlineStr"/>
      <c r="G64">
        <f>HYPERLINK("https://library.bdrc.io/search?lg=bo&amp;t=Work&amp;pg=1&amp;f=author,exc,bdr:P6117&amp;uilang=bo&amp;q=རྣལ་འབྱོར་སྤྱོད་པའི་ས།~1", "བརྩམས་ཆོས་གཞན།")</f>
        <v/>
      </c>
      <c r="H64">
        <f>HYPERLINK("https://library.bdrc.io/search?lg=bo&amp;t=Etext&amp;pg=1&amp;f=author,exc,bdr:P6117&amp;uilang=bo&amp;q=རྣལ་འབྱོར་སྤྱོད་པའི་ས།~1", "ཡིག་རྐྱང་གཞན།")</f>
        <v/>
      </c>
    </row>
    <row r="65" ht="70" customHeight="1">
      <c r="A65" t="inlineStr"/>
      <c r="B65" t="inlineStr">
        <is>
          <t>WA0RT3374</t>
        </is>
      </c>
      <c r="C65" t="inlineStr">
        <is>
          <t>རྣལ་འབྱོར་སྤྱོད་པའི་ས། བམ་པོ་དང་པོ།</t>
        </is>
      </c>
      <c r="D65">
        <f>HYPERLINK("https://library.bdrc.io/show/bdr:MW23702_3539?uilang=bo","MW23702_3539")</f>
        <v/>
      </c>
      <c r="E65" t="inlineStr"/>
      <c r="F65" t="inlineStr"/>
      <c r="G65">
        <f>HYPERLINK("https://library.bdrc.io/search?lg=bo&amp;t=Work&amp;pg=1&amp;f=author,exc,bdr:P6117&amp;uilang=bo&amp;q=རྣལ་འབྱོར་སྤྱོད་པའི་ས། བམ་པོ་དང་པོ།~1", "བརྩམས་ཆོས་གཞན།")</f>
        <v/>
      </c>
      <c r="H65">
        <f>HYPERLINK("https://library.bdrc.io/search?lg=bo&amp;t=Etext&amp;pg=1&amp;f=author,exc,bdr:P6117&amp;uilang=bo&amp;q=རྣལ་འབྱོར་སྤྱོད་པའི་ས། བམ་པོ་དང་པོ།~1", "ཡིག་རྐྱང་གཞན།")</f>
        <v/>
      </c>
    </row>
    <row r="66" ht="70" customHeight="1">
      <c r="A66" t="inlineStr"/>
      <c r="B66" t="inlineStr">
        <is>
          <t>WA0RT3374</t>
        </is>
      </c>
      <c r="C66" t="inlineStr">
        <is>
          <t>རྣལ་འབྱོར་སྤྱོད་པའི་ས།</t>
        </is>
      </c>
      <c r="D66">
        <f>HYPERLINK("https://library.bdrc.io/show/bdr:MW22704_4325?uilang=bo","MW22704_4325")</f>
        <v/>
      </c>
      <c r="E66" t="inlineStr"/>
      <c r="F66" t="inlineStr"/>
      <c r="G66">
        <f>HYPERLINK("https://library.bdrc.io/search?lg=bo&amp;t=Work&amp;pg=1&amp;f=author,exc,bdr:P6117&amp;uilang=bo&amp;q=རྣལ་འབྱོར་སྤྱོད་པའི་ས།~1", "བརྩམས་ཆོས་གཞན།")</f>
        <v/>
      </c>
      <c r="H66">
        <f>HYPERLINK("https://library.bdrc.io/search?lg=bo&amp;t=Etext&amp;pg=1&amp;f=author,exc,bdr:P6117&amp;uilang=bo&amp;q=རྣལ་འབྱོར་སྤྱོད་པའི་ས།~1", "ཡིག་རྐྱང་གཞན།")</f>
        <v/>
      </c>
    </row>
    <row r="67" ht="70" customHeight="1">
      <c r="A67" t="inlineStr"/>
      <c r="B67" t="inlineStr">
        <is>
          <t>WA0RT3374</t>
        </is>
      </c>
      <c r="C67" t="inlineStr">
        <is>
          <t>རྣལ་འབྱོར་སྤྱོད་པའི་ས་ལས་དངོས་གཞིའི་ས་མང་པོ།</t>
        </is>
      </c>
      <c r="D67">
        <f>HYPERLINK("https://library.bdrc.io/show/bdr:MW1PD95844_3267?uilang=bo","MW1PD95844_3267")</f>
        <v/>
      </c>
      <c r="E67" t="inlineStr"/>
      <c r="F67" t="inlineStr"/>
      <c r="G67">
        <f>HYPERLINK("https://library.bdrc.io/search?lg=bo&amp;t=Work&amp;pg=1&amp;f=author,exc,bdr:P6117&amp;uilang=bo&amp;q=རྣལ་འབྱོར་སྤྱོད་པའི་ས་ལས་དངོས་གཞིའི་ས་མང་པོ།~1", "བརྩམས་ཆོས་གཞན།")</f>
        <v/>
      </c>
      <c r="H67">
        <f>HYPERLINK("https://library.bdrc.io/search?lg=bo&amp;t=Etext&amp;pg=1&amp;f=author,exc,bdr:P6117&amp;uilang=bo&amp;q=རྣལ་འབྱོར་སྤྱོད་པའི་ས་ལས་དངོས་གཞིའི་ས་མང་པོ།~1", "ཡིག་རྐྱང་གཞན།")</f>
        <v/>
      </c>
    </row>
    <row r="68" ht="70" customHeight="1">
      <c r="A68" t="inlineStr"/>
      <c r="B68" t="inlineStr">
        <is>
          <t>WA0RT3374</t>
        </is>
      </c>
      <c r="C68" t="inlineStr">
        <is>
          <t>རྣལ་འབྱོར་སྤྱོད་པའི་ས།</t>
        </is>
      </c>
      <c r="D68">
        <f>HYPERLINK("https://library.bdrc.io/show/bdr:MW23703_4035?uilang=bo","MW23703_4035")</f>
        <v/>
      </c>
      <c r="E68" t="inlineStr"/>
      <c r="F68" t="inlineStr"/>
      <c r="G68">
        <f>HYPERLINK("https://library.bdrc.io/search?lg=bo&amp;t=Work&amp;pg=1&amp;f=author,exc,bdr:P6117&amp;uilang=bo&amp;q=རྣལ་འབྱོར་སྤྱོད་པའི་ས།~1", "བརྩམས་ཆོས་གཞན།")</f>
        <v/>
      </c>
      <c r="H68">
        <f>HYPERLINK("https://library.bdrc.io/search?lg=bo&amp;t=Etext&amp;pg=1&amp;f=author,exc,bdr:P6117&amp;uilang=bo&amp;q=རྣལ་འབྱོར་སྤྱོད་པའི་ས།~1", "ཡིག་རྐྱང་གཞན།")</f>
        <v/>
      </c>
    </row>
    <row r="69" ht="70" customHeight="1">
      <c r="A69" t="inlineStr"/>
      <c r="B69" t="inlineStr">
        <is>
          <t>WA0RT3376</t>
        </is>
      </c>
      <c r="C69" t="inlineStr">
        <is>
          <t>རྣལ་འབྱོར་སྤྱོད་པའི་ས་ལས་བྱང་ཆུབ་སེམས་དཔའི་ས།</t>
        </is>
      </c>
      <c r="D69">
        <f>HYPERLINK("https://library.bdrc.io/show/bdr:MW23702_3541?uilang=bo","MW23702_3541")</f>
        <v/>
      </c>
      <c r="E69" t="inlineStr"/>
      <c r="F69" t="inlineStr"/>
      <c r="G69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69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0" ht="70" customHeight="1">
      <c r="A70" t="inlineStr"/>
      <c r="B70" t="inlineStr">
        <is>
          <t>WA0RT3376</t>
        </is>
      </c>
      <c r="C70" t="inlineStr">
        <is>
          <t>རྣལ་འབྱོར་སྤྱོད་པའི་ས་ལས་བྱང་ཆུབ་སེམས་དཔའི་ས།</t>
        </is>
      </c>
      <c r="D70">
        <f>HYPERLINK("https://library.bdrc.io/show/bdr:MW23703_4037?uilang=bo","MW23703_4037")</f>
        <v/>
      </c>
      <c r="E70" t="inlineStr"/>
      <c r="F70" t="inlineStr"/>
      <c r="G70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70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1" ht="70" customHeight="1">
      <c r="A71" t="inlineStr"/>
      <c r="B71" t="inlineStr">
        <is>
          <t>WA0RT3376</t>
        </is>
      </c>
      <c r="C71" t="inlineStr">
        <is>
          <t>རྣལ་འབྱོར་སྤྱོད་པའི་ས་ལས་བྱང་ཆུབ་སེམས་དཔའི་ས།</t>
        </is>
      </c>
      <c r="D71">
        <f>HYPERLINK("https://library.bdrc.io/show/bdr:MW1PD95844_3267B?uilang=bo","MW1PD95844_3267B")</f>
        <v/>
      </c>
      <c r="E71" t="inlineStr"/>
      <c r="F71" t="inlineStr"/>
      <c r="G71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71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2" ht="70" customHeight="1">
      <c r="A72" t="inlineStr"/>
      <c r="B72" t="inlineStr">
        <is>
          <t>WA0RT3376</t>
        </is>
      </c>
      <c r="C72" t="inlineStr">
        <is>
          <t>རྣལ་འབྱོར་སྤྱོད་པའི་ས་ལས་བྱང་ཆུབ་སེམས་དཔའི་ས།</t>
        </is>
      </c>
      <c r="D72">
        <f>HYPERLINK("https://library.bdrc.io/show/bdr:MW22704_4327?uilang=bo","MW22704_4327")</f>
        <v/>
      </c>
      <c r="E72" t="inlineStr"/>
      <c r="F72" t="inlineStr"/>
      <c r="G72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72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3" ht="70" customHeight="1">
      <c r="A73" t="inlineStr"/>
      <c r="B73" t="inlineStr">
        <is>
          <t>WA0RT3376</t>
        </is>
      </c>
      <c r="C73" t="inlineStr">
        <is>
          <t>རྣལ་འབྱོར་སྤྱོད་པའི་ས་ལས་བྱང་ཆུབ་སེམས་དཔའི་ས།</t>
        </is>
      </c>
      <c r="D73">
        <f>HYPERLINK("https://library.bdrc.io/show/bdr:MW1KG13126_5538?uilang=bo","MW1KG13126_5538")</f>
        <v/>
      </c>
      <c r="E73" t="inlineStr"/>
      <c r="F73" t="inlineStr"/>
      <c r="G73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73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4" ht="70" customHeight="1">
      <c r="A74" t="inlineStr"/>
      <c r="B74" t="inlineStr">
        <is>
          <t>WA0RT3376</t>
        </is>
      </c>
      <c r="C74" t="inlineStr">
        <is>
          <t>རྣལ་འབྱོར་སྤྱོད་པའི་ས་ལས་བྱང་ཆུབ་སེམས་དཔའི་ས།</t>
        </is>
      </c>
      <c r="D74">
        <f>HYPERLINK("https://library.bdrc.io/show/bdr:MW2KG5015_4327?uilang=bo","MW2KG5015_4327")</f>
        <v/>
      </c>
      <c r="E74" t="inlineStr"/>
      <c r="F74" t="inlineStr"/>
      <c r="G74">
        <f>HYPERLINK("https://library.bdrc.io/search?lg=bo&amp;t=Work&amp;pg=1&amp;f=author,exc,bdr:P6117&amp;uilang=bo&amp;q=རྣལ་འབྱོར་སྤྱོད་པའི་ས་ལས་བྱང་ཆུབ་སེམས་དཔའི་ས།~1", "བརྩམས་ཆོས་གཞན།")</f>
        <v/>
      </c>
      <c r="H74">
        <f>HYPERLINK("https://library.bdrc.io/search?lg=bo&amp;t=Etext&amp;pg=1&amp;f=author,exc,bdr:P6117&amp;uilang=bo&amp;q=རྣལ་འབྱོར་སྤྱོད་པའི་ས་ལས་བྱང་ཆུབ་སེམས་དཔའི་ས།~1", "ཡིག་རྐྱང་གཞན།")</f>
        <v/>
      </c>
    </row>
    <row r="75" ht="70" customHeight="1">
      <c r="A75" t="inlineStr"/>
      <c r="B75" t="inlineStr">
        <is>
          <t>WA0RT3377</t>
        </is>
      </c>
      <c r="C75" t="inlineStr">
        <is>
          <t>རྣལ་འབྱོར་སྤྱོད་པའི་ས་རྣམ་པར་གཏན་ལ་དབབ་པ་བསྡུ་བ།</t>
        </is>
      </c>
      <c r="D75">
        <f>HYPERLINK("https://library.bdrc.io/show/bdr:MW1PD95844_3268?uilang=bo","MW1PD95844_3268")</f>
        <v/>
      </c>
      <c r="E75" t="inlineStr"/>
      <c r="F75" t="inlineStr"/>
      <c r="G75">
        <f>HYPERLINK("https://library.bdrc.io/search?lg=bo&amp;t=Work&amp;pg=1&amp;f=author,exc,bdr:P6117&amp;uilang=bo&amp;q=རྣལ་འབྱོར་སྤྱོད་པའི་ས་རྣམ་པར་གཏན་ལ་དབབ་པ་བསྡུ་བ།~1", "བརྩམས་ཆོས་གཞན།")</f>
        <v/>
      </c>
      <c r="H75">
        <f>HYPERLINK("https://library.bdrc.io/search?lg=bo&amp;t=Etext&amp;pg=1&amp;f=author,exc,bdr:P6117&amp;uilang=bo&amp;q=རྣལ་འབྱོར་སྤྱོད་པའི་ས་རྣམ་པར་གཏན་ལ་དབབ་པ་བསྡུ་བ།~1", "ཡིག་རྐྱང་གཞན།")</f>
        <v/>
      </c>
    </row>
    <row r="76" ht="70" customHeight="1">
      <c r="A76" t="inlineStr"/>
      <c r="B76" t="inlineStr">
        <is>
          <t>WA0RT3377</t>
        </is>
      </c>
      <c r="C76" t="inlineStr">
        <is>
          <t>རྣལ་འབྱོར་སྤྱོད་པའི་ས་རྣམ་པར་གཏན་ལ་དབབ་པ་བསྡུ་བ།</t>
        </is>
      </c>
      <c r="D76">
        <f>HYPERLINK("https://library.bdrc.io/show/bdr:MW2KG5015_4328?uilang=bo","MW2KG5015_4328")</f>
        <v/>
      </c>
      <c r="E76" t="inlineStr"/>
      <c r="F76" t="inlineStr"/>
      <c r="G76">
        <f>HYPERLINK("https://library.bdrc.io/search?lg=bo&amp;t=Work&amp;pg=1&amp;f=author,exc,bdr:P6117&amp;uilang=bo&amp;q=རྣལ་འབྱོར་སྤྱོད་པའི་ས་རྣམ་པར་གཏན་ལ་དབབ་པ་བསྡུ་བ།~1", "བརྩམས་ཆོས་གཞན།")</f>
        <v/>
      </c>
      <c r="H76">
        <f>HYPERLINK("https://library.bdrc.io/search?lg=bo&amp;t=Etext&amp;pg=1&amp;f=author,exc,bdr:P6117&amp;uilang=bo&amp;q=རྣལ་འབྱོར་སྤྱོད་པའི་ས་རྣམ་པར་གཏན་ལ་དབབ་པ་བསྡུ་བ།~1", "ཡིག་རྐྱང་གཞན།")</f>
        <v/>
      </c>
    </row>
    <row r="77" ht="70" customHeight="1">
      <c r="A77" t="inlineStr"/>
      <c r="B77" t="inlineStr">
        <is>
          <t>WA0RT3377</t>
        </is>
      </c>
      <c r="C77" t="inlineStr">
        <is>
          <t>རྣལ་འབྱོར་སྤྱོད་པའི་ས་རྣམ་པར་གཏན་ལ་དབབ་པ་བསྡུ་བ།</t>
        </is>
      </c>
      <c r="D77">
        <f>HYPERLINK("https://library.bdrc.io/show/bdr:MW22704_4328?uilang=bo","MW22704_4328")</f>
        <v/>
      </c>
      <c r="E77" t="inlineStr"/>
      <c r="F77" t="inlineStr"/>
      <c r="G77">
        <f>HYPERLINK("https://library.bdrc.io/search?lg=bo&amp;t=Work&amp;pg=1&amp;f=author,exc,bdr:P6117&amp;uilang=bo&amp;q=རྣལ་འབྱོར་སྤྱོད་པའི་ས་རྣམ་པར་གཏན་ལ་དབབ་པ་བསྡུ་བ།~1", "བརྩམས་ཆོས་གཞན།")</f>
        <v/>
      </c>
      <c r="H77">
        <f>HYPERLINK("https://library.bdrc.io/search?lg=bo&amp;t=Etext&amp;pg=1&amp;f=author,exc,bdr:P6117&amp;uilang=bo&amp;q=རྣལ་འབྱོར་སྤྱོད་པའི་ས་རྣམ་པར་གཏན་ལ་དབབ་པ་བསྡུ་བ།~1", "ཡིག་རྐྱང་གཞན།")</f>
        <v/>
      </c>
    </row>
    <row r="78" ht="70" customHeight="1">
      <c r="A78" t="inlineStr"/>
      <c r="B78" t="inlineStr">
        <is>
          <t>WA0RT3377</t>
        </is>
      </c>
      <c r="C78" t="inlineStr">
        <is>
          <t>རྣལ་འབྱོར་སྤྱོད་པའི་ས་རྣམ་པར་གཏན་ལ་དབབ་པ་བསྡུ་བ།</t>
        </is>
      </c>
      <c r="D78">
        <f>HYPERLINK("https://library.bdrc.io/show/bdr:MW23703_4038?uilang=bo","MW23703_4038")</f>
        <v/>
      </c>
      <c r="E78" t="inlineStr"/>
      <c r="F78" t="inlineStr"/>
      <c r="G78">
        <f>HYPERLINK("https://library.bdrc.io/search?lg=bo&amp;t=Work&amp;pg=1&amp;f=author,exc,bdr:P6117&amp;uilang=bo&amp;q=རྣལ་འབྱོར་སྤྱོད་པའི་ས་རྣམ་པར་གཏན་ལ་དབབ་པ་བསྡུ་བ།~1", "བརྩམས་ཆོས་གཞན།")</f>
        <v/>
      </c>
      <c r="H78">
        <f>HYPERLINK("https://library.bdrc.io/search?lg=bo&amp;t=Etext&amp;pg=1&amp;f=author,exc,bdr:P6117&amp;uilang=bo&amp;q=རྣལ་འབྱོར་སྤྱོད་པའི་ས་རྣམ་པར་གཏན་ལ་དབབ་པ་བསྡུ་བ།~1", "ཡིག་རྐྱང་གཞན།")</f>
        <v/>
      </c>
    </row>
    <row r="79" ht="70" customHeight="1">
      <c r="A79" t="inlineStr"/>
      <c r="B79" t="inlineStr">
        <is>
          <t>WA0RT3377</t>
        </is>
      </c>
      <c r="C79" t="inlineStr">
        <is>
          <t>རྣལ་འབྱོར་སྤྱོད་པའི་ས་རྣམ་པར་གཏན་ལ་དབབ་པ་བསྡུ་བ།</t>
        </is>
      </c>
      <c r="D79">
        <f>HYPERLINK("https://library.bdrc.io/show/bdr:MW1KG13126_5539?uilang=bo","MW1KG13126_5539")</f>
        <v/>
      </c>
      <c r="E79" t="inlineStr"/>
      <c r="F79" t="inlineStr"/>
      <c r="G79">
        <f>HYPERLINK("https://library.bdrc.io/search?lg=bo&amp;t=Work&amp;pg=1&amp;f=author,exc,bdr:P6117&amp;uilang=bo&amp;q=རྣལ་འབྱོར་སྤྱོད་པའི་ས་རྣམ་པར་གཏན་ལ་དབབ་པ་བསྡུ་བ།~1", "བརྩམས་ཆོས་གཞན།")</f>
        <v/>
      </c>
      <c r="H79">
        <f>HYPERLINK("https://library.bdrc.io/search?lg=bo&amp;t=Etext&amp;pg=1&amp;f=author,exc,bdr:P6117&amp;uilang=bo&amp;q=རྣལ་འབྱོར་སྤྱོད་པའི་ས་རྣམ་པར་གཏན་ལ་དབབ་པ་བསྡུ་བ།~1", "ཡིག་རྐྱང་གཞན།")</f>
        <v/>
      </c>
    </row>
    <row r="80" ht="70" customHeight="1">
      <c r="A80" t="inlineStr"/>
      <c r="B80" t="inlineStr">
        <is>
          <t>WA0RT3377</t>
        </is>
      </c>
      <c r="C80" t="inlineStr">
        <is>
          <t>རྣལ་འབྱོར་སྤྱོད་པའི་ས་རྣམ་པར་གཏན་ལ་དབབ་པ་བསྡུ་པ།</t>
        </is>
      </c>
      <c r="D80">
        <f>HYPERLINK("https://library.bdrc.io/show/bdr:MW23702_3542?uilang=bo","MW23702_3542")</f>
        <v/>
      </c>
      <c r="E80" t="inlineStr"/>
      <c r="F80" t="inlineStr"/>
      <c r="G80">
        <f>HYPERLINK("https://library.bdrc.io/search?lg=bo&amp;t=Work&amp;pg=1&amp;f=author,exc,bdr:P6117&amp;uilang=bo&amp;q=རྣལ་འབྱོར་སྤྱོད་པའི་ས་རྣམ་པར་གཏན་ལ་དབབ་པ་བསྡུ་པ།~1", "བརྩམས་ཆོས་གཞན།")</f>
        <v/>
      </c>
      <c r="H80">
        <f>HYPERLINK("https://library.bdrc.io/search?lg=bo&amp;t=Etext&amp;pg=1&amp;f=author,exc,bdr:P6117&amp;uilang=bo&amp;q=རྣལ་འབྱོར་སྤྱོད་པའི་ས་རྣམ་པར་གཏན་ལ་དབབ་པ་བསྡུ་པ།~1", "ཡིག་རྐྱང་གཞན།")</f>
        <v/>
      </c>
    </row>
    <row r="81" ht="70" customHeight="1">
      <c r="A81" t="inlineStr"/>
      <c r="B81" t="inlineStr">
        <is>
          <t>WA0RT3378</t>
        </is>
      </c>
      <c r="C81" t="inlineStr">
        <is>
          <t>རྣལ་འབྱོར་སྤྱོད་པའི་ས་ལས་གཞི་བསྡུ་བ།</t>
        </is>
      </c>
      <c r="D81">
        <f>HYPERLINK("https://library.bdrc.io/show/bdr:MW1KG13126_5540?uilang=bo","MW1KG13126_5540")</f>
        <v/>
      </c>
      <c r="E81" t="inlineStr"/>
      <c r="F81" t="inlineStr"/>
      <c r="G81">
        <f>HYPERLINK("https://library.bdrc.io/search?lg=bo&amp;t=Work&amp;pg=1&amp;f=author,exc,bdr:P6117&amp;uilang=bo&amp;q=རྣལ་འབྱོར་སྤྱོད་པའི་ས་ལས་གཞི་བསྡུ་བ།~1", "བརྩམས་ཆོས་གཞན།")</f>
        <v/>
      </c>
      <c r="H81">
        <f>HYPERLINK("https://library.bdrc.io/search?lg=bo&amp;t=Etext&amp;pg=1&amp;f=author,exc,bdr:P6117&amp;uilang=bo&amp;q=རྣལ་འབྱོར་སྤྱོད་པའི་ས་ལས་གཞི་བསྡུ་བ།~1", "ཡིག་རྐྱང་གཞན།")</f>
        <v/>
      </c>
    </row>
    <row r="82" ht="70" customHeight="1">
      <c r="A82" t="inlineStr"/>
      <c r="B82" t="inlineStr">
        <is>
          <t>WA0RT3378</t>
        </is>
      </c>
      <c r="C82" t="inlineStr">
        <is>
          <t>རྣལ་འབྱོར་སྤྱོད་པའི་ས་ལས་གཞི་བསྡུ་བ།</t>
        </is>
      </c>
      <c r="D82">
        <f>HYPERLINK("https://library.bdrc.io/show/bdr:MW2KG5015_4329?uilang=bo","MW2KG5015_4329")</f>
        <v/>
      </c>
      <c r="E82" t="inlineStr"/>
      <c r="F82" t="inlineStr"/>
      <c r="G82">
        <f>HYPERLINK("https://library.bdrc.io/search?lg=bo&amp;t=Work&amp;pg=1&amp;f=author,exc,bdr:P6117&amp;uilang=bo&amp;q=རྣལ་འབྱོར་སྤྱོད་པའི་ས་ལས་གཞི་བསྡུ་བ།~1", "བརྩམས་ཆོས་གཞན།")</f>
        <v/>
      </c>
      <c r="H82">
        <f>HYPERLINK("https://library.bdrc.io/search?lg=bo&amp;t=Etext&amp;pg=1&amp;f=author,exc,bdr:P6117&amp;uilang=bo&amp;q=རྣལ་འབྱོར་སྤྱོད་པའི་ས་ལས་གཞི་བསྡུ་བ།~1", "ཡིག་རྐྱང་གཞན།")</f>
        <v/>
      </c>
    </row>
    <row r="83" ht="70" customHeight="1">
      <c r="A83" t="inlineStr"/>
      <c r="B83" t="inlineStr">
        <is>
          <t>WA0RT3378</t>
        </is>
      </c>
      <c r="C83" t="inlineStr">
        <is>
          <t>རྣལ་འབྱོར་སྤྱོད་པའི་ས་ལས་གཞི་བསྡུ་བ།</t>
        </is>
      </c>
      <c r="D83">
        <f>HYPERLINK("https://library.bdrc.io/show/bdr:MW1PD95844_3269?uilang=bo","MW1PD95844_3269")</f>
        <v/>
      </c>
      <c r="E83" t="inlineStr"/>
      <c r="F83" t="inlineStr"/>
      <c r="G83">
        <f>HYPERLINK("https://library.bdrc.io/search?lg=bo&amp;t=Work&amp;pg=1&amp;f=author,exc,bdr:P6117&amp;uilang=bo&amp;q=རྣལ་འབྱོར་སྤྱོད་པའི་ས་ལས་གཞི་བསྡུ་བ།~1", "བརྩམས་ཆོས་གཞན།")</f>
        <v/>
      </c>
      <c r="H83">
        <f>HYPERLINK("https://library.bdrc.io/search?lg=bo&amp;t=Etext&amp;pg=1&amp;f=author,exc,bdr:P6117&amp;uilang=bo&amp;q=རྣལ་འབྱོར་སྤྱོད་པའི་ས་ལས་གཞི་བསྡུ་བ།~1", "ཡིག་རྐྱང་གཞན།")</f>
        <v/>
      </c>
    </row>
    <row r="84" ht="70" customHeight="1">
      <c r="A84" t="inlineStr"/>
      <c r="B84" t="inlineStr">
        <is>
          <t>WA0RT3378</t>
        </is>
      </c>
      <c r="C84" t="inlineStr">
        <is>
          <t>རྣལ་འབྱོར་སྤྱོད་པའི་ས་ལས་གཞི་བསྡུ་བ་བཞུགས།</t>
        </is>
      </c>
      <c r="D84">
        <f>HYPERLINK("https://library.bdrc.io/show/bdr:MW23703_4039?uilang=bo","MW23703_4039")</f>
        <v/>
      </c>
      <c r="E84" t="inlineStr"/>
      <c r="F84" t="inlineStr"/>
      <c r="G84">
        <f>HYPERLINK("https://library.bdrc.io/search?lg=bo&amp;t=Work&amp;pg=1&amp;f=author,exc,bdr:P6117&amp;uilang=bo&amp;q=རྣལ་འབྱོར་སྤྱོད་པའི་ས་ལས་གཞི་བསྡུ་བ་བཞུགས།~1", "བརྩམས་ཆོས་གཞན།")</f>
        <v/>
      </c>
      <c r="H84">
        <f>HYPERLINK("https://library.bdrc.io/search?lg=bo&amp;t=Etext&amp;pg=1&amp;f=author,exc,bdr:P6117&amp;uilang=bo&amp;q=རྣལ་འབྱོར་སྤྱོད་པའི་ས་ལས་གཞི་བསྡུ་བ་བཞུགས།~1", "ཡིག་རྐྱང་གཞན།")</f>
        <v/>
      </c>
    </row>
    <row r="85" ht="70" customHeight="1">
      <c r="A85" t="inlineStr"/>
      <c r="B85" t="inlineStr">
        <is>
          <t>WA0RT3378</t>
        </is>
      </c>
      <c r="C85" t="inlineStr">
        <is>
          <t>རྣལ་འབྱོར་སྤྱོད་པའི་ས་ལས་གཞི་བསྡུ་བ།</t>
        </is>
      </c>
      <c r="D85">
        <f>HYPERLINK("https://library.bdrc.io/show/bdr:MW22704_4329?uilang=bo","MW22704_4329")</f>
        <v/>
      </c>
      <c r="E85" t="inlineStr"/>
      <c r="F85" t="inlineStr"/>
      <c r="G85">
        <f>HYPERLINK("https://library.bdrc.io/search?lg=bo&amp;t=Work&amp;pg=1&amp;f=author,exc,bdr:P6117&amp;uilang=bo&amp;q=རྣལ་འབྱོར་སྤྱོད་པའི་ས་ལས་གཞི་བསྡུ་བ།~1", "བརྩམས་ཆོས་གཞན།")</f>
        <v/>
      </c>
      <c r="H85">
        <f>HYPERLINK("https://library.bdrc.io/search?lg=bo&amp;t=Etext&amp;pg=1&amp;f=author,exc,bdr:P6117&amp;uilang=bo&amp;q=རྣལ་འབྱོར་སྤྱོད་པའི་ས་ལས་གཞི་བསྡུ་བ།~1", "ཡིག་རྐྱང་གཞན།")</f>
        <v/>
      </c>
    </row>
    <row r="86" ht="70" customHeight="1">
      <c r="A86" t="inlineStr"/>
      <c r="B86" t="inlineStr">
        <is>
          <t>WA0RT3378</t>
        </is>
      </c>
      <c r="C86" t="inlineStr">
        <is>
          <t>རྣལ་འབྱོར་སྤྱོད་པའི་ས་ལས་གཞི་བསྡུ་པ།</t>
        </is>
      </c>
      <c r="D86">
        <f>HYPERLINK("https://library.bdrc.io/show/bdr:MW23702_3543?uilang=bo","MW23702_3543")</f>
        <v/>
      </c>
      <c r="E86" t="inlineStr"/>
      <c r="F86" t="inlineStr"/>
      <c r="G86">
        <f>HYPERLINK("https://library.bdrc.io/search?lg=bo&amp;t=Work&amp;pg=1&amp;f=author,exc,bdr:P6117&amp;uilang=bo&amp;q=རྣལ་འབྱོར་སྤྱོད་པའི་ས་ལས་གཞི་བསྡུ་པ།~1", "བརྩམས་ཆོས་གཞན།")</f>
        <v/>
      </c>
      <c r="H86">
        <f>HYPERLINK("https://library.bdrc.io/search?lg=bo&amp;t=Etext&amp;pg=1&amp;f=author,exc,bdr:P6117&amp;uilang=bo&amp;q=རྣལ་འབྱོར་སྤྱོད་པའི་ས་ལས་གཞི་བསྡུ་པ།~1", "ཡིག་རྐྱང་གཞན།")</f>
        <v/>
      </c>
    </row>
    <row r="87" ht="70" customHeight="1">
      <c r="A87" t="inlineStr"/>
      <c r="B87" t="inlineStr">
        <is>
          <t>WA0RT3379</t>
        </is>
      </c>
      <c r="C87" t="inlineStr">
        <is>
          <t>རྣལ་འབྱོར་སྤྱོད་པའི་ས་ལས་འདུལ་བ་བསྡུ་པ།</t>
        </is>
      </c>
      <c r="D87">
        <f>HYPERLINK("https://library.bdrc.io/show/bdr:MW23702_3544?uilang=bo","MW23702_3544")</f>
        <v/>
      </c>
      <c r="E87" t="inlineStr"/>
      <c r="F87" t="inlineStr"/>
      <c r="G87">
        <f>HYPERLINK("https://library.bdrc.io/search?lg=bo&amp;t=Work&amp;pg=1&amp;f=author,exc,bdr:P6117&amp;uilang=bo&amp;q=རྣལ་འབྱོར་སྤྱོད་པའི་ས་ལས་འདུལ་བ་བསྡུ་པ།~1", "བརྩམས་ཆོས་གཞན།")</f>
        <v/>
      </c>
      <c r="H87">
        <f>HYPERLINK("https://library.bdrc.io/search?lg=bo&amp;t=Etext&amp;pg=1&amp;f=author,exc,bdr:P6117&amp;uilang=bo&amp;q=རྣལ་འབྱོར་སྤྱོད་པའི་ས་ལས་འདུལ་བ་བསྡུ་པ།~1", "ཡིག་རྐྱང་གཞན།")</f>
        <v/>
      </c>
    </row>
    <row r="88" ht="70" customHeight="1">
      <c r="A88" t="inlineStr"/>
      <c r="B88" t="inlineStr">
        <is>
          <t>WA0RT3379</t>
        </is>
      </c>
      <c r="C88" t="inlineStr">
        <is>
          <t>རྣལ་འབྱོར་སྤྱོད་པའི་ས་ལས་འདུལ་བ་བསྡུ་བ།</t>
        </is>
      </c>
      <c r="D88">
        <f>HYPERLINK("https://library.bdrc.io/show/bdr:MW23703_4040?uilang=bo","MW23703_4040")</f>
        <v/>
      </c>
      <c r="E88" t="inlineStr"/>
      <c r="F88" t="inlineStr"/>
      <c r="G88">
        <f>HYPERLINK("https://library.bdrc.io/search?lg=bo&amp;t=Work&amp;pg=1&amp;f=author,exc,bdr:P6117&amp;uilang=bo&amp;q=རྣལ་འབྱོར་སྤྱོད་པའི་ས་ལས་འདུལ་བ་བསྡུ་བ།~1", "བརྩམས་ཆོས་གཞན།")</f>
        <v/>
      </c>
      <c r="H88">
        <f>HYPERLINK("https://library.bdrc.io/search?lg=bo&amp;t=Etext&amp;pg=1&amp;f=author,exc,bdr:P6117&amp;uilang=bo&amp;q=རྣལ་འབྱོར་སྤྱོད་པའི་ས་ལས་འདུལ་བ་བསྡུ་བ།~1", "ཡིག་རྐྱང་གཞན།")</f>
        <v/>
      </c>
    </row>
    <row r="89" ht="70" customHeight="1">
      <c r="A89" t="inlineStr"/>
      <c r="B89" t="inlineStr">
        <is>
          <t>WA0RT3379</t>
        </is>
      </c>
      <c r="C89" t="inlineStr">
        <is>
          <t>རྣལ་འབྱོར་སྤྱོད་པའི་ས་ལས་འདུལ་བ་བསྡུ་བ།</t>
        </is>
      </c>
      <c r="D89">
        <f>HYPERLINK("https://library.bdrc.io/show/bdr:MW22704_4330?uilang=bo","MW22704_4330")</f>
        <v/>
      </c>
      <c r="E89" t="inlineStr"/>
      <c r="F89" t="inlineStr"/>
      <c r="G89">
        <f>HYPERLINK("https://library.bdrc.io/search?lg=bo&amp;t=Work&amp;pg=1&amp;f=author,exc,bdr:P6117&amp;uilang=bo&amp;q=རྣལ་འབྱོར་སྤྱོད་པའི་ས་ལས་འདུལ་བ་བསྡུ་བ།~1", "བརྩམས་ཆོས་གཞན།")</f>
        <v/>
      </c>
      <c r="H89">
        <f>HYPERLINK("https://library.bdrc.io/search?lg=bo&amp;t=Etext&amp;pg=1&amp;f=author,exc,bdr:P6117&amp;uilang=bo&amp;q=རྣལ་འབྱོར་སྤྱོད་པའི་ས་ལས་འདུལ་བ་བསྡུ་བ།~1", "ཡིག་རྐྱང་གཞན།")</f>
        <v/>
      </c>
    </row>
    <row r="90" ht="70" customHeight="1">
      <c r="A90" t="inlineStr"/>
      <c r="B90" t="inlineStr">
        <is>
          <t>WA0RT3379</t>
        </is>
      </c>
      <c r="C90" t="inlineStr">
        <is>
          <t>རྣལ་འབྱོར་སྤྱོད་པའི་ས་ལས་གཞི་བསྡུ་བ།</t>
        </is>
      </c>
      <c r="D90">
        <f>HYPERLINK("https://library.bdrc.io/show/bdr:MW1PD95844_3269A?uilang=bo","MW1PD95844_3269A")</f>
        <v/>
      </c>
      <c r="E90" t="inlineStr"/>
      <c r="F90" t="inlineStr"/>
      <c r="G90">
        <f>HYPERLINK("https://library.bdrc.io/search?lg=bo&amp;t=Work&amp;pg=1&amp;f=author,exc,bdr:P6117&amp;uilang=bo&amp;q=རྣལ་འབྱོར་སྤྱོད་པའི་ས་ལས་གཞི་བསྡུ་བ།~1", "བརྩམས་ཆོས་གཞན།")</f>
        <v/>
      </c>
      <c r="H90">
        <f>HYPERLINK("https://library.bdrc.io/search?lg=bo&amp;t=Etext&amp;pg=1&amp;f=author,exc,bdr:P6117&amp;uilang=bo&amp;q=རྣལ་འབྱོར་སྤྱོད་པའི་ས་ལས་གཞི་བསྡུ་བ།~1", "ཡིག་རྐྱང་གཞན།")</f>
        <v/>
      </c>
    </row>
    <row r="91" ht="70" customHeight="1">
      <c r="A91" t="inlineStr"/>
      <c r="B91" t="inlineStr">
        <is>
          <t>WA0RT3379</t>
        </is>
      </c>
      <c r="C91" t="inlineStr">
        <is>
          <t>རྣལ་འབྱོར་སྤྱོད་པའི་ས་ལས་འདུལ་བ་བསྡུ་བ།</t>
        </is>
      </c>
      <c r="D91">
        <f>HYPERLINK("https://library.bdrc.io/show/bdr:MW2KG5015_4330?uilang=bo","MW2KG5015_4330")</f>
        <v/>
      </c>
      <c r="E91" t="inlineStr"/>
      <c r="F91" t="inlineStr"/>
      <c r="G91">
        <f>HYPERLINK("https://library.bdrc.io/search?lg=bo&amp;t=Work&amp;pg=1&amp;f=author,exc,bdr:P6117&amp;uilang=bo&amp;q=རྣལ་འབྱོར་སྤྱོད་པའི་ས་ལས་འདུལ་བ་བསྡུ་བ།~1", "བརྩམས་ཆོས་གཞན།")</f>
        <v/>
      </c>
      <c r="H91">
        <f>HYPERLINK("https://library.bdrc.io/search?lg=bo&amp;t=Etext&amp;pg=1&amp;f=author,exc,bdr:P6117&amp;uilang=bo&amp;q=རྣལ་འབྱོར་སྤྱོད་པའི་ས་ལས་འདུལ་བ་བསྡུ་བ།~1", "ཡིག་རྐྱང་གཞན།")</f>
        <v/>
      </c>
    </row>
    <row r="92" ht="70" customHeight="1">
      <c r="A92" t="inlineStr"/>
      <c r="B92" t="inlineStr">
        <is>
          <t>WA0RT3379</t>
        </is>
      </c>
      <c r="C92" t="inlineStr">
        <is>
          <t>རྣལ་འབྱོར་སྤྱོད་པའི་ས་ལས་འདུལ་བ་བསྡུ་བ།</t>
        </is>
      </c>
      <c r="D92">
        <f>HYPERLINK("https://library.bdrc.io/show/bdr:MW1KG13126_5541?uilang=bo","MW1KG13126_5541")</f>
        <v/>
      </c>
      <c r="E92" t="inlineStr"/>
      <c r="F92" t="inlineStr"/>
      <c r="G92">
        <f>HYPERLINK("https://library.bdrc.io/search?lg=bo&amp;t=Work&amp;pg=1&amp;f=author,exc,bdr:P6117&amp;uilang=bo&amp;q=རྣལ་འབྱོར་སྤྱོད་པའི་ས་ལས་འདུལ་བ་བསྡུ་བ།~1", "བརྩམས་ཆོས་གཞན།")</f>
        <v/>
      </c>
      <c r="H92">
        <f>HYPERLINK("https://library.bdrc.io/search?lg=bo&amp;t=Etext&amp;pg=1&amp;f=author,exc,bdr:P6117&amp;uilang=bo&amp;q=རྣལ་འབྱོར་སྤྱོད་པའི་ས་ལས་འདུལ་བ་བསྡུ་བ།~1", "ཡིག་རྐྱང་གཞན།")</f>
        <v/>
      </c>
    </row>
    <row r="93" ht="70" customHeight="1">
      <c r="A93" t="inlineStr"/>
      <c r="B93" t="inlineStr">
        <is>
          <t>WA0RT3380</t>
        </is>
      </c>
      <c r="C93" t="inlineStr">
        <is>
          <t>རྣལ་འབྱོར་སྤྱོད་པའི་ས་ལས་རྣམ་གྲངས་བསྡུ་པ།</t>
        </is>
      </c>
      <c r="D93">
        <f>HYPERLINK("https://library.bdrc.io/show/bdr:MW23702_3545?uilang=bo","MW23702_3545")</f>
        <v/>
      </c>
      <c r="E93" t="inlineStr"/>
      <c r="F93" t="inlineStr"/>
      <c r="G93">
        <f>HYPERLINK("https://library.bdrc.io/search?lg=bo&amp;t=Work&amp;pg=1&amp;f=author,exc,bdr:P6117&amp;uilang=bo&amp;q=རྣལ་འབྱོར་སྤྱོད་པའི་ས་ལས་རྣམ་གྲངས་བསྡུ་པ།~1", "བརྩམས་ཆོས་གཞན།")</f>
        <v/>
      </c>
      <c r="H93">
        <f>HYPERLINK("https://library.bdrc.io/search?lg=bo&amp;t=Etext&amp;pg=1&amp;f=author,exc,bdr:P6117&amp;uilang=bo&amp;q=རྣལ་འབྱོར་སྤྱོད་པའི་ས་ལས་རྣམ་གྲངས་བསྡུ་པ།~1", "ཡིག་རྐྱང་གཞན།")</f>
        <v/>
      </c>
    </row>
    <row r="94" ht="70" customHeight="1">
      <c r="A94" t="inlineStr"/>
      <c r="B94" t="inlineStr">
        <is>
          <t>WA0RT3380</t>
        </is>
      </c>
      <c r="C94" t="inlineStr">
        <is>
          <t>རྣལ་འབྱོར་སྤྱོད་པའི་ས་ལས་རྣམ་གྲངས་བསྡུ་བ།</t>
        </is>
      </c>
      <c r="D94">
        <f>HYPERLINK("https://library.bdrc.io/show/bdr:MW2KG5015_4331?uilang=bo","MW2KG5015_4331")</f>
        <v/>
      </c>
      <c r="E94" t="inlineStr"/>
      <c r="F94" t="inlineStr"/>
      <c r="G94">
        <f>HYPERLINK("https://library.bdrc.io/search?lg=bo&amp;t=Work&amp;pg=1&amp;f=author,exc,bdr:P6117&amp;uilang=bo&amp;q=རྣལ་འབྱོར་སྤྱོད་པའི་ས་ལས་རྣམ་གྲངས་བསྡུ་བ།~1", "བརྩམས་ཆོས་གཞན།")</f>
        <v/>
      </c>
      <c r="H94">
        <f>HYPERLINK("https://library.bdrc.io/search?lg=bo&amp;t=Etext&amp;pg=1&amp;f=author,exc,bdr:P6117&amp;uilang=bo&amp;q=རྣལ་འབྱོར་སྤྱོད་པའི་ས་ལས་རྣམ་གྲངས་བསྡུ་བ།~1", "ཡིག་རྐྱང་གཞན།")</f>
        <v/>
      </c>
    </row>
    <row r="95" ht="70" customHeight="1">
      <c r="A95" t="inlineStr"/>
      <c r="B95" t="inlineStr">
        <is>
          <t>WA0RT3380</t>
        </is>
      </c>
      <c r="C95" t="inlineStr">
        <is>
          <t>རྣལ་འབྱོར་སྤྱོད་པའི་ས་ལས་རྣམ་གྲངས་བསྡུ་བ།</t>
        </is>
      </c>
      <c r="D95">
        <f>HYPERLINK("https://library.bdrc.io/show/bdr:MW22704_4331?uilang=bo","MW22704_4331")</f>
        <v/>
      </c>
      <c r="E95" t="inlineStr"/>
      <c r="F95" t="inlineStr"/>
      <c r="G95">
        <f>HYPERLINK("https://library.bdrc.io/search?lg=bo&amp;t=Work&amp;pg=1&amp;f=author,exc,bdr:P6117&amp;uilang=bo&amp;q=རྣལ་འབྱོར་སྤྱོད་པའི་ས་ལས་རྣམ་གྲངས་བསྡུ་བ།~1", "བརྩམས་ཆོས་གཞན།")</f>
        <v/>
      </c>
      <c r="H95">
        <f>HYPERLINK("https://library.bdrc.io/search?lg=bo&amp;t=Etext&amp;pg=1&amp;f=author,exc,bdr:P6117&amp;uilang=bo&amp;q=རྣལ་འབྱོར་སྤྱོད་པའི་ས་ལས་རྣམ་གྲངས་བསྡུ་བ།~1", "ཡིག་རྐྱང་གཞན།")</f>
        <v/>
      </c>
    </row>
    <row r="96" ht="70" customHeight="1">
      <c r="A96" t="inlineStr"/>
      <c r="B96" t="inlineStr">
        <is>
          <t>WA0RT3380</t>
        </is>
      </c>
      <c r="C96" t="inlineStr">
        <is>
          <t>རྣམ་གྲངས་བསྡུ་བ།</t>
        </is>
      </c>
      <c r="D96">
        <f>HYPERLINK("https://library.bdrc.io/show/bdr:MW1PD95844_3270?uilang=bo","MW1PD95844_3270")</f>
        <v/>
      </c>
      <c r="E96" t="inlineStr"/>
      <c r="F96" t="inlineStr"/>
      <c r="G96">
        <f>HYPERLINK("https://library.bdrc.io/search?lg=bo&amp;t=Work&amp;pg=1&amp;f=author,exc,bdr:P6117&amp;uilang=bo&amp;q=རྣམ་གྲངས་བསྡུ་བ།~1", "བརྩམས་ཆོས་གཞན།")</f>
        <v/>
      </c>
      <c r="H96">
        <f>HYPERLINK("https://library.bdrc.io/search?lg=bo&amp;t=Etext&amp;pg=1&amp;f=author,exc,bdr:P6117&amp;uilang=bo&amp;q=རྣམ་གྲངས་བསྡུ་བ།~1", "ཡིག་རྐྱང་གཞན།")</f>
        <v/>
      </c>
    </row>
    <row r="97" ht="70" customHeight="1">
      <c r="A97" t="inlineStr"/>
      <c r="B97" t="inlineStr">
        <is>
          <t>WA0RT3380</t>
        </is>
      </c>
      <c r="C97" t="inlineStr">
        <is>
          <t>རྣམ་གྲངས་བསྡུ་བ་བཞུགས།</t>
        </is>
      </c>
      <c r="D97">
        <f>HYPERLINK("https://library.bdrc.io/show/bdr:MW23703_4041?uilang=bo","MW23703_4041")</f>
        <v/>
      </c>
      <c r="E97" t="inlineStr"/>
      <c r="F97" t="inlineStr"/>
      <c r="G97">
        <f>HYPERLINK("https://library.bdrc.io/search?lg=bo&amp;t=Work&amp;pg=1&amp;f=author,exc,bdr:P6117&amp;uilang=bo&amp;q=རྣམ་གྲངས་བསྡུ་བ་བཞུགས།~1", "བརྩམས་ཆོས་གཞན།")</f>
        <v/>
      </c>
      <c r="H97">
        <f>HYPERLINK("https://library.bdrc.io/search?lg=bo&amp;t=Etext&amp;pg=1&amp;f=author,exc,bdr:P6117&amp;uilang=bo&amp;q=རྣམ་གྲངས་བསྡུ་བ་བཞུགས།~1", "ཡིག་རྐྱང་གཞན།")</f>
        <v/>
      </c>
    </row>
    <row r="98" ht="70" customHeight="1">
      <c r="A98" t="inlineStr"/>
      <c r="B98" t="inlineStr">
        <is>
          <t>WA0RT3380</t>
        </is>
      </c>
      <c r="C98" t="inlineStr">
        <is>
          <t>རྣལ་འབྱོར་སྤྱོད་པའི་ས་ལས་རྣམ་གྲངས་བསྡུ་བ།</t>
        </is>
      </c>
      <c r="D98">
        <f>HYPERLINK("https://library.bdrc.io/show/bdr:MW1KG13126_5542?uilang=bo","MW1KG13126_5542")</f>
        <v/>
      </c>
      <c r="E98" t="inlineStr"/>
      <c r="F98" t="inlineStr"/>
      <c r="G98">
        <f>HYPERLINK("https://library.bdrc.io/search?lg=bo&amp;t=Work&amp;pg=1&amp;f=author,exc,bdr:P6117&amp;uilang=bo&amp;q=རྣལ་འབྱོར་སྤྱོད་པའི་ས་ལས་རྣམ་གྲངས་བསྡུ་བ།~1", "བརྩམས་ཆོས་གཞན།")</f>
        <v/>
      </c>
      <c r="H98">
        <f>HYPERLINK("https://library.bdrc.io/search?lg=bo&amp;t=Etext&amp;pg=1&amp;f=author,exc,bdr:P6117&amp;uilang=bo&amp;q=རྣལ་འབྱོར་སྤྱོད་པའི་ས་ལས་རྣམ་གྲངས་བསྡུ་བ།~1", "ཡིག་རྐྱང་གཞན།")</f>
        <v/>
      </c>
    </row>
    <row r="99" ht="70" customHeight="1">
      <c r="A99" t="inlineStr"/>
      <c r="B99" t="inlineStr">
        <is>
          <t>WA0RT3381</t>
        </is>
      </c>
      <c r="C99" t="inlineStr">
        <is>
          <t>རྣལ་འབྱོར་སྤྱོད་པའི་ས་ལས་རྣམ་པར་བཤད་པ་བསྡུ་བ།</t>
        </is>
      </c>
      <c r="D99">
        <f>HYPERLINK("https://library.bdrc.io/show/bdr:MW22704_4332?uilang=bo","MW22704_4332")</f>
        <v/>
      </c>
      <c r="E99" t="inlineStr"/>
      <c r="F99" t="inlineStr"/>
      <c r="G99">
        <f>HYPERLINK("https://library.bdrc.io/search?lg=bo&amp;t=Work&amp;pg=1&amp;f=author,exc,bdr:P6117&amp;uilang=bo&amp;q=རྣལ་འབྱོར་སྤྱོད་པའི་ས་ལས་རྣམ་པར་བཤད་པ་བསྡུ་བ།~1", "བརྩམས་ཆོས་གཞན།")</f>
        <v/>
      </c>
      <c r="H99">
        <f>HYPERLINK("https://library.bdrc.io/search?lg=bo&amp;t=Etext&amp;pg=1&amp;f=author,exc,bdr:P6117&amp;uilang=bo&amp;q=རྣལ་འབྱོར་སྤྱོད་པའི་ས་ལས་རྣམ་པར་བཤད་པ་བསྡུ་བ།~1", "ཡིག་རྐྱང་གཞན།")</f>
        <v/>
      </c>
    </row>
    <row r="100" ht="70" customHeight="1">
      <c r="A100" t="inlineStr"/>
      <c r="B100" t="inlineStr">
        <is>
          <t>WA0RT3381</t>
        </is>
      </c>
      <c r="C100" t="inlineStr">
        <is>
          <t>རྣམ་བཤད་བསྡུ་བ་བཞུགས།</t>
        </is>
      </c>
      <c r="D100">
        <f>HYPERLINK("https://library.bdrc.io/show/bdr:MW23703_4042?uilang=bo","MW23703_4042")</f>
        <v/>
      </c>
      <c r="E100" t="inlineStr"/>
      <c r="F100" t="inlineStr"/>
      <c r="G100">
        <f>HYPERLINK("https://library.bdrc.io/search?lg=bo&amp;t=Work&amp;pg=1&amp;f=author,exc,bdr:P6117&amp;uilang=bo&amp;q=རྣམ་བཤད་བསྡུ་བ་བཞུགས།~1", "བརྩམས་ཆོས་གཞན།")</f>
        <v/>
      </c>
      <c r="H100">
        <f>HYPERLINK("https://library.bdrc.io/search?lg=bo&amp;t=Etext&amp;pg=1&amp;f=author,exc,bdr:P6117&amp;uilang=bo&amp;q=རྣམ་བཤད་བསྡུ་བ་བཞུགས།~1", "ཡིག་རྐྱང་གཞན།")</f>
        <v/>
      </c>
    </row>
    <row r="101" ht="70" customHeight="1">
      <c r="A101" t="inlineStr"/>
      <c r="B101" t="inlineStr">
        <is>
          <t>WA0RT3381</t>
        </is>
      </c>
      <c r="C101" t="inlineStr">
        <is>
          <t>རྣལ་འབྱོར་སྤྱོད་པའི་ས་ལས་རྣམ་པར་བཤད་པ་བསྡུ་བ།</t>
        </is>
      </c>
      <c r="D101">
        <f>HYPERLINK("https://library.bdrc.io/show/bdr:MW2KG5015_4332?uilang=bo","MW2KG5015_4332")</f>
        <v/>
      </c>
      <c r="E101" t="inlineStr"/>
      <c r="F101" t="inlineStr"/>
      <c r="G101">
        <f>HYPERLINK("https://library.bdrc.io/search?lg=bo&amp;t=Work&amp;pg=1&amp;f=author,exc,bdr:P6117&amp;uilang=bo&amp;q=རྣལ་འབྱོར་སྤྱོད་པའི་ས་ལས་རྣམ་པར་བཤད་པ་བསྡུ་བ།~1", "བརྩམས་ཆོས་གཞན།")</f>
        <v/>
      </c>
      <c r="H101">
        <f>HYPERLINK("https://library.bdrc.io/search?lg=bo&amp;t=Etext&amp;pg=1&amp;f=author,exc,bdr:P6117&amp;uilang=bo&amp;q=རྣལ་འབྱོར་སྤྱོད་པའི་ས་ལས་རྣམ་པར་བཤད་པ་བསྡུ་བ།~1", "ཡིག་རྐྱང་གཞན།")</f>
        <v/>
      </c>
    </row>
    <row r="102" ht="70" customHeight="1">
      <c r="A102" t="inlineStr"/>
      <c r="B102" t="inlineStr">
        <is>
          <t>WA0RT3381</t>
        </is>
      </c>
      <c r="C102" t="inlineStr">
        <is>
          <t>རྣལ་འབྱོར་སྤྱོད་པའི་ས་ལས་རྣམ་པར་བཤད་པ་བསྡུ་པ།</t>
        </is>
      </c>
      <c r="D102">
        <f>HYPERLINK("https://library.bdrc.io/show/bdr:MW23702_3546?uilang=bo","MW23702_3546")</f>
        <v/>
      </c>
      <c r="E102" t="inlineStr"/>
      <c r="F102" t="inlineStr"/>
      <c r="G102">
        <f>HYPERLINK("https://library.bdrc.io/search?lg=bo&amp;t=Work&amp;pg=1&amp;f=author,exc,bdr:P6117&amp;uilang=bo&amp;q=རྣལ་འབྱོར་སྤྱོད་པའི་ས་ལས་རྣམ་པར་བཤད་པ་བསྡུ་པ།~1", "བརྩམས་ཆོས་གཞན།")</f>
        <v/>
      </c>
      <c r="H102">
        <f>HYPERLINK("https://library.bdrc.io/search?lg=bo&amp;t=Etext&amp;pg=1&amp;f=author,exc,bdr:P6117&amp;uilang=bo&amp;q=རྣལ་འབྱོར་སྤྱོད་པའི་ས་ལས་རྣམ་པར་བཤད་པ་བསྡུ་པ།~1", "ཡིག་རྐྱང་གཞན།")</f>
        <v/>
      </c>
    </row>
    <row r="103" ht="70" customHeight="1">
      <c r="A103" t="inlineStr"/>
      <c r="B103" t="inlineStr">
        <is>
          <t>WA0RT3381</t>
        </is>
      </c>
      <c r="C103" t="inlineStr">
        <is>
          <t>རྣམ་བཤད་བསྡུ་བ།</t>
        </is>
      </c>
      <c r="D103">
        <f>HYPERLINK("https://library.bdrc.io/show/bdr:MW1PD95844_3271?uilang=bo","MW1PD95844_3271")</f>
        <v/>
      </c>
      <c r="E103" t="inlineStr"/>
      <c r="F103" t="inlineStr"/>
      <c r="G103">
        <f>HYPERLINK("https://library.bdrc.io/search?lg=bo&amp;t=Work&amp;pg=1&amp;f=author,exc,bdr:P6117&amp;uilang=bo&amp;q=རྣམ་བཤད་བསྡུ་བ།~1", "བརྩམས་ཆོས་གཞན།")</f>
        <v/>
      </c>
      <c r="H103">
        <f>HYPERLINK("https://library.bdrc.io/search?lg=bo&amp;t=Etext&amp;pg=1&amp;f=author,exc,bdr:P6117&amp;uilang=bo&amp;q=རྣམ་བཤད་བསྡུ་བ།~1", "ཡིག་རྐྱང་གཞན།")</f>
        <v/>
      </c>
    </row>
    <row r="104" ht="70" customHeight="1">
      <c r="A104" t="inlineStr"/>
      <c r="B104" t="inlineStr">
        <is>
          <t>WA0RT3381</t>
        </is>
      </c>
      <c r="C104" t="inlineStr">
        <is>
          <t>རྣལ་འབྱོར་སྤྱོད་པའི་ས་ལས་རྣམ་པར་བཤད་པ་བསྡུ་བ།</t>
        </is>
      </c>
      <c r="D104">
        <f>HYPERLINK("https://library.bdrc.io/show/bdr:MW1KG13126_5543?uilang=bo","MW1KG13126_5543")</f>
        <v/>
      </c>
      <c r="E104" t="inlineStr"/>
      <c r="F104" t="inlineStr"/>
      <c r="G104">
        <f>HYPERLINK("https://library.bdrc.io/search?lg=bo&amp;t=Work&amp;pg=1&amp;f=author,exc,bdr:P6117&amp;uilang=bo&amp;q=རྣལ་འབྱོར་སྤྱོད་པའི་ས་ལས་རྣམ་པར་བཤད་པ་བསྡུ་བ།~1", "བརྩམས་ཆོས་གཞན།")</f>
        <v/>
      </c>
      <c r="H104">
        <f>HYPERLINK("https://library.bdrc.io/search?lg=bo&amp;t=Etext&amp;pg=1&amp;f=author,exc,bdr:P6117&amp;uilang=bo&amp;q=རྣལ་འབྱོར་སྤྱོད་པའི་ས་ལས་རྣམ་པར་བཤད་པ་བསྡུ་བ།~1", "ཡིག་རྐྱང་གཞན།")</f>
        <v/>
      </c>
    </row>
    <row r="105" ht="70" customHeight="1">
      <c r="A105" t="inlineStr"/>
      <c r="B105" t="inlineStr">
        <is>
          <t>WA0RT3387</t>
        </is>
      </c>
      <c r="C105" t="inlineStr">
        <is>
          <t>ཐེག་པ་ཆེན་པོ་བསྡུས་པ།</t>
        </is>
      </c>
      <c r="D105">
        <f>HYPERLINK("https://library.bdrc.io/show/bdr:MW2KG5015_4338?uilang=bo","MW2KG5015_4338")</f>
        <v/>
      </c>
      <c r="E105" t="inlineStr"/>
      <c r="F105" t="inlineStr"/>
      <c r="G105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05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06" ht="70" customHeight="1">
      <c r="A106" t="inlineStr"/>
      <c r="B106" t="inlineStr">
        <is>
          <t>WA0RT3387</t>
        </is>
      </c>
      <c r="C106" t="inlineStr">
        <is>
          <t>ཐེག་པ་ཆེན་པོ་བསྡུས་པ།</t>
        </is>
      </c>
      <c r="D106">
        <f>HYPERLINK("https://library.bdrc.io/show/bdr:MW1PD95844_3277?uilang=bo","MW1PD95844_3277")</f>
        <v/>
      </c>
      <c r="E106" t="inlineStr"/>
      <c r="F106" t="inlineStr"/>
      <c r="G106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06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07" ht="70" customHeight="1">
      <c r="A107" t="inlineStr"/>
      <c r="B107" t="inlineStr">
        <is>
          <t>WA0RT3387</t>
        </is>
      </c>
      <c r="C107" t="inlineStr">
        <is>
          <t>ཐེག་པ་ཆེན་པོ་བསྡུས་པ།</t>
        </is>
      </c>
      <c r="D107">
        <f>HYPERLINK("https://library.bdrc.io/show/bdr:MW1KG13126_5549?uilang=bo","MW1KG13126_5549")</f>
        <v/>
      </c>
      <c r="E107" t="inlineStr"/>
      <c r="F107" t="inlineStr"/>
      <c r="G107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07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08" ht="70" customHeight="1">
      <c r="A108" t="inlineStr"/>
      <c r="B108" t="inlineStr">
        <is>
          <t>WA0RT3387</t>
        </is>
      </c>
      <c r="C108" t="inlineStr">
        <is>
          <t>ཐེག་པ་ཆེན་པོ་བསྡུས་པ།</t>
        </is>
      </c>
      <c r="D108">
        <f>HYPERLINK("https://library.bdrc.io/show/bdr:MW23703_4048?uilang=bo","MW23703_4048")</f>
        <v/>
      </c>
      <c r="E108" t="inlineStr"/>
      <c r="F108" t="inlineStr"/>
      <c r="G108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08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09" ht="70" customHeight="1">
      <c r="A109" t="inlineStr"/>
      <c r="B109" t="inlineStr">
        <is>
          <t>WA0RT3387</t>
        </is>
      </c>
      <c r="C109" t="inlineStr">
        <is>
          <t>ཐེག་པ་ཆེན་པོ་བསྡུས་པ།</t>
        </is>
      </c>
      <c r="D109">
        <f>HYPERLINK("https://library.bdrc.io/show/bdr:MW23702_3552?uilang=bo","MW23702_3552")</f>
        <v/>
      </c>
      <c r="E109" t="inlineStr"/>
      <c r="F109" t="inlineStr"/>
      <c r="G109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09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10" ht="70" customHeight="1">
      <c r="A110" t="inlineStr"/>
      <c r="B110" t="inlineStr">
        <is>
          <t>WA0RT3387</t>
        </is>
      </c>
      <c r="C110" t="inlineStr">
        <is>
          <t>ཐེག་པ་ཆེན་པོ་བསྡུས་པ།</t>
        </is>
      </c>
      <c r="D110">
        <f>HYPERLINK("https://library.bdrc.io/show/bdr:MW22704_4338?uilang=bo","MW22704_4338")</f>
        <v/>
      </c>
      <c r="E110" t="inlineStr"/>
      <c r="F110" t="inlineStr"/>
      <c r="G110">
        <f>HYPERLINK("https://library.bdrc.io/search?lg=bo&amp;t=Work&amp;pg=1&amp;f=author,exc,bdr:P6117&amp;uilang=bo&amp;q=ཐེག་པ་ཆེན་པོ་བསྡུས་པ།~1", "བརྩམས་ཆོས་གཞན།")</f>
        <v/>
      </c>
      <c r="H110">
        <f>HYPERLINK("https://library.bdrc.io/search?lg=bo&amp;t=Etext&amp;pg=1&amp;f=author,exc,bdr:P6117&amp;uilang=bo&amp;q=ཐེག་པ་ཆེན་པོ་བསྡུས་པ།~1", "ཡིག་རྐྱང་གཞན།")</f>
        <v/>
      </c>
    </row>
    <row r="111" ht="70" customHeight="1">
      <c r="A111" t="inlineStr"/>
      <c r="B111" t="inlineStr">
        <is>
          <t>WA0RT3388</t>
        </is>
      </c>
      <c r="C111" t="inlineStr">
        <is>
          <t>ཆོས་མངོན་པ་ཀུན་ལས་བཏུས་པ།</t>
        </is>
      </c>
      <c r="D111">
        <f>HYPERLINK("https://library.bdrc.io/show/bdr:MW23702_3553?uilang=bo","MW23702_3553")</f>
        <v/>
      </c>
      <c r="E111" t="inlineStr"/>
      <c r="F111" t="inlineStr"/>
      <c r="G111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1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2" ht="70" customHeight="1">
      <c r="A112" t="inlineStr"/>
      <c r="B112" t="inlineStr">
        <is>
          <t>WA0RT3388</t>
        </is>
      </c>
      <c r="C112" t="inlineStr">
        <is>
          <t>ཆོས་མངོན་པ་ཀུན་ལས་བཏུས་པ།</t>
        </is>
      </c>
      <c r="D112">
        <f>HYPERLINK("https://library.bdrc.io/show/bdr:MW1PD95844_3278?uilang=bo","MW1PD95844_3278")</f>
        <v/>
      </c>
      <c r="E112" t="inlineStr"/>
      <c r="F112" t="inlineStr"/>
      <c r="G112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2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3" ht="70" customHeight="1">
      <c r="A113" t="inlineStr"/>
      <c r="B113" t="inlineStr">
        <is>
          <t>WA0RT3388</t>
        </is>
      </c>
      <c r="C113" t="inlineStr">
        <is>
          <t>ཆོས་མངོན་པ་ཀུན་ལས་བཏུས་པ།</t>
        </is>
      </c>
      <c r="D113">
        <f>HYPERLINK("https://library.bdrc.io/show/bdr:MW22704_4339?uilang=bo","MW22704_4339")</f>
        <v/>
      </c>
      <c r="E113" t="inlineStr"/>
      <c r="F113" t="inlineStr"/>
      <c r="G113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3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4" ht="70" customHeight="1">
      <c r="A114" t="inlineStr"/>
      <c r="B114" t="inlineStr">
        <is>
          <t>WA0RT3388</t>
        </is>
      </c>
      <c r="C114" t="inlineStr">
        <is>
          <t>ཆོས་མངོན་པ་ཀུན་ལས་བཏུས་པ།</t>
        </is>
      </c>
      <c r="D114">
        <f>HYPERLINK("https://library.bdrc.io/show/bdr:MW1KG13126_5550?uilang=bo","MW1KG13126_5550")</f>
        <v/>
      </c>
      <c r="E114" t="inlineStr"/>
      <c r="F114" t="inlineStr"/>
      <c r="G114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4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5" ht="70" customHeight="1">
      <c r="A115" t="inlineStr"/>
      <c r="B115" t="inlineStr">
        <is>
          <t>WA0RT3388</t>
        </is>
      </c>
      <c r="C115" t="inlineStr">
        <is>
          <t>ཆོས་མངོན་པ་ཀུན་ལས་བཏུས་པ།</t>
        </is>
      </c>
      <c r="D115">
        <f>HYPERLINK("https://library.bdrc.io/show/bdr:MW2KG5015_4339?uilang=bo","MW2KG5015_4339")</f>
        <v/>
      </c>
      <c r="E115" t="inlineStr"/>
      <c r="F115" t="inlineStr"/>
      <c r="G115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5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6" ht="70" customHeight="1">
      <c r="A116" t="inlineStr"/>
      <c r="B116" t="inlineStr">
        <is>
          <t>WA0RT3388</t>
        </is>
      </c>
      <c r="C116" t="inlineStr">
        <is>
          <t>ཆོས་མངོན་པ་ཀུན་ལས་བཏུས་པ།</t>
        </is>
      </c>
      <c r="D116">
        <f>HYPERLINK("https://library.bdrc.io/show/bdr:MW23703_4049?uilang=bo","MW23703_4049")</f>
        <v/>
      </c>
      <c r="E116" t="inlineStr"/>
      <c r="F116" t="inlineStr"/>
      <c r="G116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16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17" ht="70" customHeight="1">
      <c r="A117" t="inlineStr"/>
      <c r="B117" t="inlineStr">
        <is>
          <t>WA0RT3411</t>
        </is>
      </c>
      <c r="C117" t="inlineStr">
        <is>
          <t>བསམ་གཏན་གྱི་སྒྲོན་མ་ཞེས་བྱ་བའི་མན་ངག</t>
        </is>
      </c>
      <c r="D117">
        <f>HYPERLINK("https://library.bdrc.io/show/bdr:MW2KG5015_4363?uilang=bo","MW2KG5015_4363")</f>
        <v/>
      </c>
      <c r="E117" t="inlineStr"/>
      <c r="F117" t="inlineStr"/>
      <c r="G117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17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18" ht="70" customHeight="1">
      <c r="A118" t="inlineStr"/>
      <c r="B118" t="inlineStr">
        <is>
          <t>WA0RT3411</t>
        </is>
      </c>
      <c r="C118" t="inlineStr">
        <is>
          <t>བསམ་གཏན་གྱི་སྒྲོན་མ་ཞེས་བྱ་བའི་མན་ངག</t>
        </is>
      </c>
      <c r="D118">
        <f>HYPERLINK("https://library.bdrc.io/show/bdr:MW23703_4073?uilang=bo","MW23703_4073")</f>
        <v/>
      </c>
      <c r="E118" t="inlineStr"/>
      <c r="F118" t="inlineStr"/>
      <c r="G118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18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19" ht="70" customHeight="1">
      <c r="A119" t="inlineStr"/>
      <c r="B119" t="inlineStr">
        <is>
          <t>WA0RT3411</t>
        </is>
      </c>
      <c r="C119" t="inlineStr">
        <is>
          <t>བསམ་གཏན་གྱི་སྒྲོན་མ་ཞེས་བྱ་བའི་མན་ངག</t>
        </is>
      </c>
      <c r="D119">
        <f>HYPERLINK("https://library.bdrc.io/show/bdr:MW1KG13126_5574?uilang=bo","MW1KG13126_5574")</f>
        <v/>
      </c>
      <c r="E119" t="inlineStr"/>
      <c r="F119" t="inlineStr"/>
      <c r="G119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19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20" ht="70" customHeight="1">
      <c r="A120" t="inlineStr"/>
      <c r="B120" t="inlineStr">
        <is>
          <t>WA0RT3411</t>
        </is>
      </c>
      <c r="C120" t="inlineStr">
        <is>
          <t>བསམ་གཏན་གྱི་སྒྲོན་མ་ཞེས་བྱ་བའི་མན་ངག</t>
        </is>
      </c>
      <c r="D120">
        <f>HYPERLINK("https://library.bdrc.io/show/bdr:MW23702_3577?uilang=bo","MW23702_3577")</f>
        <v/>
      </c>
      <c r="E120" t="inlineStr"/>
      <c r="F120" t="inlineStr"/>
      <c r="G120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20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21" ht="70" customHeight="1">
      <c r="A121" t="inlineStr"/>
      <c r="B121" t="inlineStr">
        <is>
          <t>WA0RT3411</t>
        </is>
      </c>
      <c r="C121" t="inlineStr">
        <is>
          <t>བསམ་གཏན་གྱི་སྒྲོན་མ་ཞེས་བྱ་བའི་མན་ངག</t>
        </is>
      </c>
      <c r="D121">
        <f>HYPERLINK("https://library.bdrc.io/show/bdr:MW1PD95844_3302?uilang=bo","MW1PD95844_3302")</f>
        <v/>
      </c>
      <c r="E121" t="inlineStr"/>
      <c r="F121" t="inlineStr"/>
      <c r="G121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21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22" ht="70" customHeight="1">
      <c r="A122" t="inlineStr"/>
      <c r="B122" t="inlineStr">
        <is>
          <t>WA0RT3411</t>
        </is>
      </c>
      <c r="C122" t="inlineStr">
        <is>
          <t>བསམ་གཏན་གྱི་སྒྲོན་མ་ཞེས་བྱ་བའི་མན་ངག</t>
        </is>
      </c>
      <c r="D122">
        <f>HYPERLINK("https://library.bdrc.io/show/bdr:MW22704_4363?uilang=bo","MW22704_4363")</f>
        <v/>
      </c>
      <c r="E122" t="inlineStr"/>
      <c r="F122" t="inlineStr"/>
      <c r="G122">
        <f>HYPERLINK("https://library.bdrc.io/search?lg=bo&amp;t=Work&amp;pg=1&amp;f=author,exc,bdr:P6117&amp;uilang=bo&amp;q=བསམ་གཏན་གྱི་སྒྲོན་མ་ཞེས་བྱ་བའི་མན་ངག~1", "བརྩམས་ཆོས་གཞན།")</f>
        <v/>
      </c>
      <c r="H122">
        <f>HYPERLINK("https://library.bdrc.io/search?lg=bo&amp;t=Etext&amp;pg=1&amp;f=author,exc,bdr:P6117&amp;uilang=bo&amp;q=བསམ་གཏན་གྱི་སྒྲོན་མ་ཞེས་བྱ་བའི་མན་ངག~1", "ཡིག་རྐྱང་གཞན།")</f>
        <v/>
      </c>
    </row>
    <row r="123" ht="70" customHeight="1">
      <c r="A123" t="inlineStr"/>
      <c r="B123" t="inlineStr">
        <is>
          <t>WA0RT4139</t>
        </is>
      </c>
      <c r="C123" t="inlineStr">
        <is>
          <t>ཤེས་རབ་ཀྱི་ཕ་རོལ་ཏུ་ཕྱིན་མའི་སྒྲུབ་ཐབས།</t>
        </is>
      </c>
      <c r="D123">
        <f>HYPERLINK("https://library.bdrc.io/show/bdr:MW23703_3550?uilang=bo","MW23703_3550")</f>
        <v/>
      </c>
      <c r="E123" t="inlineStr"/>
      <c r="F123" t="inlineStr"/>
      <c r="G123">
        <f>HYPERLINK("https://library.bdrc.io/search?lg=bo&amp;t=Work&amp;pg=1&amp;f=author,exc,bdr:P6117&amp;uilang=bo&amp;q=ཤེས་རབ་ཀྱི་ཕ་རོལ་ཏུ་ཕྱིན་མའི་སྒྲུབ་ཐབས།~1", "བརྩམས་ཆོས་གཞན།")</f>
        <v/>
      </c>
      <c r="H123">
        <f>HYPERLINK("https://library.bdrc.io/search?lg=bo&amp;t=Etext&amp;pg=1&amp;f=author,exc,bdr:P6117&amp;uilang=bo&amp;q=ཤེས་རབ་ཀྱི་ཕ་རོལ་ཏུ་ཕྱིན་མའི་སྒྲུབ་ཐབས།~1", "ཡིག་རྐྱང་གཞན།")</f>
        <v/>
      </c>
    </row>
    <row r="124" ht="70" customHeight="1">
      <c r="A124" t="inlineStr"/>
      <c r="B124" t="inlineStr">
        <is>
          <t>WA0RT4139</t>
        </is>
      </c>
      <c r="C124" t="inlineStr">
        <is>
          <t>ཤེས་རབ་ཀྱི་ཕ་རོལ་ཏུ་ཕྱིན་མའི་སྒྲུབ་ཐབས།</t>
        </is>
      </c>
      <c r="D124">
        <f>HYPERLINK("https://library.bdrc.io/show/bdr:MW22704_3166?uilang=bo","MW22704_3166")</f>
        <v/>
      </c>
      <c r="E124" t="inlineStr"/>
      <c r="F124" t="inlineStr"/>
      <c r="G124">
        <f>HYPERLINK("https://library.bdrc.io/search?lg=bo&amp;t=Work&amp;pg=1&amp;f=author,exc,bdr:P6117&amp;uilang=bo&amp;q=ཤེས་རབ་ཀྱི་ཕ་རོལ་ཏུ་ཕྱིན་མའི་སྒྲུབ་ཐབས།~1", "བརྩམས་ཆོས་གཞན།")</f>
        <v/>
      </c>
      <c r="H124">
        <f>HYPERLINK("https://library.bdrc.io/search?lg=bo&amp;t=Etext&amp;pg=1&amp;f=author,exc,bdr:P6117&amp;uilang=bo&amp;q=ཤེས་རབ་ཀྱི་ཕ་རོལ་ཏུ་ཕྱིན་མའི་སྒྲུབ་ཐབས།~1", "ཡིག་རྐྱང་གཞན།")</f>
        <v/>
      </c>
    </row>
    <row r="125" ht="70" customHeight="1">
      <c r="A125" t="inlineStr"/>
      <c r="B125" t="inlineStr">
        <is>
          <t>WA0RT4139</t>
        </is>
      </c>
      <c r="C125" t="inlineStr">
        <is>
          <t>ཤེས་རབ་ཀྱི་ཕ་རོལ་ཏུ་ཕྱིན་མའི་སྒྲུབ་ཐབས།</t>
        </is>
      </c>
      <c r="D125">
        <f>HYPERLINK("https://library.bdrc.io/show/bdr:MW2KG5015_3166?uilang=bo","MW2KG5015_3166")</f>
        <v/>
      </c>
      <c r="E125" t="inlineStr"/>
      <c r="F125" t="inlineStr"/>
      <c r="G125">
        <f>HYPERLINK("https://library.bdrc.io/search?lg=bo&amp;t=Work&amp;pg=1&amp;f=author,exc,bdr:P6117&amp;uilang=bo&amp;q=ཤེས་རབ་ཀྱི་ཕ་རོལ་ཏུ་ཕྱིན་མའི་སྒྲུབ་ཐབས།~1", "བརྩམས་ཆོས་གཞན།")</f>
        <v/>
      </c>
      <c r="H125">
        <f>HYPERLINK("https://library.bdrc.io/search?lg=bo&amp;t=Etext&amp;pg=1&amp;f=author,exc,bdr:P6117&amp;uilang=bo&amp;q=ཤེས་རབ་ཀྱི་ཕ་རོལ་ཏུ་ཕྱིན་མའི་སྒྲུབ་ཐབས།~1", "ཡིག་རྐྱང་གཞན།")</f>
        <v/>
      </c>
    </row>
    <row r="126" ht="70" customHeight="1">
      <c r="A126" t="inlineStr"/>
      <c r="B126" t="inlineStr">
        <is>
          <t>WA0RT4139</t>
        </is>
      </c>
      <c r="C126" t="inlineStr">
        <is>
          <t>ཤེས་རབ་ཀྱི་ཕ་རོལ་ཏུ་ཕྱིན་མའི་སྒྲུབ་ཐབས།</t>
        </is>
      </c>
      <c r="D126">
        <f>HYPERLINK("https://library.bdrc.io/show/bdr:MW1KG13126_4372?uilang=bo","MW1KG13126_4372")</f>
        <v/>
      </c>
      <c r="E126" t="inlineStr"/>
      <c r="F126" t="inlineStr"/>
      <c r="G126">
        <f>HYPERLINK("https://library.bdrc.io/search?lg=bo&amp;t=Work&amp;pg=1&amp;f=author,exc,bdr:P6117&amp;uilang=bo&amp;q=ཤེས་རབ་ཀྱི་ཕ་རོལ་ཏུ་ཕྱིན་མའི་སྒྲུབ་ཐབས།~1", "བརྩམས་ཆོས་གཞན།")</f>
        <v/>
      </c>
      <c r="H126">
        <f>HYPERLINK("https://library.bdrc.io/search?lg=bo&amp;t=Etext&amp;pg=1&amp;f=author,exc,bdr:P6117&amp;uilang=bo&amp;q=ཤེས་རབ་ཀྱི་ཕ་རོལ་ཏུ་ཕྱིན་མའི་སྒྲུབ་ཐབས།~1", "ཡིག་རྐྱང་གཞན།")</f>
        <v/>
      </c>
    </row>
    <row r="127" ht="70" customHeight="1">
      <c r="A127" t="inlineStr"/>
      <c r="B127" t="inlineStr">
        <is>
          <t>WA0RT4330</t>
        </is>
      </c>
      <c r="C127" t="inlineStr">
        <is>
          <t>འཕགས་པ་བྱམས་པའི་སྒྲུབ་ཐབས།</t>
        </is>
      </c>
      <c r="D127">
        <f>HYPERLINK("https://library.bdrc.io/show/bdr:MW22704_3264?uilang=bo","MW22704_3264")</f>
        <v/>
      </c>
      <c r="E127" t="inlineStr"/>
      <c r="F127" t="inlineStr"/>
      <c r="G127">
        <f>HYPERLINK("https://library.bdrc.io/search?lg=bo&amp;t=Work&amp;pg=1&amp;f=author,exc,bdr:P6117&amp;uilang=bo&amp;q=འཕགས་པ་བྱམས་པའི་སྒྲུབ་ཐབས།~1", "བརྩམས་ཆོས་གཞན།")</f>
        <v/>
      </c>
      <c r="H127">
        <f>HYPERLINK("https://library.bdrc.io/search?lg=bo&amp;t=Etext&amp;pg=1&amp;f=author,exc,bdr:P6117&amp;uilang=bo&amp;q=འཕགས་པ་བྱམས་པའི་སྒྲུབ་ཐབས།~1", "ཡིག་རྐྱང་གཞན།")</f>
        <v/>
      </c>
    </row>
    <row r="128" ht="70" customHeight="1">
      <c r="A128" t="inlineStr"/>
      <c r="B128" t="inlineStr">
        <is>
          <t>WA0RT4330</t>
        </is>
      </c>
      <c r="C128" t="inlineStr">
        <is>
          <t>འཕགས་པ་བྱམས་པའི་སྒྲུབ་ཐབས།</t>
        </is>
      </c>
      <c r="D128">
        <f>HYPERLINK("https://library.bdrc.io/show/bdr:MW2KG5015_3264?uilang=bo","MW2KG5015_3264")</f>
        <v/>
      </c>
      <c r="E128" t="inlineStr"/>
      <c r="F128" t="inlineStr"/>
      <c r="G128">
        <f>HYPERLINK("https://library.bdrc.io/search?lg=bo&amp;t=Work&amp;pg=1&amp;f=author,exc,bdr:P6117&amp;uilang=bo&amp;q=འཕགས་པ་བྱམས་པའི་སྒྲུབ་ཐབས།~1", "བརྩམས་ཆོས་གཞན།")</f>
        <v/>
      </c>
      <c r="H128">
        <f>HYPERLINK("https://library.bdrc.io/search?lg=bo&amp;t=Etext&amp;pg=1&amp;f=author,exc,bdr:P6117&amp;uilang=bo&amp;q=འཕགས་པ་བྱམས་པའི་སྒྲུབ་ཐབས།~1", "ཡིག་རྐྱང་གཞན།")</f>
        <v/>
      </c>
    </row>
    <row r="129" ht="70" customHeight="1">
      <c r="A129" t="inlineStr"/>
      <c r="B129" t="inlineStr">
        <is>
          <t>WA0RT4330</t>
        </is>
      </c>
      <c r="C129" t="inlineStr">
        <is>
          <t>འཕགས་པ་བྱམས་པའི་སྒྲུབ་ཐབས།</t>
        </is>
      </c>
      <c r="D129">
        <f>HYPERLINK("https://library.bdrc.io/show/bdr:MW23703_3648?uilang=bo","MW23703_3648")</f>
        <v/>
      </c>
      <c r="E129" t="inlineStr"/>
      <c r="F129" t="inlineStr"/>
      <c r="G129">
        <f>HYPERLINK("https://library.bdrc.io/search?lg=bo&amp;t=Work&amp;pg=1&amp;f=author,exc,bdr:P6117&amp;uilang=bo&amp;q=འཕགས་པ་བྱམས་པའི་སྒྲུབ་ཐབས།~1", "བརྩམས་ཆོས་གཞན།")</f>
        <v/>
      </c>
      <c r="H129">
        <f>HYPERLINK("https://library.bdrc.io/search?lg=bo&amp;t=Etext&amp;pg=1&amp;f=author,exc,bdr:P6117&amp;uilang=bo&amp;q=འཕགས་པ་བྱམས་པའི་སྒྲུབ་ཐབས།~1", "ཡིག་རྐྱང་གཞན།")</f>
        <v/>
      </c>
    </row>
    <row r="130" ht="70" customHeight="1">
      <c r="A130" t="inlineStr"/>
      <c r="B130" t="inlineStr">
        <is>
          <t>WA0NGMCP64649</t>
        </is>
      </c>
      <c r="C130" t="inlineStr">
        <is>
          <t>ཐེག་པ་ཆེན་པོ་རྒྱུད་བླ་མའི་བསྟན་ཆོས་རྣམ་བཤད།</t>
        </is>
      </c>
      <c r="D130">
        <f>HYPERLINK("https://library.bdrc.io/show/bdr:MW0NGMCP64649?uilang=bo","MW0NGMCP64649")</f>
        <v/>
      </c>
      <c r="E130" t="inlineStr"/>
      <c r="F130" t="inlineStr"/>
      <c r="G130">
        <f>HYPERLINK("https://library.bdrc.io/search?lg=bo&amp;t=Work&amp;pg=1&amp;f=author,exc,bdr:P6117&amp;uilang=bo&amp;q=ཐེག་པ་ཆེན་པོ་རྒྱུད་བླ་མའི་བསྟན་ཆོས་རྣམ་བཤད།~1", "བརྩམས་ཆོས་གཞན།")</f>
        <v/>
      </c>
      <c r="H130">
        <f>HYPERLINK("https://library.bdrc.io/search?lg=bo&amp;t=Etext&amp;pg=1&amp;f=author,exc,bdr:P6117&amp;uilang=bo&amp;q=ཐེག་པ་ཆེན་པོ་རྒྱུད་བླ་མའི་བསྟན་ཆོས་རྣམ་བཤད།~1", "ཡིག་རྐྱང་གཞན།")</f>
        <v/>
      </c>
    </row>
    <row r="131" ht="70" customHeight="1">
      <c r="A131" t="inlineStr"/>
      <c r="B131" t="inlineStr">
        <is>
          <t>WA0NGMCP67982</t>
        </is>
      </c>
      <c r="C131" t="inlineStr">
        <is>
          <t>རྒྱལ་སྲས་ཐོགས་མེད་ཀྱི་མཛད་པའི་ལག་ལེན་སོ་བདུན་མ།</t>
        </is>
      </c>
      <c r="D131">
        <f>HYPERLINK("https://library.bdrc.io/show/bdr:MW0NGMCP67982?uilang=bo","MW0NGMCP67982")</f>
        <v/>
      </c>
      <c r="E131" t="inlineStr"/>
      <c r="F131" t="inlineStr"/>
      <c r="G131">
        <f>HYPERLINK("https://library.bdrc.io/search?lg=bo&amp;t=Work&amp;pg=1&amp;f=author,exc,bdr:P6117&amp;uilang=bo&amp;q=རྒྱལ་སྲས་ཐོགས་མེད་ཀྱི་མཛད་པའི་ལག་ལེན་སོ་བདུན་མ།~1", "བརྩམས་ཆོས་གཞན།")</f>
        <v/>
      </c>
      <c r="H131">
        <f>HYPERLINK("https://library.bdrc.io/search?lg=bo&amp;t=Etext&amp;pg=1&amp;f=author,exc,bdr:P6117&amp;uilang=bo&amp;q=རྒྱལ་སྲས་ཐོགས་མེད་ཀྱི་མཛད་པའི་ལག་ལེན་སོ་བདུན་མ།~1", "ཡིག་རྐྱང་གཞན།")</f>
        <v/>
      </c>
    </row>
    <row r="132" ht="70" customHeight="1">
      <c r="A132" t="inlineStr"/>
      <c r="B132" t="inlineStr">
        <is>
          <t>WA1KG8853</t>
        </is>
      </c>
      <c r="C132" t="inlineStr">
        <is>
          <t>ཆོས་མངོན་པ་ཀུན་ལས་བཏུས་པ།</t>
        </is>
      </c>
      <c r="D132" t="inlineStr">
        <is>
          <t>conceptual</t>
        </is>
      </c>
      <c r="E132" t="inlineStr"/>
      <c r="F132" t="inlineStr"/>
      <c r="G132">
        <f>HYPERLINK("https://library.bdrc.io/search?lg=bo&amp;t=Work&amp;pg=1&amp;f=author,exc,bdr:P6117&amp;uilang=bo&amp;q=ཆོས་མངོན་པ་ཀུན་ལས་བཏུས་པ།~1", "བརྩམས་ཆོས་གཞན།")</f>
        <v/>
      </c>
      <c r="H132">
        <f>HYPERLINK("https://library.bdrc.io/search?lg=bo&amp;t=Etext&amp;pg=1&amp;f=author,exc,bdr:P6117&amp;uilang=bo&amp;q=ཆོས་མངོན་པ་ཀུན་ལས་བཏུས་པ།~1", "ཡིག་རྐྱང་གཞན།")</f>
        <v/>
      </c>
    </row>
    <row r="133" ht="70" customHeight="1">
      <c r="A133" t="inlineStr"/>
      <c r="B133" t="inlineStr">
        <is>
          <t>WA00KG02746</t>
        </is>
      </c>
      <c r="C133" t="inlineStr">
        <is>
          <t>ཐེག་པ་ཆེན་པོ་རྒྱུད་བླ་མའི་བསྟན་བཅོས།</t>
        </is>
      </c>
      <c r="D133" t="inlineStr">
        <is>
          <t>conceptual</t>
        </is>
      </c>
      <c r="E133" t="inlineStr"/>
      <c r="F133" t="inlineStr"/>
      <c r="G133">
        <f>HYPERLINK("https://library.bdrc.io/search?lg=bo&amp;t=Work&amp;pg=1&amp;f=author,exc,bdr:P6117&amp;uilang=bo&amp;q=ཐེག་པ་ཆེན་པོ་རྒྱུད་བླ་མའི་བསྟན་བཅོས།~1", "བརྩམས་ཆོས་གཞན།")</f>
        <v/>
      </c>
      <c r="H133">
        <f>HYPERLINK("https://library.bdrc.io/search?lg=bo&amp;t=Etext&amp;pg=1&amp;f=author,exc,bdr:P6117&amp;uilang=bo&amp;q=ཐེག་པ་ཆེན་པོ་རྒྱུད་བླ་མའི་བསྟན་བཅོས།~1", "ཡིག་རྐྱང་གཞན།")</f>
        <v/>
      </c>
    </row>
    <row r="134" ht="70" customHeight="1">
      <c r="A134" t="inlineStr"/>
      <c r="B134" t="inlineStr">
        <is>
          <t>WA00KG02837</t>
        </is>
      </c>
      <c r="C134" t="inlineStr">
        <is>
          <t>རྒྱུད་བླ་མ།</t>
        </is>
      </c>
      <c r="D134" t="inlineStr">
        <is>
          <t>conceptual</t>
        </is>
      </c>
      <c r="E134" t="inlineStr"/>
      <c r="F134" t="inlineStr"/>
      <c r="G134">
        <f>HYPERLINK("https://library.bdrc.io/search?lg=bo&amp;t=Work&amp;pg=1&amp;f=author,exc,bdr:P6117&amp;uilang=bo&amp;q=རྒྱུད་བླ་མ།~1", "བརྩམས་ཆོས་གཞན།")</f>
        <v/>
      </c>
      <c r="H134">
        <f>HYPERLINK("https://library.bdrc.io/search?lg=bo&amp;t=Etext&amp;pg=1&amp;f=author,exc,bdr:P6117&amp;uilang=bo&amp;q=རྒྱུད་བླ་མ།~1", "ཡིག་རྐྱང་གཞན།")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2022-11-28T12:07:42Z</dcterms:created>
  <dcterms:modified xmlns:dcterms="http://purl.org/dc/terms/" xmlns:xsi="http://www.w3.org/2001/XMLSchema-instance" xsi:type="dcterms:W3CDTF">2022-11-28T12:07:42Z</dcterms:modified>
</cp:coreProperties>
</file>