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15"/>
  <sheetViews>
    <sheetView workbookViewId="0">
      <pane xSplit="10" ySplit="1" topLeftCell="K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5" customWidth="1" min="1" max="1"/>
    <col width="30" customWidth="1" min="2" max="2"/>
    <col width="30" customWidth="1" min="3" max="3"/>
    <col width="40" customWidth="1" min="4" max="4"/>
    <col width="40" customWidth="1" min="5" max="5"/>
    <col width="35" customWidth="1" min="6" max="6"/>
    <col width="15" customWidth="1" min="7" max="7"/>
    <col width="15" customWidth="1" min="8" max="8"/>
  </cols>
  <sheetData>
    <row r="1">
      <c r="A1" s="1" t="inlineStr">
        <is>
          <t>OCRability info</t>
        </is>
      </c>
      <c r="B1" s="1" t="inlineStr">
        <is>
          <t>Work</t>
        </is>
      </c>
      <c r="C1" s="1" t="inlineStr">
        <is>
          <t>Title</t>
        </is>
      </c>
      <c r="D1" s="1" t="inlineStr">
        <is>
          <t>Instance</t>
        </is>
      </c>
      <c r="E1" s="1" t="inlineStr">
        <is>
          <t>Cover Page</t>
        </is>
      </c>
      <c r="F1" s="1" t="inlineStr">
        <is>
          <t>Random Page</t>
        </is>
      </c>
      <c r="G1" s="1" t="inlineStr">
        <is>
          <t>Extra work</t>
        </is>
      </c>
      <c r="H1" s="1" t="inlineStr">
        <is>
          <t>Extra Etext</t>
        </is>
      </c>
    </row>
    <row r="2" ht="70" customHeight="1">
      <c r="A2" t="inlineStr"/>
      <c r="B2" t="inlineStr">
        <is>
          <t>WA19721</t>
        </is>
      </c>
      <c r="C2" t="inlineStr">
        <is>
          <t>Sakyabuddhi: Pramanavarttikatika</t>
        </is>
      </c>
      <c r="D2">
        <f>HYPERLINK("https://library.bdrc.io/show/bdr:IE0GR0351?uilang=bo","IE0GR0351")</f>
        <v/>
      </c>
      <c r="E2" t="inlineStr"/>
      <c r="F2" t="inlineStr"/>
      <c r="G2">
        <f>HYPERLINK("https://library.bdrc.io/search?lg=bo&amp;t=Work&amp;pg=1&amp;f=author,exc,bdr:P6120&amp;uilang=bo&amp;q=Sakyabuddhi: Pramanavarttikatika~1", "བརྩམས་ཆོས་གཞན།")</f>
        <v/>
      </c>
      <c r="H2">
        <f>HYPERLINK("https://library.bdrc.io/search?lg=bo&amp;t=Etext&amp;pg=1&amp;f=author,exc,bdr:P6120&amp;uilang=bo&amp;q=Sakyabuddhi: Pramanavarttikatika~1", "ཡིག་རྐྱང་གཞན།")</f>
        <v/>
      </c>
    </row>
    <row r="3" ht="70" customHeight="1">
      <c r="A3" t="inlineStr"/>
      <c r="B3" t="inlineStr">
        <is>
          <t>WA1KG22379</t>
        </is>
      </c>
      <c r="C3" t="inlineStr">
        <is>
          <t>གཞུང་ཆེན་བཀའ་པོད་ལྔའི་རྩ་བ།</t>
        </is>
      </c>
      <c r="D3">
        <f>HYPERLINK("https://library.bdrc.io/show/bdr:MW1KG22379?uilang=bo","MW1KG22379")</f>
        <v/>
      </c>
      <c r="E3">
        <f>HYPERLINK("https://library.bdrc.io/show/bdr:W1KG22379",IMAGE("https://iiif.bdrc.io/bdr:I1KG22400::I1KG224000003.jpg/full/150,/0/default.jpg"))</f>
        <v/>
      </c>
      <c r="F3">
        <f>HYPERLINK("https://library.bdrc.io/show/bdr:W1KG22379",IMAGE("https://iiif.bdrc.io/bdr:I1KG22400::I1KG224000262.jpg/full/150,/0/default.jpg"))</f>
        <v/>
      </c>
      <c r="G3">
        <f>HYPERLINK("https://library.bdrc.io/search?lg=bo&amp;t=Work&amp;pg=1&amp;f=author,exc,bdr:P6120&amp;uilang=bo&amp;q=གཞུང་ཆེན་བཀའ་པོད་ལྔའི་རྩ་བ།~1", "བརྩམས་ཆོས་གཞན།")</f>
        <v/>
      </c>
      <c r="H3">
        <f>HYPERLINK("https://library.bdrc.io/search?lg=bo&amp;t=Etext&amp;pg=1&amp;f=author,exc,bdr:P6120&amp;uilang=bo&amp;q=གཞུང་ཆེན་བཀའ་པོད་ལྔའི་རྩ་བ།~1", "ཡིག་རྐྱང་གཞན།")</f>
        <v/>
      </c>
    </row>
    <row r="4" ht="70" customHeight="1">
      <c r="A4" t="inlineStr"/>
      <c r="B4" t="inlineStr">
        <is>
          <t>WA1NLM2948</t>
        </is>
      </c>
      <c r="C4" t="inlineStr">
        <is>
          <t>རྒྱས་པའི་བསྟན་བཅོས་ཚད་མ་རྣམ་འགྲེལ་གྱི་ཚིག་ལེའུར་བྱས་པ།</t>
        </is>
      </c>
      <c r="D4">
        <f>HYPERLINK("https://library.bdrc.io/show/bdr:MW1NLM2948?uilang=bo","MW1NLM2948")</f>
        <v/>
      </c>
      <c r="E4">
        <f>HYPERLINK("https://library.bdrc.io/show/bdr:W1NLM2948",IMAGE("https://iiif.bdrc.io/bdr:I1NLM2948_001::I1NLM2948_0010003.jpg/full/150,/0/default.jpg"))</f>
        <v/>
      </c>
      <c r="F4">
        <f>HYPERLINK("https://library.bdrc.io/show/bdr:W1NLM2948",IMAGE("https://iiif.bdrc.io/bdr:I1NLM2948_001::I1NLM2948_0010099.jpg/full/150,/0/default.jpg"))</f>
        <v/>
      </c>
      <c r="G4">
        <f>HYPERLINK("https://library.bdrc.io/search?lg=bo&amp;t=Work&amp;pg=1&amp;f=author,exc,bdr:P6120&amp;uilang=bo&amp;q=རྒྱས་པའི་བསྟན་བཅོས་ཚད་མ་རྣམ་འགྲེལ་གྱི་ཚིག་ལེའུར་བྱས་པ།~1", "བརྩམས་ཆོས་གཞན།")</f>
        <v/>
      </c>
      <c r="H4">
        <f>HYPERLINK("https://library.bdrc.io/search?lg=bo&amp;t=Etext&amp;pg=1&amp;f=author,exc,bdr:P6120&amp;uilang=bo&amp;q=རྒྱས་པའི་བསྟན་བཅོས་ཚད་མ་རྣམ་འགྲེལ་གྱི་ཚིག་ལེའུར་བྱས་པ།~1", "ཡིག་རྐྱང་གཞན།")</f>
        <v/>
      </c>
    </row>
    <row r="5" ht="70" customHeight="1">
      <c r="A5" t="inlineStr"/>
      <c r="B5" t="inlineStr">
        <is>
          <t>WA2KG221946</t>
        </is>
      </c>
      <c r="C5" t="inlineStr">
        <is>
          <t>आचार्य धर्मकीर्ति विरचित न्याय-बिन्दु एवं धर्मोत्तर टीका</t>
        </is>
      </c>
      <c r="D5">
        <f>HYPERLINK("https://library.bdrc.io/show/bdr:MW2KG221946?uilang=bo","MW2KG221946")</f>
        <v/>
      </c>
      <c r="E5">
        <f>HYPERLINK("https://library.bdrc.io/show/bdr:W2KG221946",IMAGE("https://iiif.bdrc.io/bdr:I2KG221952::I2KG2219520003.jpg/full/150,/0/default.jpg"))</f>
        <v/>
      </c>
      <c r="F5">
        <f>HYPERLINK("https://library.bdrc.io/show/bdr:W2KG221946",IMAGE("https://iiif.bdrc.io/bdr:I2KG221952::I2KG2219520488.tif/full/150,/0/default.jpg"))</f>
        <v/>
      </c>
      <c r="G5">
        <f>HYPERLINK("https://library.bdrc.io/search?lg=bo&amp;t=Work&amp;pg=1&amp;f=author,exc,bdr:P6120&amp;uilang=bo&amp;q=आचार्य धर्मकीर्ति विरचित न्याय-बिन्दु एवं धर्मोत्तर टीका~1", "བརྩམས་ཆོས་གཞན།")</f>
        <v/>
      </c>
      <c r="H5">
        <f>HYPERLINK("https://library.bdrc.io/search?lg=bo&amp;t=Etext&amp;pg=1&amp;f=author,exc,bdr:P6120&amp;uilang=bo&amp;q=आचार्य धर्मकीर्ति विरचित न्याय-बिन्दु एवं धर्मोत्तर टीका~1", "ཡིག་རྐྱང་གཞན།")</f>
        <v/>
      </c>
    </row>
    <row r="6" ht="70" customHeight="1">
      <c r="A6" t="inlineStr"/>
      <c r="B6" t="inlineStr">
        <is>
          <t>WA2KG221946</t>
        </is>
      </c>
      <c r="C6" t="inlineStr">
        <is>
          <t>âcàrya dharmakãrti's nyàya bindu with dharmottara's commentary</t>
        </is>
      </c>
      <c r="D6">
        <f>HYPERLINK("https://library.bdrc.io/show/bdr:MW2KG221946?uilang=bo","MW2KG221946")</f>
        <v/>
      </c>
      <c r="E6">
        <f>HYPERLINK("https://library.bdrc.io/show/bdr:W2KG221946",IMAGE("https://iiif.bdrc.io/bdr:I2KG221952::I2KG2219520003.jpg/full/150,/0/default.jpg"))</f>
        <v/>
      </c>
      <c r="F6">
        <f>HYPERLINK("https://library.bdrc.io/show/bdr:W2KG221946",IMAGE("https://iiif.bdrc.io/bdr:I2KG221952::I2KG2219520089.tif/full/150,/0/default.jpg"))</f>
        <v/>
      </c>
      <c r="G6">
        <f>HYPERLINK("https://library.bdrc.io/search?lg=bo&amp;t=Work&amp;pg=1&amp;f=author,exc,bdr:P6120&amp;uilang=bo&amp;q=âcàrya dharmakãrti's nyàya bindu with dharmottara's commentary~1", "བརྩམས་ཆོས་གཞན།")</f>
        <v/>
      </c>
      <c r="H6">
        <f>HYPERLINK("https://library.bdrc.io/search?lg=bo&amp;t=Etext&amp;pg=1&amp;f=author,exc,bdr:P6120&amp;uilang=bo&amp;q=âcàrya dharmakãrti's nyàya bindu with dharmottara's commentary~1", "ཡིག་རྐྱང་གཞན།")</f>
        <v/>
      </c>
    </row>
    <row r="7" ht="70" customHeight="1">
      <c r="A7" t="inlineStr"/>
      <c r="B7" t="inlineStr">
        <is>
          <t>WA2KG221946</t>
        </is>
      </c>
      <c r="C7" t="inlineStr">
        <is>
          <t>སློབ་དཔོན་ཆོས་གྲགས་ཀྱི་ཚད་མ་རིགས་ཐིགས་དང་། དེའི་འགྲེལ་པ་སློབ་དཔོན་ཆོས་མཆོག་གིས་མཛད་པ།</t>
        </is>
      </c>
      <c r="D7">
        <f>HYPERLINK("https://library.bdrc.io/show/bdr:MW2KG221946?uilang=bo","MW2KG221946")</f>
        <v/>
      </c>
      <c r="E7">
        <f>HYPERLINK("https://library.bdrc.io/show/bdr:W2KG221946",IMAGE("https://iiif.bdrc.io/bdr:I2KG221952::I2KG2219520003.jpg/full/150,/0/default.jpg"))</f>
        <v/>
      </c>
      <c r="F7">
        <f>HYPERLINK("https://library.bdrc.io/show/bdr:W2KG221946",IMAGE("https://iiif.bdrc.io/bdr:I2KG221952::I2KG2219520332.tif/full/150,/0/default.jpg"))</f>
        <v/>
      </c>
      <c r="G7">
        <f>HYPERLINK("https://library.bdrc.io/search?lg=bo&amp;t=Work&amp;pg=1&amp;f=author,exc,bdr:P6120&amp;uilang=bo&amp;q=སློབ་དཔོན་ཆོས་གྲགས་ཀྱི་ཚད་མ་རིགས་ཐིགས་དང་། དེའི་འགྲེལ་པ་སློབ་དཔོན་ཆོས་མཆོག་གིས་མཛད་པ།~1", "བརྩམས་ཆོས་གཞན།")</f>
        <v/>
      </c>
      <c r="H7">
        <f>HYPERLINK("https://library.bdrc.io/search?lg=bo&amp;t=Etext&amp;pg=1&amp;f=author,exc,bdr:P6120&amp;uilang=bo&amp;q=སློབ་དཔོན་ཆོས་གྲགས་ཀྱི་ཚད་མ་རིགས་ཐིགས་དང་། དེའི་འགྲེལ་པ་སློབ་དཔོན་ཆོས་མཆོག་གིས་མཛད་པ།~1", "ཡིག་རྐྱང་གཞན།")</f>
        <v/>
      </c>
    </row>
    <row r="8" ht="70" customHeight="1">
      <c r="A8" t="inlineStr"/>
      <c r="B8" t="inlineStr">
        <is>
          <t>WA2KG234627</t>
        </is>
      </c>
      <c r="C8" t="inlineStr">
        <is>
          <t>ཚད་མ་རྣམ་འགྲེལ་དང་། མངོན་རྟོགས་རྒྱན། དབུ་མ་འཇུག་པ། མཛོད་རྩ་བ་བཅས།</t>
        </is>
      </c>
      <c r="D8">
        <f>HYPERLINK("https://library.bdrc.io/show/bdr:MW2KG234627?uilang=bo","MW2KG234627")</f>
        <v/>
      </c>
      <c r="E8">
        <f>HYPERLINK("https://library.bdrc.io/show/bdr:W2KG234627",IMAGE("https://iiif.bdrc.io/bdr:I2KG234751::I2KG2347510003.jpg/full/150,/0/default.jpg"))</f>
        <v/>
      </c>
      <c r="F8">
        <f>HYPERLINK("https://library.bdrc.io/show/bdr:W2KG234627",IMAGE("https://iiif.bdrc.io/bdr:I2KG234751::I2KG2347510015.jpg/full/150,/0/default.jpg"))</f>
        <v/>
      </c>
      <c r="G8">
        <f>HYPERLINK("https://library.bdrc.io/search?lg=bo&amp;t=Work&amp;pg=1&amp;f=author,exc,bdr:P6120&amp;uilang=bo&amp;q=ཚད་མ་རྣམ་འགྲེལ་དང་། མངོན་རྟོགས་རྒྱན། དབུ་མ་འཇུག་པ། མཛོད་རྩ་བ་བཅས།~1", "བརྩམས་ཆོས་གཞན།")</f>
        <v/>
      </c>
      <c r="H8">
        <f>HYPERLINK("https://library.bdrc.io/search?lg=bo&amp;t=Etext&amp;pg=1&amp;f=author,exc,bdr:P6120&amp;uilang=bo&amp;q=ཚད་མ་རྣམ་འགྲེལ་དང་། མངོན་རྟོགས་རྒྱན། དབུ་མ་འཇུག་པ། མཛོད་རྩ་བ་བཅས།~1", "ཡིག་རྐྱང་གཞན།")</f>
        <v/>
      </c>
    </row>
    <row r="9" ht="70" customHeight="1">
      <c r="A9" t="inlineStr"/>
      <c r="B9" t="inlineStr">
        <is>
          <t>WA3CN7880</t>
        </is>
      </c>
      <c r="C9" t="inlineStr">
        <is>
          <t>ཚད་མ་རིགས་ཐིགས་དང་གཏན་ཚིག་རིགས་པ་སོགས་ཀྱི་རྩ་འགྲེལ།</t>
        </is>
      </c>
      <c r="D9">
        <f>HYPERLINK("https://library.bdrc.io/show/bdr:MW3CN7880?uilang=bo","MW3CN7880")</f>
        <v/>
      </c>
      <c r="E9">
        <f>HYPERLINK("https://library.bdrc.io/show/bdr:W3CN7880",IMAGE("https://iiif.bdrc.io/bdr:I3CN7882::I3CN78820003.jpg/full/150,/0/default.jpg"))</f>
        <v/>
      </c>
      <c r="F9">
        <f>HYPERLINK("https://library.bdrc.io/show/bdr:W3CN7880",IMAGE("https://iiif.bdrc.io/bdr:I3CN7882::I3CN78820132.jpg/full/150,/0/default.jpg"))</f>
        <v/>
      </c>
      <c r="G9">
        <f>HYPERLINK("https://library.bdrc.io/search?lg=bo&amp;t=Work&amp;pg=1&amp;f=author,exc,bdr:P6120&amp;uilang=bo&amp;q=ཚད་མ་རིགས་ཐིགས་དང་གཏན་ཚིག་རིགས་པ་སོགས་ཀྱི་རྩ་འགྲེལ།~1", "བརྩམས་ཆོས་གཞན།")</f>
        <v/>
      </c>
      <c r="H9">
        <f>HYPERLINK("https://library.bdrc.io/search?lg=bo&amp;t=Etext&amp;pg=1&amp;f=author,exc,bdr:P6120&amp;uilang=bo&amp;q=ཚད་མ་རིགས་ཐིགས་དང་གཏན་ཚིག་རིགས་པ་སོགས་ཀྱི་རྩ་འགྲེལ།~1", "ཡིག་རྐྱང་གཞན།")</f>
        <v/>
      </c>
    </row>
    <row r="10" ht="70" customHeight="1">
      <c r="A10" t="inlineStr"/>
      <c r="B10" t="inlineStr">
        <is>
          <t>WA2KG234638</t>
        </is>
      </c>
      <c r="C10" t="inlineStr">
        <is>
          <t>ཚད་མ་རྣམ་འགྲེལ་གྱི་རང་འགྲེལ།</t>
        </is>
      </c>
      <c r="D10">
        <f>HYPERLINK("https://library.bdrc.io/show/bdr:MW2KG234638?uilang=bo","MW2KG234638")</f>
        <v/>
      </c>
      <c r="E10">
        <f>HYPERLINK("https://library.bdrc.io/show/bdr:W2KG234638",IMAGE("https://iiif.bdrc.io/bdr:I2KG234771::I2KG2347710003.jpg/full/150,/0/default.jpg"))</f>
        <v/>
      </c>
      <c r="F10">
        <f>HYPERLINK("https://library.bdrc.io/show/bdr:W2KG234638",IMAGE("https://iiif.bdrc.io/bdr:I2KG234771::I2KG2347710078.jpg/full/150,/0/default.jpg"))</f>
        <v/>
      </c>
      <c r="G10">
        <f>HYPERLINK("https://library.bdrc.io/search?lg=bo&amp;t=Work&amp;pg=1&amp;f=author,exc,bdr:P6120&amp;uilang=bo&amp;q=ཚད་མ་རྣམ་འགྲེལ་གྱི་རང་འགྲེལ།~1", "བརྩམས་ཆོས་གཞན།")</f>
        <v/>
      </c>
      <c r="H10">
        <f>HYPERLINK("https://library.bdrc.io/search?lg=bo&amp;t=Etext&amp;pg=1&amp;f=author,exc,bdr:P6120&amp;uilang=bo&amp;q=ཚད་མ་རྣམ་འགྲེལ་གྱི་རང་འགྲེལ།~1", "ཡིག་རྐྱང་གཞན།")</f>
        <v/>
      </c>
    </row>
    <row r="11" ht="70" customHeight="1">
      <c r="A11" t="inlineStr"/>
      <c r="B11" t="inlineStr">
        <is>
          <t>WA8LS77224</t>
        </is>
      </c>
      <c r="C11" t="inlineStr">
        <is>
          <t>ཚད་མ་རྣམ་འགྲེལ་གྱི་རང་འགྲེལ་ལས་རང་དོན་རྗེས་དཔག་གི་སྐོར་རྩ་འགྲེལ་ཤན་སྦྱར།</t>
        </is>
      </c>
      <c r="D11">
        <f>HYPERLINK("https://library.bdrc.io/show/bdr:MW8LS77224?uilang=bo","MW8LS77224")</f>
        <v/>
      </c>
      <c r="E11">
        <f>HYPERLINK("https://library.bdrc.io/show/bdr:W8LS77224",IMAGE("https://iiif.bdrc.io/bdr:I8LS77226::I8LS772260003.jpg/full/150,/0/default.jpg"))</f>
        <v/>
      </c>
      <c r="F11">
        <f>HYPERLINK("https://library.bdrc.io/show/bdr:W8LS77224",IMAGE("https://iiif.bdrc.io/bdr:I8LS77226::I8LS772260266.jpg/full/150,/0/default.jpg"))</f>
        <v/>
      </c>
      <c r="G11">
        <f>HYPERLINK("https://library.bdrc.io/search?lg=bo&amp;t=Work&amp;pg=1&amp;f=author,exc,bdr:P6120&amp;uilang=bo&amp;q=ཚད་མ་རྣམ་འགྲེལ་གྱི་རང་འགྲེལ་ལས་རང་དོན་རྗེས་དཔག་གི་སྐོར་རྩ་འགྲེལ་ཤན་སྦྱར།~1", "བརྩམས་ཆོས་གཞན།")</f>
        <v/>
      </c>
      <c r="H11">
        <f>HYPERLINK("https://library.bdrc.io/search?lg=bo&amp;t=Etext&amp;pg=1&amp;f=author,exc,bdr:P6120&amp;uilang=bo&amp;q=ཚད་མ་རྣམ་འགྲེལ་གྱི་རང་འགྲེལ་ལས་རང་དོན་རྗེས་དཔག་གི་སྐོར་རྩ་འགྲེལ་ཤན་སྦྱར།~1", "ཡིག་རྐྱང་གཞན།")</f>
        <v/>
      </c>
    </row>
    <row r="12" ht="70" customHeight="1">
      <c r="A12" t="inlineStr"/>
      <c r="B12" t="inlineStr">
        <is>
          <t>WA8LS22449</t>
        </is>
      </c>
      <c r="C12" t="inlineStr">
        <is>
          <t>ཚད་མ་རྣམ་འགྲེལ།</t>
        </is>
      </c>
      <c r="D12">
        <f>HYPERLINK("https://library.bdrc.io/show/bdr:MW8LS22449?uilang=bo","MW8LS22449")</f>
        <v/>
      </c>
      <c r="E12">
        <f>HYPERLINK("https://library.bdrc.io/show/bdr:W8LS22449",IMAGE("https://iiif.bdrc.io/bdr:I8LS22451::I8LS224510003.jpg/full/150,/0/default.jpg"))</f>
        <v/>
      </c>
      <c r="F12">
        <f>HYPERLINK("https://library.bdrc.io/show/bdr:W8LS22449",IMAGE("https://iiif.bdrc.io/bdr:I8LS22451::I8LS224510078.jpg/full/150,/0/default.jpg"))</f>
        <v/>
      </c>
      <c r="G12">
        <f>HYPERLINK("https://library.bdrc.io/search?lg=bo&amp;t=Work&amp;pg=1&amp;f=author,exc,bdr:P6120&amp;uilang=bo&amp;q=ཚད་མ་རྣམ་འགྲེལ།~1", "བརྩམས་ཆོས་གཞན།")</f>
        <v/>
      </c>
      <c r="H12">
        <f>HYPERLINK("https://library.bdrc.io/search?lg=bo&amp;t=Etext&amp;pg=1&amp;f=author,exc,bdr:P6120&amp;uilang=bo&amp;q=ཚད་མ་རྣམ་འགྲེལ།~1", "ཡིག་རྐྱང་གཞན།")</f>
        <v/>
      </c>
    </row>
    <row r="13" ht="70" customHeight="1">
      <c r="A13" t="inlineStr"/>
      <c r="B13" t="inlineStr">
        <is>
          <t>WA00KG03837</t>
        </is>
      </c>
      <c r="C13" t="inlineStr">
        <is>
          <t>ཚད་མ་རྣམ་པར་ངེས་པ།</t>
        </is>
      </c>
      <c r="D13">
        <f>HYPERLINK("https://library.bdrc.io/show/bdr:MW00KG03837?uilang=bo","MW00KG03837")</f>
        <v/>
      </c>
      <c r="E13">
        <f>HYPERLINK("https://library.bdrc.io/show/bdr:W00KG03837",IMAGE("https://iiif.bdrc.io/bdr:I00KG03854::I00KG038540003.tif/full/150,/0/default.jpg"))</f>
        <v/>
      </c>
      <c r="F13">
        <f>HYPERLINK("https://library.bdrc.io/show/bdr:W00KG03837",IMAGE("https://iiif.bdrc.io/bdr:I00KG03854::I00KG038540201.tif/full/150,/0/default.jpg"))</f>
        <v/>
      </c>
      <c r="G13">
        <f>HYPERLINK("https://library.bdrc.io/search?lg=bo&amp;t=Work&amp;pg=1&amp;f=author,exc,bdr:P6120&amp;uilang=bo&amp;q=ཚད་མ་རྣམ་པར་ངེས་པ།~1", "བརྩམས་ཆོས་གཞན།")</f>
        <v/>
      </c>
      <c r="H13">
        <f>HYPERLINK("https://library.bdrc.io/search?lg=bo&amp;t=Etext&amp;pg=1&amp;f=author,exc,bdr:P6120&amp;uilang=bo&amp;q=ཚད་མ་རྣམ་པར་ངེས་པ།~1", "ཡིག་རྐྱང་གཞན།")</f>
        <v/>
      </c>
    </row>
    <row r="14" ht="70" customHeight="1">
      <c r="A14" t="inlineStr"/>
      <c r="B14" t="inlineStr">
        <is>
          <t>WA00KG03837</t>
        </is>
      </c>
      <c r="C14" t="inlineStr">
        <is>
          <t>ཚད་མ་རྣམ་པར་ངེས་པ།</t>
        </is>
      </c>
      <c r="D14">
        <f>HYPERLINK("https://library.bdrc.io/show/bdr:MW26447?uilang=bo","MW26447")</f>
        <v/>
      </c>
      <c r="E14">
        <f>HYPERLINK("https://library.bdrc.io/show/bdr:W26447",IMAGE("https://iiif.bdrc.io/bdr:I1CZ2191::I1CZ21910003.tif/full/150,/0/default.jpg"))</f>
        <v/>
      </c>
      <c r="F14">
        <f>HYPERLINK("https://library.bdrc.io/show/bdr:W26447",IMAGE("https://iiif.bdrc.io/bdr:I1CZ2191::I1CZ21910150.tif/full/150,/0/default.jpg"))</f>
        <v/>
      </c>
      <c r="G14">
        <f>HYPERLINK("https://library.bdrc.io/search?lg=bo&amp;t=Work&amp;pg=1&amp;f=author,exc,bdr:P6120&amp;uilang=bo&amp;q=ཚད་མ་རྣམ་པར་ངེས་པ།~1", "བརྩམས་ཆོས་གཞན།")</f>
        <v/>
      </c>
      <c r="H14">
        <f>HYPERLINK("https://library.bdrc.io/search?lg=bo&amp;t=Etext&amp;pg=1&amp;f=author,exc,bdr:P6120&amp;uilang=bo&amp;q=ཚད་མ་རྣམ་པར་ངེས་པ།~1", "ཡིག་རྐྱང་གཞན།")</f>
        <v/>
      </c>
    </row>
    <row r="15" ht="70" customHeight="1">
      <c r="A15" t="inlineStr"/>
      <c r="B15" t="inlineStr">
        <is>
          <t>WA00EGS1017698</t>
        </is>
      </c>
      <c r="C15" t="inlineStr">
        <is>
          <t>Dharmakirti: Vadanyaya</t>
        </is>
      </c>
      <c r="D15">
        <f>HYPERLINK("https://library.bdrc.io/show/bdr:IE0GR0282?uilang=bo","IE0GR0282")</f>
        <v/>
      </c>
      <c r="E15" t="inlineStr"/>
      <c r="F15" t="inlineStr"/>
      <c r="G15">
        <f>HYPERLINK("https://library.bdrc.io/search?lg=bo&amp;t=Work&amp;pg=1&amp;f=author,exc,bdr:P6120&amp;uilang=bo&amp;q=Dharmakirti: Vadanyaya~1", "བརྩམས་ཆོས་གཞན།")</f>
        <v/>
      </c>
      <c r="H15">
        <f>HYPERLINK("https://library.bdrc.io/search?lg=bo&amp;t=Etext&amp;pg=1&amp;f=author,exc,bdr:P6120&amp;uilang=bo&amp;q=Dharmakirti: Vadanyaya~1", "ཡིག་རྐྱང་གཞན།")</f>
        <v/>
      </c>
    </row>
    <row r="16" ht="70" customHeight="1">
      <c r="A16" t="inlineStr"/>
      <c r="B16" t="inlineStr">
        <is>
          <t>WA322</t>
        </is>
      </c>
      <c r="C16" t="inlineStr">
        <is>
          <t>དཔལ་ཆོས་ཀྱི་གྲགས་པས་མཛད་པའི་ཚད་མ་རྣམ་འགྲེལ་གྱི་རང་འགྲེལ་ལས་རང་དོན་རྗེས་དཔག་གི་སྐོར་རྩ་འགྲེལ་ཤན་སྦྱར།</t>
        </is>
      </c>
      <c r="D16">
        <f>HYPERLINK("https://library.bdrc.io/show/bdr:MW322?uilang=bo","MW322")</f>
        <v/>
      </c>
      <c r="E16">
        <f>HYPERLINK("https://library.bdrc.io/show/bdr:W322",IMAGE("https://iiif.bdrc.io/bdr:I1KG16162::I1KG161620003.jpg/full/150,/0/default.jpg"))</f>
        <v/>
      </c>
      <c r="F16">
        <f>HYPERLINK("https://library.bdrc.io/show/bdr:W322",IMAGE("https://iiif.bdrc.io/bdr:I1KG16162::I1KG161620069.jpg/full/150,/0/default.jpg"))</f>
        <v/>
      </c>
      <c r="G16">
        <f>HYPERLINK("https://library.bdrc.io/search?lg=bo&amp;t=Work&amp;pg=1&amp;f=author,exc,bdr:P6120&amp;uilang=bo&amp;q=དཔལ་ཆོས་ཀྱི་གྲགས་པས་མཛད་པའི་ཚད་མ་རྣམ་འགྲེལ་གྱི་རང་འགྲེལ་ལས་རང་དོན་རྗེས་དཔག་གི་སྐོར་རྩ་འགྲེལ་ཤན་སྦྱར།~1", "བརྩམས་ཆོས་གཞན།")</f>
        <v/>
      </c>
      <c r="H16">
        <f>HYPERLINK("https://library.bdrc.io/search?lg=bo&amp;t=Etext&amp;pg=1&amp;f=author,exc,bdr:P6120&amp;uilang=bo&amp;q=དཔལ་ཆོས་ཀྱི་གྲགས་པས་མཛད་པའི་ཚད་མ་རྣམ་འགྲེལ་གྱི་རང་འགྲེལ་ལས་རང་དོན་རྗེས་དཔག་གི་སྐོར་རྩ་འགྲེལ་ཤན་སྦྱར།~1", "ཡིག་རྐྱང་གཞན།")</f>
        <v/>
      </c>
    </row>
    <row r="17" ht="70" customHeight="1">
      <c r="A17" t="inlineStr"/>
      <c r="B17" t="inlineStr">
        <is>
          <t>WA1KG8769</t>
        </is>
      </c>
      <c r="C17" t="inlineStr">
        <is>
          <t>དབུ་མ་འཇུག་པ་ལ་སོགས་པ་རྩ་བ་ཕྱོགས་བསྒྲིགས།</t>
        </is>
      </c>
      <c r="D17">
        <f>HYPERLINK("https://library.bdrc.io/show/bdr:MW1KG8769?uilang=bo","MW1KG8769")</f>
        <v/>
      </c>
      <c r="E17">
        <f>HYPERLINK("https://library.bdrc.io/show/bdr:W1KG8769",IMAGE("https://iiif.bdrc.io/bdr:I1KG11879::I1KG118790003.jpg/full/150,/0/default.jpg"))</f>
        <v/>
      </c>
      <c r="F17">
        <f>HYPERLINK("https://library.bdrc.io/show/bdr:W1KG8769",IMAGE("https://iiif.bdrc.io/bdr:I1KG11879::I1KG118790270.jpg/full/150,/0/default.jpg"))</f>
        <v/>
      </c>
      <c r="G17">
        <f>HYPERLINK("https://library.bdrc.io/search?lg=bo&amp;t=Work&amp;pg=1&amp;f=author,exc,bdr:P6120&amp;uilang=bo&amp;q=དབུ་མ་འཇུག་པ་ལ་སོགས་པ་རྩ་བ་ཕྱོགས་བསྒྲིགས།~1", "བརྩམས་ཆོས་གཞན།")</f>
        <v/>
      </c>
      <c r="H17">
        <f>HYPERLINK("https://library.bdrc.io/search?lg=bo&amp;t=Etext&amp;pg=1&amp;f=author,exc,bdr:P6120&amp;uilang=bo&amp;q=དབུ་མ་འཇུག་པ་ལ་སོགས་པ་རྩ་བ་ཕྱོགས་བསྒྲིགས།~1", "ཡིག་རྐྱང་གཞན།")</f>
        <v/>
      </c>
    </row>
    <row r="18" ht="70" customHeight="1">
      <c r="A18" t="inlineStr"/>
      <c r="B18" t="inlineStr">
        <is>
          <t>WA1KG14795</t>
        </is>
      </c>
      <c r="C18" t="inlineStr">
        <is>
          <t>སྐྱེས་རབས་སོ་བཞི་བའི་རྩ་འགྲེལ།</t>
        </is>
      </c>
      <c r="D18">
        <f>HYPERLINK("https://library.bdrc.io/show/bdr:MW1KG14795?uilang=bo","MW1KG14795")</f>
        <v/>
      </c>
      <c r="E18">
        <f>HYPERLINK("https://library.bdrc.io/show/bdr:W1KG14795",IMAGE("https://iiif.bdrc.io/bdr:I1KG14863::I1KG148630003.jpg/full/150,/0/default.jpg"))</f>
        <v/>
      </c>
      <c r="F18">
        <f>HYPERLINK("https://library.bdrc.io/show/bdr:W1KG14795",IMAGE("https://iiif.bdrc.io/bdr:I1KG14863::I1KG148630060.jpg/full/150,/0/default.jpg"))</f>
        <v/>
      </c>
      <c r="G18">
        <f>HYPERLINK("https://library.bdrc.io/search?lg=bo&amp;t=Work&amp;pg=1&amp;f=author,exc,bdr:P6120&amp;uilang=bo&amp;q=སྐྱེས་རབས་སོ་བཞི་བའི་རྩ་འགྲེལ།~1", "བརྩམས་ཆོས་གཞན།")</f>
        <v/>
      </c>
      <c r="H18">
        <f>HYPERLINK("https://library.bdrc.io/search?lg=bo&amp;t=Etext&amp;pg=1&amp;f=author,exc,bdr:P6120&amp;uilang=bo&amp;q=སྐྱེས་རབས་སོ་བཞི་བའི་རྩ་འགྲེལ།~1", "ཡིག་རྐྱང་གཞན།")</f>
        <v/>
      </c>
    </row>
    <row r="19" ht="70" customHeight="1">
      <c r="A19" t="inlineStr"/>
      <c r="B19" t="inlineStr">
        <is>
          <t>WA1NLM3344</t>
        </is>
      </c>
      <c r="C19" t="inlineStr">
        <is>
          <t>རྒྱས་པའི་བསྟན་བཅོས་ཚད་མ་རྣམ་འགྲེལ།</t>
        </is>
      </c>
      <c r="D19">
        <f>HYPERLINK("https://library.bdrc.io/show/bdr:MW1NLM3344?uilang=bo","MW1NLM3344")</f>
        <v/>
      </c>
      <c r="E19">
        <f>HYPERLINK("https://library.bdrc.io/show/bdr:W1NLM3344",IMAGE("https://iiif.bdrc.io/bdr:I1NLM3344_001::I1NLM3344_0010003.jpg/full/150,/0/default.jpg"))</f>
        <v/>
      </c>
      <c r="F19">
        <f>HYPERLINK("https://library.bdrc.io/show/bdr:W1NLM3344",IMAGE("https://iiif.bdrc.io/bdr:I1NLM3344_001::I1NLM3344_0010026.jpg/full/150,/0/default.jpg"))</f>
        <v/>
      </c>
      <c r="G19">
        <f>HYPERLINK("https://library.bdrc.io/search?lg=bo&amp;t=Work&amp;pg=1&amp;f=author,exc,bdr:P6120&amp;uilang=bo&amp;q=རྒྱས་པའི་བསྟན་བཅོས་ཚད་མ་རྣམ་འགྲེལ།~1", "བརྩམས་ཆོས་གཞན།")</f>
        <v/>
      </c>
      <c r="H19">
        <f>HYPERLINK("https://library.bdrc.io/search?lg=bo&amp;t=Etext&amp;pg=1&amp;f=author,exc,bdr:P6120&amp;uilang=bo&amp;q=རྒྱས་པའི་བསྟན་བཅོས་ཚད་མ་རྣམ་འགྲེལ།~1", "ཡིག་རྐྱང་གཞན།")</f>
        <v/>
      </c>
    </row>
    <row r="20" ht="70" customHeight="1">
      <c r="A20" t="inlineStr"/>
      <c r="B20" t="inlineStr">
        <is>
          <t>WA8LS17947</t>
        </is>
      </c>
      <c r="C20" t="inlineStr">
        <is>
          <t>དབུ་མ་འཇུག་པ། མངོན་རྟོགས་རྒྱན། མཛོད། འདུལ་བ་དང་རྣམ་འགྲེལ་བཅས་ཀྱི་རྩ་བ།</t>
        </is>
      </c>
      <c r="D20">
        <f>HYPERLINK("https://library.bdrc.io/show/bdr:MW8LS17947?uilang=bo","MW8LS17947")</f>
        <v/>
      </c>
      <c r="E20">
        <f>HYPERLINK("https://library.bdrc.io/show/bdr:W8LS17947",IMAGE("https://iiif.bdrc.io/bdr:I8LS17955::I8LS179550003.jpg/full/150,/0/default.jpg"))</f>
        <v/>
      </c>
      <c r="F20">
        <f>HYPERLINK("https://library.bdrc.io/show/bdr:W8LS17947",IMAGE("https://iiif.bdrc.io/bdr:I8LS17955::I8LS179550588.jpg/full/150,/0/default.jpg"))</f>
        <v/>
      </c>
      <c r="G20">
        <f>HYPERLINK("https://library.bdrc.io/search?lg=bo&amp;t=Work&amp;pg=1&amp;f=author,exc,bdr:P6120&amp;uilang=bo&amp;q=དབུ་མ་འཇུག་པ། མངོན་རྟོགས་རྒྱན། མཛོད། འདུལ་བ་དང་རྣམ་འགྲེལ་བཅས་ཀྱི་རྩ་བ།~1", "བརྩམས་ཆོས་གཞན།")</f>
        <v/>
      </c>
      <c r="H20">
        <f>HYPERLINK("https://library.bdrc.io/search?lg=bo&amp;t=Etext&amp;pg=1&amp;f=author,exc,bdr:P6120&amp;uilang=bo&amp;q=དབུ་མ་འཇུག་པ། མངོན་རྟོགས་རྒྱན། མཛོད། འདུལ་བ་དང་རྣམ་འགྲེལ་བཅས་ཀྱི་རྩ་བ།~1", "ཡིག་རྐྱང་གཞན།")</f>
        <v/>
      </c>
    </row>
    <row r="21" ht="70" customHeight="1">
      <c r="A21" t="inlineStr"/>
      <c r="B21" t="inlineStr">
        <is>
          <t>WA22293</t>
        </is>
      </c>
      <c r="C21" t="inlineStr">
        <is>
          <t>Dharmakirti: Pramanaviniscaya (fragment)</t>
        </is>
      </c>
      <c r="D21">
        <f>HYPERLINK("https://library.bdrc.io/show/bdr:IE0GR0278?uilang=bo","IE0GR0278")</f>
        <v/>
      </c>
      <c r="E21" t="inlineStr"/>
      <c r="F21" t="inlineStr"/>
      <c r="G21">
        <f>HYPERLINK("https://library.bdrc.io/search?lg=bo&amp;t=Work&amp;pg=1&amp;f=author,exc,bdr:P6120&amp;uilang=bo&amp;q=Dharmakirti: Pramanaviniscaya (fragment)~1", "བརྩམས་ཆོས་གཞན།")</f>
        <v/>
      </c>
      <c r="H21">
        <f>HYPERLINK("https://library.bdrc.io/search?lg=bo&amp;t=Etext&amp;pg=1&amp;f=author,exc,bdr:P6120&amp;uilang=bo&amp;q=Dharmakirti: Pramanaviniscaya (fragment)~1", "ཡིག་རྐྱང་གཞན།")</f>
        <v/>
      </c>
    </row>
    <row r="22" ht="70" customHeight="1">
      <c r="A22" t="inlineStr"/>
      <c r="B22" t="inlineStr">
        <is>
          <t>WA8LS67997</t>
        </is>
      </c>
      <c r="C22" t="inlineStr">
        <is>
          <t>གཞུང་པོ་ཏི་ལྔའི་རྩ་བ།</t>
        </is>
      </c>
      <c r="D22">
        <f>HYPERLINK("https://library.bdrc.io/show/bdr:MW8LS67997?uilang=bo","MW8LS67997")</f>
        <v/>
      </c>
      <c r="E22">
        <f>HYPERLINK("https://library.bdrc.io/show/bdr:W8LS67997",IMAGE("https://iiif.bdrc.io/bdr:I8LS67999::I8LS679990003.jpg/full/150,/0/default.jpg"))</f>
        <v/>
      </c>
      <c r="F22">
        <f>HYPERLINK("https://library.bdrc.io/show/bdr:W8LS67997",IMAGE("https://iiif.bdrc.io/bdr:I8LS67999::I8LS679990498.tif/full/150,/0/default.jpg"))</f>
        <v/>
      </c>
      <c r="G22">
        <f>HYPERLINK("https://library.bdrc.io/search?lg=bo&amp;t=Work&amp;pg=1&amp;f=author,exc,bdr:P6120&amp;uilang=bo&amp;q=གཞུང་པོ་ཏི་ལྔའི་རྩ་བ།~1", "བརྩམས་ཆོས་གཞན།")</f>
        <v/>
      </c>
      <c r="H22">
        <f>HYPERLINK("https://library.bdrc.io/search?lg=bo&amp;t=Etext&amp;pg=1&amp;f=author,exc,bdr:P6120&amp;uilang=bo&amp;q=གཞུང་པོ་ཏི་ལྔའི་རྩ་བ།~1", "ཡིག་རྐྱང་གཞན།")</f>
        <v/>
      </c>
    </row>
    <row r="23" ht="70" customHeight="1">
      <c r="A23" t="inlineStr"/>
      <c r="B23" t="inlineStr">
        <is>
          <t>WA2KG232489</t>
        </is>
      </c>
      <c r="C23" t="inlineStr">
        <is>
          <t>རྣམ་འགྲེལ་རྩ་བ་དང་། མངོན་རྟོགས་རྒྱན། དབུ་མ་འཇུག་པ། མཛོད་རྩ་བ་བཅས་རྩ་བ་བཞི།</t>
        </is>
      </c>
      <c r="D23">
        <f>HYPERLINK("https://library.bdrc.io/show/bdr:MW2KG232489?uilang=bo","MW2KG232489")</f>
        <v/>
      </c>
      <c r="E23">
        <f>HYPERLINK("https://library.bdrc.io/show/bdr:W2KG232489",IMAGE("https://iiif.bdrc.io/bdr:I2KG234781::I2KG2347810003.jpg/full/150,/0/default.jpg"))</f>
        <v/>
      </c>
      <c r="F23">
        <f>HYPERLINK("https://library.bdrc.io/show/bdr:W2KG232489",IMAGE("https://iiif.bdrc.io/bdr:I2KG234781::I2KG2347810233.jpg/full/150,/0/default.jpg"))</f>
        <v/>
      </c>
      <c r="G23">
        <f>HYPERLINK("https://library.bdrc.io/search?lg=bo&amp;t=Work&amp;pg=1&amp;f=author,exc,bdr:P6120&amp;uilang=bo&amp;q=རྣམ་འགྲེལ་རྩ་བ་དང་། མངོན་རྟོགས་རྒྱན། དབུ་མ་འཇུག་པ། མཛོད་རྩ་བ་བཅས་རྩ་བ་བཞི།~1", "བརྩམས་ཆོས་གཞན།")</f>
        <v/>
      </c>
      <c r="H23">
        <f>HYPERLINK("https://library.bdrc.io/search?lg=bo&amp;t=Etext&amp;pg=1&amp;f=author,exc,bdr:P6120&amp;uilang=bo&amp;q=རྣམ་འགྲེལ་རྩ་བ་དང་། མངོན་རྟོགས་རྒྱན། དབུ་མ་འཇུག་པ། མཛོད་རྩ་བ་བཅས་རྩ་བ་བཞི།~1", "ཡིག་རྐྱང་གཞན།")</f>
        <v/>
      </c>
    </row>
    <row r="24" ht="70" customHeight="1">
      <c r="A24" t="inlineStr"/>
      <c r="B24" t="inlineStr">
        <is>
          <t>WA8LS26188</t>
        </is>
      </c>
      <c r="C24" t="inlineStr">
        <is>
          <t>ཚད་མ་རྣམ་འགྲེལ་གྱི་བཤད་པ་ལེགས་བཤད་སྣང་བའི་གཏེར།</t>
        </is>
      </c>
      <c r="D24">
        <f>HYPERLINK("https://library.bdrc.io/show/bdr:MW8LS26188?uilang=bo","MW8LS26188")</f>
        <v/>
      </c>
      <c r="E24">
        <f>HYPERLINK("https://library.bdrc.io/show/bdr:W8LS26188",IMAGE("https://iiif.bdrc.io/bdr:I8LS26192::I8LS261920003.jpg/full/150,/0/default.jpg"))</f>
        <v/>
      </c>
      <c r="F24">
        <f>HYPERLINK("https://library.bdrc.io/show/bdr:W8LS26188",IMAGE("https://iiif.bdrc.io/bdr:I8LS26192::I8LS261920127.tif/full/150,/0/default.jpg"))</f>
        <v/>
      </c>
      <c r="G24">
        <f>HYPERLINK("https://library.bdrc.io/search?lg=bo&amp;t=Work&amp;pg=1&amp;f=author,exc,bdr:P6120&amp;uilang=bo&amp;q=ཚད་མ་རྣམ་འགྲེལ་གྱི་བཤད་པ་ལེགས་བཤད་སྣང་བའི་གཏེར།~1", "བརྩམས་ཆོས་གཞན།")</f>
        <v/>
      </c>
      <c r="H24">
        <f>HYPERLINK("https://library.bdrc.io/search?lg=bo&amp;t=Etext&amp;pg=1&amp;f=author,exc,bdr:P6120&amp;uilang=bo&amp;q=ཚད་མ་རྣམ་འགྲེལ་གྱི་བཤད་པ་ལེགས་བཤད་སྣང་བའི་གཏེར།~1", "ཡིག་རྐྱང་གཞན།")</f>
        <v/>
      </c>
    </row>
    <row r="25" ht="70" customHeight="1">
      <c r="A25" t="inlineStr"/>
      <c r="B25" t="inlineStr">
        <is>
          <t>WA8LS26188</t>
        </is>
      </c>
      <c r="C25" t="inlineStr">
        <is>
          <t>ཚད་མ་རྣམ་འགྲེལ་གྱི་འགྲེལ་པ་ལེགས་བཤད་སྣང་བའི་གཏེར།</t>
        </is>
      </c>
      <c r="D25">
        <f>HYPERLINK("https://library.bdrc.io/show/bdr:MW1KG3515?uilang=bo","MW1KG3515")</f>
        <v/>
      </c>
      <c r="E25">
        <f>HYPERLINK("https://library.bdrc.io/show/bdr:W1KG3515",IMAGE("https://iiif.bdrc.io/bdr:I1KG3599::I1KG35990003.tif/full/150,/0/default.jpg"))</f>
        <v/>
      </c>
      <c r="F25">
        <f>HYPERLINK("https://library.bdrc.io/show/bdr:W1KG3515",IMAGE("https://iiif.bdrc.io/bdr:I1KG3599::I1KG35990081.tif/full/150,/0/default.jpg"))</f>
        <v/>
      </c>
      <c r="G25">
        <f>HYPERLINK("https://library.bdrc.io/search?lg=bo&amp;t=Work&amp;pg=1&amp;f=author,exc,bdr:P6120&amp;uilang=bo&amp;q=ཚད་མ་རྣམ་འགྲེལ་གྱི་འགྲེལ་པ་ལེགས་བཤད་སྣང་བའི་གཏེར།~1", "བརྩམས་ཆོས་གཞན།")</f>
        <v/>
      </c>
      <c r="H25">
        <f>HYPERLINK("https://library.bdrc.io/search?lg=bo&amp;t=Etext&amp;pg=1&amp;f=author,exc,bdr:P6120&amp;uilang=bo&amp;q=ཚད་མ་རྣམ་འགྲེལ་གྱི་འགྲེལ་པ་ལེགས་བཤད་སྣང་བའི་གཏེར།~1", "ཡིག་རྐྱང་གཞན།")</f>
        <v/>
      </c>
    </row>
    <row r="26" ht="70" customHeight="1">
      <c r="A26" t="inlineStr"/>
      <c r="B26" t="inlineStr">
        <is>
          <t>WA1KG16156</t>
        </is>
      </c>
      <c r="C26" t="inlineStr">
        <is>
          <t>ཚད་མའི་སྐོར་གྱི་རྒྱ་གཞུང་རྩ་འགྲེལ།</t>
        </is>
      </c>
      <c r="D26">
        <f>HYPERLINK("https://library.bdrc.io/show/bdr:MW3CN5593?uilang=bo","MW3CN5593")</f>
        <v/>
      </c>
      <c r="E26">
        <f>HYPERLINK("https://library.bdrc.io/show/bdr:W3CN5593",IMAGE("https://iiif.bdrc.io/bdr:I3CN5596::I3CN55960005.jpg/full/150,/0/default.jpg"))</f>
        <v/>
      </c>
      <c r="F26">
        <f>HYPERLINK("https://library.bdrc.io/show/bdr:W3CN5593",IMAGE("https://iiif.bdrc.io/bdr:I3CN5596::I3CN55960340.tif/full/150,/0/default.jpg"))</f>
        <v/>
      </c>
      <c r="G26">
        <f>HYPERLINK("https://library.bdrc.io/search?lg=bo&amp;t=Work&amp;pg=1&amp;f=author,exc,bdr:P6120&amp;uilang=bo&amp;q=ཚད་མའི་སྐོར་གྱི་རྒྱ་གཞུང་རྩ་འགྲེལ།~1", "བརྩམས་ཆོས་གཞན།")</f>
        <v/>
      </c>
      <c r="H26">
        <f>HYPERLINK("https://library.bdrc.io/search?lg=bo&amp;t=Etext&amp;pg=1&amp;f=author,exc,bdr:P6120&amp;uilang=bo&amp;q=ཚད་མའི་སྐོར་གྱི་རྒྱ་གཞུང་རྩ་འགྲེལ།~1", "ཡིག་རྐྱང་གཞན།")</f>
        <v/>
      </c>
    </row>
    <row r="27" ht="70" customHeight="1">
      <c r="A27" t="inlineStr"/>
      <c r="B27" t="inlineStr">
        <is>
          <t>WA1KG16156</t>
        </is>
      </c>
      <c r="C27" t="inlineStr">
        <is>
          <t>ཚད་མའི་སྐོར་གྱི་རྒྱ་གཞུང་རྩ་འགྲེལ།</t>
        </is>
      </c>
      <c r="D27">
        <f>HYPERLINK("https://library.bdrc.io/show/bdr:MW1KG16156?uilang=bo","MW1KG16156")</f>
        <v/>
      </c>
      <c r="E27">
        <f>HYPERLINK("https://library.bdrc.io/show/bdr:W1KG16156",IMAGE("https://iiif.bdrc.io/bdr:I1KG16173::I1KG161730003.jpg/full/150,/0/default.jpg"))</f>
        <v/>
      </c>
      <c r="F27">
        <f>HYPERLINK("https://library.bdrc.io/show/bdr:W1KG16156",IMAGE("https://iiif.bdrc.io/bdr:I1KG16173::I1KG161730113.jpg/full/150,/0/default.jpg"))</f>
        <v/>
      </c>
      <c r="G27">
        <f>HYPERLINK("https://library.bdrc.io/search?lg=bo&amp;t=Work&amp;pg=1&amp;f=author,exc,bdr:P6120&amp;uilang=bo&amp;q=ཚད་མའི་སྐོར་གྱི་རྒྱ་གཞུང་རྩ་འགྲེལ།~1", "བརྩམས་ཆོས་གཞན།")</f>
        <v/>
      </c>
      <c r="H27">
        <f>HYPERLINK("https://library.bdrc.io/search?lg=bo&amp;t=Etext&amp;pg=1&amp;f=author,exc,bdr:P6120&amp;uilang=bo&amp;q=ཚད་མའི་སྐོར་གྱི་རྒྱ་གཞུང་རྩ་འགྲེལ།~1", "ཡིག་རྐྱང་གཞན།")</f>
        <v/>
      </c>
    </row>
    <row r="28" ht="70" customHeight="1">
      <c r="A28" t="inlineStr"/>
      <c r="B28" t="inlineStr">
        <is>
          <t>WA1NLM3444</t>
        </is>
      </c>
      <c r="C28" t="inlineStr">
        <is>
          <t>དཔལ་ཆོས་ཀྱི་གྲགས་པས་མཛད་པའི་རྒྱུད་གཞན་གྲུབ་པ་ཞེས་བྱ་བའི་བསྟན་བཅོས་ཀྱི་འགྲེལ་པ་མཁས་པ་ཡིད་འཕྲོག་སོགས།</t>
        </is>
      </c>
      <c r="D28">
        <f>HYPERLINK("https://library.bdrc.io/show/bdr:MW1NLM3444?uilang=bo","MW1NLM3444")</f>
        <v/>
      </c>
      <c r="E28">
        <f>HYPERLINK("https://library.bdrc.io/show/bdr:W1NLM3444",IMAGE("https://iiif.bdrc.io/bdr:I1NLM3444_001::I1NLM3444_0010003.jpg/full/150,/0/default.jpg"))</f>
        <v/>
      </c>
      <c r="F28">
        <f>HYPERLINK("https://library.bdrc.io/show/bdr:W1NLM3444",IMAGE("https://iiif.bdrc.io/bdr:I1NLM3444_001::I1NLM3444_0010189.jpg/full/150,/0/default.jpg"))</f>
        <v/>
      </c>
      <c r="G28">
        <f>HYPERLINK("https://library.bdrc.io/search?lg=bo&amp;t=Work&amp;pg=1&amp;f=author,exc,bdr:P6120&amp;uilang=bo&amp;q=དཔལ་ཆོས་ཀྱི་གྲགས་པས་མཛད་པའི་རྒྱུད་གཞན་གྲུབ་པ་ཞེས་བྱ་བའི་བསྟན་བཅོས་ཀྱི་འགྲེལ་པ་མཁས་པ་ཡིད་འཕྲོག་སོགས།~1", "བརྩམས་ཆོས་གཞན།")</f>
        <v/>
      </c>
      <c r="H28">
        <f>HYPERLINK("https://library.bdrc.io/search?lg=bo&amp;t=Etext&amp;pg=1&amp;f=author,exc,bdr:P6120&amp;uilang=bo&amp;q=དཔལ་ཆོས་ཀྱི་གྲགས་པས་མཛད་པའི་རྒྱུད་གཞན་གྲུབ་པ་ཞེས་བྱ་བའི་བསྟན་བཅོས་ཀྱི་འགྲེལ་པ་མཁས་པ་ཡིད་འཕྲོག་སོགས།~1", "ཡིག་རྐྱང་གཞན།")</f>
        <v/>
      </c>
    </row>
    <row r="29" ht="70" customHeight="1">
      <c r="A29" t="inlineStr"/>
      <c r="B29" t="inlineStr">
        <is>
          <t>WA1KG12658</t>
        </is>
      </c>
      <c r="C29" t="inlineStr">
        <is>
          <t>ཚད་མ་རྣམ་འགྲེལ་གྱི་རྩ་བ།</t>
        </is>
      </c>
      <c r="D29">
        <f>HYPERLINK("https://library.bdrc.io/show/bdr:MW1KG12658?uilang=bo","MW1KG12658")</f>
        <v/>
      </c>
      <c r="E29">
        <f>HYPERLINK("https://library.bdrc.io/show/bdr:W1KG12658",IMAGE("https://iiif.bdrc.io/bdr:I1KG12681::I1KG126810003.jpg/full/150,/0/default.jpg"))</f>
        <v/>
      </c>
      <c r="F29">
        <f>HYPERLINK("https://library.bdrc.io/show/bdr:W1KG12658",IMAGE("https://iiif.bdrc.io/bdr:I1KG12681::I1KG126810383.jpg/full/150,/0/default.jpg"))</f>
        <v/>
      </c>
      <c r="G29">
        <f>HYPERLINK("https://library.bdrc.io/search?lg=bo&amp;t=Work&amp;pg=1&amp;f=author,exc,bdr:P6120&amp;uilang=bo&amp;q=ཚད་མ་རྣམ་འགྲེལ་གྱི་རྩ་བ།~1", "བརྩམས་ཆོས་གཞན།")</f>
        <v/>
      </c>
      <c r="H29">
        <f>HYPERLINK("https://library.bdrc.io/search?lg=bo&amp;t=Etext&amp;pg=1&amp;f=author,exc,bdr:P6120&amp;uilang=bo&amp;q=ཚད་མ་རྣམ་འགྲེལ་གྱི་རྩ་བ།~1", "ཡིག་རྐྱང་གཞན།")</f>
        <v/>
      </c>
    </row>
    <row r="30" ht="70" customHeight="1">
      <c r="A30" t="inlineStr"/>
      <c r="B30" t="inlineStr">
        <is>
          <t>WA1KG12658</t>
        </is>
      </c>
      <c r="C30" t="inlineStr">
        <is>
          <t>ཚད་མ་རྣམ་འགྲེལ་གྱི་རྩ་བ།</t>
        </is>
      </c>
      <c r="D30">
        <f>HYPERLINK("https://library.bdrc.io/show/bdr:MW1KG1626?uilang=bo","MW1KG1626")</f>
        <v/>
      </c>
      <c r="E30">
        <f>HYPERLINK("https://library.bdrc.io/show/bdr:W1KG1626",IMAGE("https://iiif.bdrc.io/bdr:I1KG1721::I1KG17210003.jpg/full/150,/0/default.jpg"))</f>
        <v/>
      </c>
      <c r="F30">
        <f>HYPERLINK("https://library.bdrc.io/show/bdr:W1KG1626",IMAGE("https://iiif.bdrc.io/bdr:I1KG1721::I1KG17210101.jpg/full/150,/0/default.jpg"))</f>
        <v/>
      </c>
      <c r="G30">
        <f>HYPERLINK("https://library.bdrc.io/search?lg=bo&amp;t=Work&amp;pg=1&amp;f=author,exc,bdr:P6120&amp;uilang=bo&amp;q=ཚད་མ་རྣམ་འགྲེལ་གྱི་རྩ་བ།~1", "བརྩམས་ཆོས་གཞན།")</f>
        <v/>
      </c>
      <c r="H30">
        <f>HYPERLINK("https://library.bdrc.io/search?lg=bo&amp;t=Etext&amp;pg=1&amp;f=author,exc,bdr:P6120&amp;uilang=bo&amp;q=ཚད་མ་རྣམ་འགྲེལ་གྱི་རྩ་བ།~1", "ཡིག་རྐྱང་གཞན།")</f>
        <v/>
      </c>
    </row>
    <row r="31" ht="70" customHeight="1">
      <c r="A31" t="inlineStr"/>
      <c r="B31" t="inlineStr">
        <is>
          <t>WA1KG12658</t>
        </is>
      </c>
      <c r="C31" t="inlineStr">
        <is>
          <t>ཚད་མ་རྣམ་འགྲེལ་གྱི་རྩ་བ།</t>
        </is>
      </c>
      <c r="D31">
        <f>HYPERLINK("https://library.bdrc.io/show/bdr:MW3CN4970?uilang=bo","MW3CN4970")</f>
        <v/>
      </c>
      <c r="E31">
        <f>HYPERLINK("https://library.bdrc.io/show/bdr:W3CN4970",IMAGE("https://iiif.bdrc.io/bdr:I3CN4972::I3CN49720003.jpg/full/150,/0/default.jpg"))</f>
        <v/>
      </c>
      <c r="F31">
        <f>HYPERLINK("https://library.bdrc.io/show/bdr:W3CN4970",IMAGE("https://iiif.bdrc.io/bdr:I3CN4972::I3CN49720041.tif/full/150,/0/default.jpg"))</f>
        <v/>
      </c>
      <c r="G31">
        <f>HYPERLINK("https://library.bdrc.io/search?lg=bo&amp;t=Work&amp;pg=1&amp;f=author,exc,bdr:P6120&amp;uilang=bo&amp;q=ཚད་མ་རྣམ་འགྲེལ་གྱི་རྩ་བ།~1", "བརྩམས་ཆོས་གཞན།")</f>
        <v/>
      </c>
      <c r="H31">
        <f>HYPERLINK("https://library.bdrc.io/search?lg=bo&amp;t=Etext&amp;pg=1&amp;f=author,exc,bdr:P6120&amp;uilang=bo&amp;q=ཚད་མ་རྣམ་འགྲེལ་གྱི་རྩ་བ།~1", "ཡིག་རྐྱང་གཞན།")</f>
        <v/>
      </c>
    </row>
    <row r="32" ht="70" customHeight="1">
      <c r="A32" t="inlineStr"/>
      <c r="B32" t="inlineStr">
        <is>
          <t>WA3CN22974</t>
        </is>
      </c>
      <c r="C32" t="inlineStr">
        <is>
          <t>ཚད་མ་རིག་པའི་སྐོར་གྱི་རྒྱ་གཞུང་འགའ་ཞིག</t>
        </is>
      </c>
      <c r="D32">
        <f>HYPERLINK("https://library.bdrc.io/show/bdr:MW3CN22974?uilang=bo","MW3CN22974")</f>
        <v/>
      </c>
      <c r="E32">
        <f>HYPERLINK("https://library.bdrc.io/show/bdr:W3CN22974",IMAGE("https://iiif.bdrc.io/bdr:I4CN10551::I4CN105510003.jpg/full/150,/0/default.jpg"))</f>
        <v/>
      </c>
      <c r="F32">
        <f>HYPERLINK("https://library.bdrc.io/show/bdr:W3CN22974",IMAGE("https://iiif.bdrc.io/bdr:I4CN10551::I4CN105510194.jpg/full/150,/0/default.jpg"))</f>
        <v/>
      </c>
      <c r="G32">
        <f>HYPERLINK("https://library.bdrc.io/search?lg=bo&amp;t=Work&amp;pg=1&amp;f=author,exc,bdr:P6120&amp;uilang=bo&amp;q=ཚད་མ་རིག་པའི་སྐོར་གྱི་རྒྱ་གཞུང་འགའ་ཞིག~1", "བརྩམས་ཆོས་གཞན།")</f>
        <v/>
      </c>
      <c r="H32">
        <f>HYPERLINK("https://library.bdrc.io/search?lg=bo&amp;t=Etext&amp;pg=1&amp;f=author,exc,bdr:P6120&amp;uilang=bo&amp;q=ཚད་མ་རིག་པའི་སྐོར་གྱི་རྒྱ་གཞུང་འགའ་ཞིག~1", "ཡིག་རྐྱང་གཞན།")</f>
        <v/>
      </c>
    </row>
    <row r="33" ht="70" customHeight="1">
      <c r="A33" t="inlineStr"/>
      <c r="B33" t="inlineStr">
        <is>
          <t>WA1KG8893</t>
        </is>
      </c>
      <c r="C33" t="inlineStr">
        <is>
          <t>རྒྱས་པའི་བསྟན་བཅོས་ཚད་མ་རྣམ་འགྲེལ།</t>
        </is>
      </c>
      <c r="D33">
        <f>HYPERLINK("https://library.bdrc.io/show/bdr:MW2KG234636?uilang=bo","MW2KG234636")</f>
        <v/>
      </c>
      <c r="E33">
        <f>HYPERLINK("https://library.bdrc.io/show/bdr:W2KG234636",IMAGE("https://iiif.bdrc.io/bdr:I2KG234767::I2KG2347670003.jpg/full/150,/0/default.jpg"))</f>
        <v/>
      </c>
      <c r="F33">
        <f>HYPERLINK("https://library.bdrc.io/show/bdr:W2KG234636",IMAGE("https://iiif.bdrc.io/bdr:I2KG234767::I2KG2347670160.jpg/full/150,/0/default.jpg"))</f>
        <v/>
      </c>
      <c r="G33">
        <f>HYPERLINK("https://library.bdrc.io/search?lg=bo&amp;t=Work&amp;pg=1&amp;f=author,exc,bdr:P6120&amp;uilang=bo&amp;q=རྒྱས་པའི་བསྟན་བཅོས་ཚད་མ་རྣམ་འགྲེལ།~1", "བརྩམས་ཆོས་གཞན།")</f>
        <v/>
      </c>
      <c r="H33">
        <f>HYPERLINK("https://library.bdrc.io/search?lg=bo&amp;t=Etext&amp;pg=1&amp;f=author,exc,bdr:P6120&amp;uilang=bo&amp;q=རྒྱས་པའི་བསྟན་བཅོས་ཚད་མ་རྣམ་འགྲེལ།~1", "ཡིག་རྐྱང་གཞན།")</f>
        <v/>
      </c>
    </row>
    <row r="34" ht="70" customHeight="1">
      <c r="A34" t="inlineStr"/>
      <c r="B34" t="inlineStr">
        <is>
          <t>WA1KG8893</t>
        </is>
      </c>
      <c r="C34" t="inlineStr">
        <is>
          <t>རྒྱས་པའི་བསྟན་བཅོས་ཚད་མ་རྣམ་འགྲེལ།</t>
        </is>
      </c>
      <c r="D34">
        <f>HYPERLINK("https://library.bdrc.io/show/bdr:MW1AC56?uilang=bo","MW1AC56")</f>
        <v/>
      </c>
      <c r="E34">
        <f>HYPERLINK("https://library.bdrc.io/show/bdr:W1AC56",IMAGE("https://iiif.bdrc.io/bdr:I2PD18749::I2PD187490003.jpg/full/150,/0/default.jpg"))</f>
        <v/>
      </c>
      <c r="F34">
        <f>HYPERLINK("https://library.bdrc.io/show/bdr:W1AC56",IMAGE("https://iiif.bdrc.io/bdr:I2PD18749::I2PD187490118.tif/full/150,/0/default.jpg"))</f>
        <v/>
      </c>
      <c r="G34">
        <f>HYPERLINK("https://library.bdrc.io/search?lg=bo&amp;t=Work&amp;pg=1&amp;f=author,exc,bdr:P6120&amp;uilang=bo&amp;q=རྒྱས་པའི་བསྟན་བཅོས་ཚད་མ་རྣམ་འགྲེལ།~1", "བརྩམས་ཆོས་གཞན།")</f>
        <v/>
      </c>
      <c r="H34">
        <f>HYPERLINK("https://library.bdrc.io/search?lg=bo&amp;t=Etext&amp;pg=1&amp;f=author,exc,bdr:P6120&amp;uilang=bo&amp;q=རྒྱས་པའི་བསྟན་བཅོས་ཚད་མ་རྣམ་འགྲེལ།~1", "ཡིག་རྐྱང་གཞན།")</f>
        <v/>
      </c>
    </row>
    <row r="35" ht="70" customHeight="1">
      <c r="A35" t="inlineStr"/>
      <c r="B35" t="inlineStr">
        <is>
          <t>WA1KG8893</t>
        </is>
      </c>
      <c r="C35" t="inlineStr">
        <is>
          <t>རྒྱས་པའི་བསྟན་བཅོས་ཚད་མ་རྣམ་འགྲེལ།</t>
        </is>
      </c>
      <c r="D35">
        <f>HYPERLINK("https://library.bdrc.io/show/bdr:MW1KG8893?uilang=bo","MW1KG8893")</f>
        <v/>
      </c>
      <c r="E35">
        <f>HYPERLINK("https://library.bdrc.io/show/bdr:W1KG8893",IMAGE("https://iiif.bdrc.io/bdr:I1KG8908::I1KG89080003.jpg/full/150,/0/default.jpg"))</f>
        <v/>
      </c>
      <c r="F35">
        <f>HYPERLINK("https://library.bdrc.io/show/bdr:W1KG8893",IMAGE("https://iiif.bdrc.io/bdr:I1KG8908::I1KG89080058.jpg/full/150,/0/default.jpg"))</f>
        <v/>
      </c>
      <c r="G35">
        <f>HYPERLINK("https://library.bdrc.io/search?lg=bo&amp;t=Work&amp;pg=1&amp;f=author,exc,bdr:P6120&amp;uilang=bo&amp;q=རྒྱས་པའི་བསྟན་བཅོས་ཚད་མ་རྣམ་འགྲེལ།~1", "བརྩམས་ཆོས་གཞན།")</f>
        <v/>
      </c>
      <c r="H35">
        <f>HYPERLINK("https://library.bdrc.io/search?lg=bo&amp;t=Etext&amp;pg=1&amp;f=author,exc,bdr:P6120&amp;uilang=bo&amp;q=རྒྱས་པའི་བསྟན་བཅོས་ཚད་མ་རྣམ་འགྲེལ།~1", "ཡིག་རྐྱང་གཞན།")</f>
        <v/>
      </c>
    </row>
    <row r="36" ht="70" customHeight="1">
      <c r="A36" t="inlineStr"/>
      <c r="B36" t="inlineStr">
        <is>
          <t>WA1KG8893</t>
        </is>
      </c>
      <c r="C36" t="inlineStr">
        <is>
          <t>རྒྱས་པའི་བསྟན་བཅོས་ཚད་མ་རྣམ་འགྲེལ།</t>
        </is>
      </c>
      <c r="D36">
        <f>HYPERLINK("https://library.bdrc.io/show/bdr:MW2KG234637?uilang=bo","MW2KG234637")</f>
        <v/>
      </c>
      <c r="E36">
        <f>HYPERLINK("https://library.bdrc.io/show/bdr:W2KG234637",IMAGE("https://iiif.bdrc.io/bdr:I2KG234769::I2KG2347690003.jpg/full/150,/0/default.jpg"))</f>
        <v/>
      </c>
      <c r="F36">
        <f>HYPERLINK("https://library.bdrc.io/show/bdr:W2KG234637",IMAGE("https://iiif.bdrc.io/bdr:I2KG234769::I2KG2347690005.jpg/full/150,/0/default.jpg"))</f>
        <v/>
      </c>
      <c r="G36">
        <f>HYPERLINK("https://library.bdrc.io/search?lg=bo&amp;t=Work&amp;pg=1&amp;f=author,exc,bdr:P6120&amp;uilang=bo&amp;q=རྒྱས་པའི་བསྟན་བཅོས་ཚད་མ་རྣམ་འགྲེལ།~1", "བརྩམས་ཆོས་གཞན།")</f>
        <v/>
      </c>
      <c r="H36">
        <f>HYPERLINK("https://library.bdrc.io/search?lg=bo&amp;t=Etext&amp;pg=1&amp;f=author,exc,bdr:P6120&amp;uilang=bo&amp;q=རྒྱས་པའི་བསྟན་བཅོས་ཚད་མ་རྣམ་འགྲེལ།~1", "ཡིག་རྐྱང་གཞན།")</f>
        <v/>
      </c>
    </row>
    <row r="37" ht="70" customHeight="1">
      <c r="A37" t="inlineStr"/>
      <c r="B37" t="inlineStr">
        <is>
          <t>WA00EGS1017687</t>
        </is>
      </c>
      <c r="C37" t="inlineStr">
        <is>
          <t>Dharmakirti: Sambandhapariksa, with Prabhacandra's commentary</t>
        </is>
      </c>
      <c r="D37">
        <f>HYPERLINK("https://library.bdrc.io/show/bdr:IE0GR0279?uilang=bo","IE0GR0279")</f>
        <v/>
      </c>
      <c r="E37" t="inlineStr"/>
      <c r="F37" t="inlineStr"/>
      <c r="G37">
        <f>HYPERLINK("https://library.bdrc.io/search?lg=bo&amp;t=Work&amp;pg=1&amp;f=author,exc,bdr:P6120&amp;uilang=bo&amp;q=Dharmakirti: Sambandhapariksa, with Prabhacandra's commentary~1", "བརྩམས་ཆོས་གཞན།")</f>
        <v/>
      </c>
      <c r="H37">
        <f>HYPERLINK("https://library.bdrc.io/search?lg=bo&amp;t=Etext&amp;pg=1&amp;f=author,exc,bdr:P6120&amp;uilang=bo&amp;q=Dharmakirti: Sambandhapariksa, with Prabhacandra's commentary~1", "ཡིག་རྐྱང་གཞན།")</f>
        <v/>
      </c>
    </row>
    <row r="38" ht="70" customHeight="1">
      <c r="A38" t="inlineStr"/>
      <c r="B38" t="inlineStr">
        <is>
          <t>WA1NLM1318</t>
        </is>
      </c>
      <c r="C38" t="inlineStr">
        <is>
          <t>རྣམ་འགྲེལ་གྱི་རྩ་བ།</t>
        </is>
      </c>
      <c r="D38">
        <f>HYPERLINK("https://library.bdrc.io/show/bdr:MW1NLM1318?uilang=bo","MW1NLM1318")</f>
        <v/>
      </c>
      <c r="E38">
        <f>HYPERLINK("https://library.bdrc.io/show/bdr:W1NLM1318",IMAGE("https://iiif.bdrc.io/bdr:I1NLM1318_001::I1NLM1318_0010003.jpg/full/150,/0/default.jpg"))</f>
        <v/>
      </c>
      <c r="F38">
        <f>HYPERLINK("https://library.bdrc.io/show/bdr:W1NLM1318",IMAGE("https://iiif.bdrc.io/bdr:I1NLM1318_001::I1NLM1318_0010296.jpg/full/150,/0/default.jpg"))</f>
        <v/>
      </c>
      <c r="G38">
        <f>HYPERLINK("https://library.bdrc.io/search?lg=bo&amp;t=Work&amp;pg=1&amp;f=author,exc,bdr:P6120&amp;uilang=bo&amp;q=རྣམ་འགྲེལ་གྱི་རྩ་བ།~1", "བརྩམས་ཆོས་གཞན།")</f>
        <v/>
      </c>
      <c r="H38">
        <f>HYPERLINK("https://library.bdrc.io/search?lg=bo&amp;t=Etext&amp;pg=1&amp;f=author,exc,bdr:P6120&amp;uilang=bo&amp;q=རྣམ་འགྲེལ་གྱི་རྩ་བ།~1", "ཡིག་རྐྱང་གཞན།")</f>
        <v/>
      </c>
    </row>
    <row r="39" ht="70" customHeight="1">
      <c r="A39" t="inlineStr"/>
      <c r="B39" t="inlineStr">
        <is>
          <t>WA8LS66532</t>
        </is>
      </c>
      <c r="C39" t="inlineStr">
        <is>
          <t>ཚད་མ་རྣམ་འགྲེལ་གྱི་རྣམ་བཤད་ཐར་ལམ་གསལ་བྱེད།</t>
        </is>
      </c>
      <c r="D39">
        <f>HYPERLINK("https://library.bdrc.io/show/bdr:MW8LS66532?uilang=bo","MW8LS66532")</f>
        <v/>
      </c>
      <c r="E39">
        <f>HYPERLINK("https://library.bdrc.io/show/bdr:W8LS66532",IMAGE("https://iiif.bdrc.io/bdr:I8LS66536::I8LS665360003.jpg/full/150,/0/default.jpg"))</f>
        <v/>
      </c>
      <c r="F39">
        <f>HYPERLINK("https://library.bdrc.io/show/bdr:W8LS66532",IMAGE("https://iiif.bdrc.io/bdr:I8LS66536::I8LS665360101.tif/full/150,/0/default.jpg"))</f>
        <v/>
      </c>
      <c r="G39">
        <f>HYPERLINK("https://library.bdrc.io/search?lg=bo&amp;t=Work&amp;pg=1&amp;f=author,exc,bdr:P6120&amp;uilang=bo&amp;q=ཚད་མ་རྣམ་འགྲེལ་གྱི་རྣམ་བཤད་ཐར་ལམ་གསལ་བྱེད།~1", "བརྩམས་ཆོས་གཞན།")</f>
        <v/>
      </c>
      <c r="H39">
        <f>HYPERLINK("https://library.bdrc.io/search?lg=bo&amp;t=Etext&amp;pg=1&amp;f=author,exc,bdr:P6120&amp;uilang=bo&amp;q=ཚད་མ་རྣམ་འགྲེལ་གྱི་རྣམ་བཤད་ཐར་ལམ་གསལ་བྱེད།~1", "ཡིག་རྐྱང་གཞན།")</f>
        <v/>
      </c>
    </row>
    <row r="40" ht="70" customHeight="1">
      <c r="A40" t="inlineStr"/>
      <c r="B40" t="inlineStr">
        <is>
          <t>WA1NLM835</t>
        </is>
      </c>
      <c r="C40" t="inlineStr">
        <is>
          <t>ཚད་མ་རྣམ་འགྲེལ་གྱི་ཚིག་ལེའུར་བྱས་པ།</t>
        </is>
      </c>
      <c r="D40">
        <f>HYPERLINK("https://library.bdrc.io/show/bdr:MW1NLM835?uilang=bo","MW1NLM835")</f>
        <v/>
      </c>
      <c r="E40">
        <f>HYPERLINK("https://library.bdrc.io/show/bdr:W1NLM835",IMAGE("https://iiif.bdrc.io/bdr:I1NLM835_001::I1NLM835_0010003.jpg/full/150,/0/default.jpg"))</f>
        <v/>
      </c>
      <c r="F40">
        <f>HYPERLINK("https://library.bdrc.io/show/bdr:W1NLM835",IMAGE("https://iiif.bdrc.io/bdr:I1NLM835_001::I1NLM835_0010100.jpg/full/150,/0/default.jpg"))</f>
        <v/>
      </c>
      <c r="G40">
        <f>HYPERLINK("https://library.bdrc.io/search?lg=bo&amp;t=Work&amp;pg=1&amp;f=author,exc,bdr:P6120&amp;uilang=bo&amp;q=ཚད་མ་རྣམ་འགྲེལ་གྱི་ཚིག་ལེའུར་བྱས་པ།~1", "བརྩམས་ཆོས་གཞན།")</f>
        <v/>
      </c>
      <c r="H40">
        <f>HYPERLINK("https://library.bdrc.io/search?lg=bo&amp;t=Etext&amp;pg=1&amp;f=author,exc,bdr:P6120&amp;uilang=bo&amp;q=ཚད་མ་རྣམ་འགྲེལ་གྱི་ཚིག་ལེའུར་བྱས་པ།~1", "ཡིག་རྐྱང་གཞན།")</f>
        <v/>
      </c>
    </row>
    <row r="41" ht="70" customHeight="1">
      <c r="A41" t="inlineStr"/>
      <c r="B41" t="inlineStr">
        <is>
          <t>WA1NLM835</t>
        </is>
      </c>
      <c r="C41" t="inlineStr">
        <is>
          <t>ཚད་མ་རྣམ་འགྲེལ་གྱི་ཚིག་ལེའུར་བྱས་པ།</t>
        </is>
      </c>
      <c r="D41">
        <f>HYPERLINK("https://library.bdrc.io/show/bdr:MW1NLM1553?uilang=bo","MW1NLM1553")</f>
        <v/>
      </c>
      <c r="E41">
        <f>HYPERLINK("https://library.bdrc.io/show/bdr:W1NLM1553",IMAGE("https://iiif.bdrc.io/bdr:I1NLM1553_001::I1NLM1553_0010003.jpg/full/150,/0/default.jpg"))</f>
        <v/>
      </c>
      <c r="F41">
        <f>HYPERLINK("https://library.bdrc.io/show/bdr:W1NLM1553",IMAGE("https://iiif.bdrc.io/bdr:I1NLM1553_001::I1NLM1553_0010193.jpg/full/150,/0/default.jpg"))</f>
        <v/>
      </c>
      <c r="G41">
        <f>HYPERLINK("https://library.bdrc.io/search?lg=bo&amp;t=Work&amp;pg=1&amp;f=author,exc,bdr:P6120&amp;uilang=bo&amp;q=ཚད་མ་རྣམ་འགྲེལ་གྱི་ཚིག་ལེའུར་བྱས་པ།~1", "བརྩམས་ཆོས་གཞན།")</f>
        <v/>
      </c>
      <c r="H41">
        <f>HYPERLINK("https://library.bdrc.io/search?lg=bo&amp;t=Etext&amp;pg=1&amp;f=author,exc,bdr:P6120&amp;uilang=bo&amp;q=ཚད་མ་རྣམ་འགྲེལ་གྱི་ཚིག་ལེའུར་བྱས་པ།~1", "ཡིག་རྐྱང་གཞན།")</f>
        <v/>
      </c>
    </row>
    <row r="42" ht="70" customHeight="1">
      <c r="A42" t="inlineStr"/>
      <c r="B42" t="inlineStr">
        <is>
          <t>WA1NLM835</t>
        </is>
      </c>
      <c r="C42" t="inlineStr">
        <is>
          <t>ཚད་མ་རྣམ་འགྲེལ་གྱི་ཚིག་ལེའུར་བྱས་པ།</t>
        </is>
      </c>
      <c r="D42">
        <f>HYPERLINK("https://library.bdrc.io/show/bdr:MW0NGMCP52722?uilang=bo","MW0NGMCP52722")</f>
        <v/>
      </c>
      <c r="E42" t="inlineStr"/>
      <c r="F42" t="inlineStr"/>
      <c r="G42">
        <f>HYPERLINK("https://library.bdrc.io/search?lg=bo&amp;t=Work&amp;pg=1&amp;f=author,exc,bdr:P6120&amp;uilang=bo&amp;q=ཚད་མ་རྣམ་འགྲེལ་གྱི་ཚིག་ལེའུར་བྱས་པ།~1", "བརྩམས་ཆོས་གཞན།")</f>
        <v/>
      </c>
      <c r="H42">
        <f>HYPERLINK("https://library.bdrc.io/search?lg=bo&amp;t=Etext&amp;pg=1&amp;f=author,exc,bdr:P6120&amp;uilang=bo&amp;q=ཚད་མ་རྣམ་འགྲེལ་གྱི་ཚིག་ལེའུར་བྱས་པ།~1", "ཡིག་རྐྱང་གཞན།")</f>
        <v/>
      </c>
    </row>
    <row r="43" ht="70" customHeight="1">
      <c r="A43" t="inlineStr"/>
      <c r="B43" t="inlineStr">
        <is>
          <t>WA4CZ16852</t>
        </is>
      </c>
      <c r="C43" t="inlineStr">
        <is>
          <t>Dharmakirti: Hetubindu</t>
        </is>
      </c>
      <c r="D43">
        <f>HYPERLINK("https://library.bdrc.io/show/bdr:IE0GR0271?uilang=bo","IE0GR0271")</f>
        <v/>
      </c>
      <c r="E43" t="inlineStr"/>
      <c r="F43" t="inlineStr"/>
      <c r="G43">
        <f>HYPERLINK("https://library.bdrc.io/search?lg=bo&amp;t=Work&amp;pg=1&amp;f=author,exc,bdr:P6120&amp;uilang=bo&amp;q=Dharmakirti: Hetubindu~1", "བརྩམས་ཆོས་གཞན།")</f>
        <v/>
      </c>
      <c r="H43">
        <f>HYPERLINK("https://library.bdrc.io/search?lg=bo&amp;t=Etext&amp;pg=1&amp;f=author,exc,bdr:P6120&amp;uilang=bo&amp;q=Dharmakirti: Hetubindu~1", "ཡིག་རྐྱང་གཞན།")</f>
        <v/>
      </c>
    </row>
    <row r="44" ht="70" customHeight="1">
      <c r="A44" t="inlineStr"/>
      <c r="B44" t="inlineStr">
        <is>
          <t>WA4CZ16851</t>
        </is>
      </c>
      <c r="C44" t="inlineStr">
        <is>
          <t>Dharmakirti: Nyayabindu</t>
        </is>
      </c>
      <c r="D44">
        <f>HYPERLINK("https://library.bdrc.io/show/bdr:IE0GR0273?uilang=bo","IE0GR0273")</f>
        <v/>
      </c>
      <c r="E44" t="inlineStr"/>
      <c r="F44" t="inlineStr"/>
      <c r="G44">
        <f>HYPERLINK("https://library.bdrc.io/search?lg=bo&amp;t=Work&amp;pg=1&amp;f=author,exc,bdr:P6120&amp;uilang=bo&amp;q=Dharmakirti: Nyayabindu~1", "བརྩམས་ཆོས་གཞན།")</f>
        <v/>
      </c>
      <c r="H44">
        <f>HYPERLINK("https://library.bdrc.io/search?lg=bo&amp;t=Etext&amp;pg=1&amp;f=author,exc,bdr:P6120&amp;uilang=bo&amp;q=Dharmakirti: Nyayabindu~1", "ཡིག་རྐྱང་གཞན།")</f>
        <v/>
      </c>
    </row>
    <row r="45" ht="70" customHeight="1">
      <c r="A45" t="inlineStr"/>
      <c r="B45" t="inlineStr">
        <is>
          <t>WA4CZ16851</t>
        </is>
      </c>
      <c r="C45" t="inlineStr">
        <is>
          <t>Dharmakirti: Nyayabinduprakarana</t>
        </is>
      </c>
      <c r="D45">
        <f>HYPERLINK("https://library.bdrc.io/show/bdr:IE0GR0275?uilang=bo","IE0GR0275")</f>
        <v/>
      </c>
      <c r="E45" t="inlineStr"/>
      <c r="F45" t="inlineStr"/>
      <c r="G45">
        <f>HYPERLINK("https://library.bdrc.io/search?lg=bo&amp;t=Work&amp;pg=1&amp;f=author,exc,bdr:P6120&amp;uilang=bo&amp;q=Dharmakirti: Nyayabinduprakarana~1", "བརྩམས་ཆོས་གཞན།")</f>
        <v/>
      </c>
      <c r="H45">
        <f>HYPERLINK("https://library.bdrc.io/search?lg=bo&amp;t=Etext&amp;pg=1&amp;f=author,exc,bdr:P6120&amp;uilang=bo&amp;q=Dharmakirti: Nyayabinduprakarana~1", "ཡིག་རྐྱང་གཞན།")</f>
        <v/>
      </c>
    </row>
    <row r="46" ht="70" customHeight="1">
      <c r="A46" t="inlineStr"/>
      <c r="B46" t="inlineStr">
        <is>
          <t>WA0RT3551</t>
        </is>
      </c>
      <c r="C46" t="inlineStr">
        <is>
          <t>འབྲེལ་བ་བརྟག་པའི་རབ་ཏུ་བྱེད་པ།</t>
        </is>
      </c>
      <c r="D46">
        <f>HYPERLINK("https://library.bdrc.io/show/bdr:MW23702_3716?uilang=bo","MW23702_3716")</f>
        <v/>
      </c>
      <c r="E46" t="inlineStr"/>
      <c r="F46" t="inlineStr"/>
      <c r="G46">
        <f>HYPERLINK("https://library.bdrc.io/search?lg=bo&amp;t=Work&amp;pg=1&amp;f=author,exc,bdr:P6120&amp;uilang=bo&amp;q=འབྲེལ་བ་བརྟག་པའི་རབ་ཏུ་བྱེད་པ།~1", "བརྩམས་ཆོས་གཞན།")</f>
        <v/>
      </c>
      <c r="H46">
        <f>HYPERLINK("https://library.bdrc.io/search?lg=bo&amp;t=Etext&amp;pg=1&amp;f=author,exc,bdr:P6120&amp;uilang=bo&amp;q=འབྲེལ་བ་བརྟག་པའི་རབ་ཏུ་བྱེད་པ།~1", "ཡིག་རྐྱང་གཞན།")</f>
        <v/>
      </c>
    </row>
    <row r="47" ht="70" customHeight="1">
      <c r="A47" t="inlineStr"/>
      <c r="B47" t="inlineStr">
        <is>
          <t>WA0RT3551</t>
        </is>
      </c>
      <c r="C47" t="inlineStr">
        <is>
          <t>འབྲེལ་པ་བརྟག་པའི་རབ་ཏུ་བྱེད་པ།</t>
        </is>
      </c>
      <c r="D47">
        <f>HYPERLINK("https://library.bdrc.io/show/bdr:MW2KG5015_4502?uilang=bo","MW2KG5015_4502")</f>
        <v/>
      </c>
      <c r="E47" t="inlineStr"/>
      <c r="F47" t="inlineStr"/>
      <c r="G47">
        <f>HYPERLINK("https://library.bdrc.io/search?lg=bo&amp;t=Work&amp;pg=1&amp;f=author,exc,bdr:P6120&amp;uilang=bo&amp;q=འབྲེལ་པ་བརྟག་པའི་རབ་ཏུ་བྱེད་པ།~1", "བརྩམས་ཆོས་གཞན།")</f>
        <v/>
      </c>
      <c r="H47">
        <f>HYPERLINK("https://library.bdrc.io/search?lg=bo&amp;t=Etext&amp;pg=1&amp;f=author,exc,bdr:P6120&amp;uilang=bo&amp;q=འབྲེལ་པ་བརྟག་པའི་རབ་ཏུ་བྱེད་པ།~1", "ཡིག་རྐྱང་གཞན།")</f>
        <v/>
      </c>
    </row>
    <row r="48" ht="70" customHeight="1">
      <c r="A48" t="inlineStr"/>
      <c r="B48" t="inlineStr">
        <is>
          <t>WA0RT3551</t>
        </is>
      </c>
      <c r="C48" t="inlineStr">
        <is>
          <t>འབྲེལ་པ་བརྟག་པའི་རབ་ཏུ་བྱེད་པ།</t>
        </is>
      </c>
      <c r="D48">
        <f>HYPERLINK("https://library.bdrc.io/show/bdr:MW23703_4214?uilang=bo","MW23703_4214")</f>
        <v/>
      </c>
      <c r="E48" t="inlineStr"/>
      <c r="F48" t="inlineStr"/>
      <c r="G48">
        <f>HYPERLINK("https://library.bdrc.io/search?lg=bo&amp;t=Work&amp;pg=1&amp;f=author,exc,bdr:P6120&amp;uilang=bo&amp;q=འབྲེལ་པ་བརྟག་པའི་རབ་ཏུ་བྱེད་པ།~1", "བརྩམས་ཆོས་གཞན།")</f>
        <v/>
      </c>
      <c r="H48">
        <f>HYPERLINK("https://library.bdrc.io/search?lg=bo&amp;t=Etext&amp;pg=1&amp;f=author,exc,bdr:P6120&amp;uilang=bo&amp;q=འབྲེལ་པ་བརྟག་པའི་རབ་ཏུ་བྱེད་པ།~1", "ཡིག་རྐྱང་གཞན།")</f>
        <v/>
      </c>
    </row>
    <row r="49" ht="70" customHeight="1">
      <c r="A49" t="inlineStr"/>
      <c r="B49" t="inlineStr">
        <is>
          <t>WA0RT3551</t>
        </is>
      </c>
      <c r="C49" t="inlineStr">
        <is>
          <t>འབྲེལ་པ་བརྟག་པའི་རབ་ཏུ་བྱེད་པ།</t>
        </is>
      </c>
      <c r="D49">
        <f>HYPERLINK("https://library.bdrc.io/show/bdr:MW1PD95844_3447?uilang=bo","MW1PD95844_3447")</f>
        <v/>
      </c>
      <c r="E49" t="inlineStr"/>
      <c r="F49" t="inlineStr"/>
      <c r="G49">
        <f>HYPERLINK("https://library.bdrc.io/search?lg=bo&amp;t=Work&amp;pg=1&amp;f=author,exc,bdr:P6120&amp;uilang=bo&amp;q=འབྲེལ་པ་བརྟག་པའི་རབ་ཏུ་བྱེད་པ།~1", "བརྩམས་ཆོས་གཞན།")</f>
        <v/>
      </c>
      <c r="H49">
        <f>HYPERLINK("https://library.bdrc.io/search?lg=bo&amp;t=Etext&amp;pg=1&amp;f=author,exc,bdr:P6120&amp;uilang=bo&amp;q=འབྲེལ་པ་བརྟག་པའི་རབ་ཏུ་བྱེད་པ།~1", "ཡིག་རྐྱང་གཞན།")</f>
        <v/>
      </c>
    </row>
    <row r="50" ht="70" customHeight="1">
      <c r="A50" t="inlineStr"/>
      <c r="B50" t="inlineStr">
        <is>
          <t>WA0RT3551</t>
        </is>
      </c>
      <c r="C50" t="inlineStr">
        <is>
          <t>འབྲེལ་པ་བརྟག་པའི་རབ་ཏུ་བྱེད་པ།</t>
        </is>
      </c>
      <c r="D50">
        <f>HYPERLINK("https://library.bdrc.io/show/bdr:MW1KG13126_5713?uilang=bo","MW1KG13126_5713")</f>
        <v/>
      </c>
      <c r="E50" t="inlineStr"/>
      <c r="F50" t="inlineStr"/>
      <c r="G50">
        <f>HYPERLINK("https://library.bdrc.io/search?lg=bo&amp;t=Work&amp;pg=1&amp;f=author,exc,bdr:P6120&amp;uilang=bo&amp;q=འབྲེལ་པ་བརྟག་པའི་རབ་ཏུ་བྱེད་པ།~1", "བརྩམས་ཆོས་གཞན།")</f>
        <v/>
      </c>
      <c r="H50">
        <f>HYPERLINK("https://library.bdrc.io/search?lg=bo&amp;t=Etext&amp;pg=1&amp;f=author,exc,bdr:P6120&amp;uilang=bo&amp;q=འབྲེལ་པ་བརྟག་པའི་རབ་ཏུ་བྱེད་པ།~1", "ཡིག་རྐྱང་གཞན།")</f>
        <v/>
      </c>
    </row>
    <row r="51" ht="70" customHeight="1">
      <c r="A51" t="inlineStr"/>
      <c r="B51" t="inlineStr">
        <is>
          <t>WA0RT3551</t>
        </is>
      </c>
      <c r="C51" t="inlineStr">
        <is>
          <t>འབྲེལ་པ་བརྟག་པའི་རབ་ཏུ་བྱེད་པ།</t>
        </is>
      </c>
      <c r="D51">
        <f>HYPERLINK("https://library.bdrc.io/show/bdr:MW22704_4502?uilang=bo","MW22704_4502")</f>
        <v/>
      </c>
      <c r="E51" t="inlineStr"/>
      <c r="F51" t="inlineStr"/>
      <c r="G51">
        <f>HYPERLINK("https://library.bdrc.io/search?lg=bo&amp;t=Work&amp;pg=1&amp;f=author,exc,bdr:P6120&amp;uilang=bo&amp;q=འབྲེལ་པ་བརྟག་པའི་རབ་ཏུ་བྱེད་པ།~1", "བརྩམས་ཆོས་གཞན།")</f>
        <v/>
      </c>
      <c r="H51">
        <f>HYPERLINK("https://library.bdrc.io/search?lg=bo&amp;t=Etext&amp;pg=1&amp;f=author,exc,bdr:P6120&amp;uilang=bo&amp;q=འབྲེལ་པ་བརྟག་པའི་རབ་ཏུ་བྱེད་པ།~1", "ཡིག་རྐྱང་གཞན།")</f>
        <v/>
      </c>
    </row>
    <row r="52" ht="70" customHeight="1">
      <c r="A52" t="inlineStr"/>
      <c r="B52" t="inlineStr">
        <is>
          <t>WA0RT3555</t>
        </is>
      </c>
      <c r="C52" t="inlineStr">
        <is>
          <t>རྩོད་པའི་རིགས་པ་ཞེས་བྱ་བའི་རབ་ཏུ་བྱེད་པ།</t>
        </is>
      </c>
      <c r="D52">
        <f>HYPERLINK("https://library.bdrc.io/show/bdr:MW1KG13126_5715?uilang=bo","MW1KG13126_5715")</f>
        <v/>
      </c>
      <c r="E52" t="inlineStr"/>
      <c r="F52" t="inlineStr"/>
      <c r="G52">
        <f>HYPERLINK("https://library.bdrc.io/search?lg=bo&amp;t=Work&amp;pg=1&amp;f=author,exc,bdr:P6120&amp;uilang=bo&amp;q=རྩོད་པའི་རིགས་པ་ཞེས་བྱ་བའི་རབ་ཏུ་བྱེད་པ།~1", "བརྩམས་ཆོས་གཞན།")</f>
        <v/>
      </c>
      <c r="H52">
        <f>HYPERLINK("https://library.bdrc.io/search?lg=bo&amp;t=Etext&amp;pg=1&amp;f=author,exc,bdr:P6120&amp;uilang=bo&amp;q=རྩོད་པའི་རིགས་པ་ཞེས་བྱ་བའི་རབ་ཏུ་བྱེད་པ།~1", "ཡིག་རྐྱང་གཞན།")</f>
        <v/>
      </c>
    </row>
    <row r="53" ht="70" customHeight="1">
      <c r="A53" t="inlineStr"/>
      <c r="B53" t="inlineStr">
        <is>
          <t>WA0RT3555</t>
        </is>
      </c>
      <c r="C53" t="inlineStr">
        <is>
          <t>རྩོད་པའི་རིགས་པ་ཞེས་བྱ་བ་རབ་ཏུ་བྱེད་པ།</t>
        </is>
      </c>
      <c r="D53">
        <f>HYPERLINK("https://library.bdrc.io/show/bdr:MW23702_3718?uilang=bo","MW23702_3718")</f>
        <v/>
      </c>
      <c r="E53" t="inlineStr"/>
      <c r="F53" t="inlineStr"/>
      <c r="G53">
        <f>HYPERLINK("https://library.bdrc.io/search?lg=bo&amp;t=Work&amp;pg=1&amp;f=author,exc,bdr:P6120&amp;uilang=bo&amp;q=རྩོད་པའི་རིགས་པ་ཞེས་བྱ་བ་རབ་ཏུ་བྱེད་པ།~1", "བརྩམས་ཆོས་གཞན།")</f>
        <v/>
      </c>
      <c r="H53">
        <f>HYPERLINK("https://library.bdrc.io/search?lg=bo&amp;t=Etext&amp;pg=1&amp;f=author,exc,bdr:P6120&amp;uilang=bo&amp;q=རྩོད་པའི་རིགས་པ་ཞེས་བྱ་བ་རབ་ཏུ་བྱེད་པ།~1", "ཡིག་རྐྱང་གཞན།")</f>
        <v/>
      </c>
    </row>
    <row r="54" ht="70" customHeight="1">
      <c r="A54" t="inlineStr"/>
      <c r="B54" t="inlineStr">
        <is>
          <t>WA0RT3555</t>
        </is>
      </c>
      <c r="C54" t="inlineStr">
        <is>
          <t>རྩོད་པའི་རིགས་པ་ཞེས་བྱ་བའི་རབ་ཏུ་བྱེད་པ།</t>
        </is>
      </c>
      <c r="D54">
        <f>HYPERLINK("https://library.bdrc.io/show/bdr:MW2KG5015_4504?uilang=bo","MW2KG5015_4504")</f>
        <v/>
      </c>
      <c r="E54" t="inlineStr"/>
      <c r="F54" t="inlineStr"/>
      <c r="G54">
        <f>HYPERLINK("https://library.bdrc.io/search?lg=bo&amp;t=Work&amp;pg=1&amp;f=author,exc,bdr:P6120&amp;uilang=bo&amp;q=རྩོད་པའི་རིགས་པ་ཞེས་བྱ་བའི་རབ་ཏུ་བྱེད་པ།~1", "བརྩམས་ཆོས་གཞན།")</f>
        <v/>
      </c>
      <c r="H54">
        <f>HYPERLINK("https://library.bdrc.io/search?lg=bo&amp;t=Etext&amp;pg=1&amp;f=author,exc,bdr:P6120&amp;uilang=bo&amp;q=རྩོད་པའི་རིགས་པ་ཞེས་བྱ་བའི་རབ་ཏུ་བྱེད་པ།~1", "ཡིག་རྐྱང་གཞན།")</f>
        <v/>
      </c>
    </row>
    <row r="55" ht="70" customHeight="1">
      <c r="A55" t="inlineStr"/>
      <c r="B55" t="inlineStr">
        <is>
          <t>WA0RT3555</t>
        </is>
      </c>
      <c r="C55" t="inlineStr">
        <is>
          <t>རྩོད་པའི་རིགས་པ་ཞེས་བྱ་བའི་རབ་ཏུ་བྱེད་པ།</t>
        </is>
      </c>
      <c r="D55">
        <f>HYPERLINK("https://library.bdrc.io/show/bdr:MW1PD95844_3450?uilang=bo","MW1PD95844_3450")</f>
        <v/>
      </c>
      <c r="E55" t="inlineStr"/>
      <c r="F55" t="inlineStr"/>
      <c r="G55">
        <f>HYPERLINK("https://library.bdrc.io/search?lg=bo&amp;t=Work&amp;pg=1&amp;f=author,exc,bdr:P6120&amp;uilang=bo&amp;q=རྩོད་པའི་རིགས་པ་ཞེས་བྱ་བའི་རབ་ཏུ་བྱེད་པ།~1", "བརྩམས་ཆོས་གཞན།")</f>
        <v/>
      </c>
      <c r="H55">
        <f>HYPERLINK("https://library.bdrc.io/search?lg=bo&amp;t=Etext&amp;pg=1&amp;f=author,exc,bdr:P6120&amp;uilang=bo&amp;q=རྩོད་པའི་རིགས་པ་ཞེས་བྱ་བའི་རབ་ཏུ་བྱེད་པ།~1", "ཡིག་རྐྱང་གཞན།")</f>
        <v/>
      </c>
    </row>
    <row r="56" ht="70" customHeight="1">
      <c r="A56" t="inlineStr"/>
      <c r="B56" t="inlineStr">
        <is>
          <t>WA0RT3555</t>
        </is>
      </c>
      <c r="C56" t="inlineStr">
        <is>
          <t>རྩོད་པའི་རིགས་པ་ཞེས་བྱ་བའི་རབ་ཏུ་བྱེད་པ།</t>
        </is>
      </c>
      <c r="D56">
        <f>HYPERLINK("https://library.bdrc.io/show/bdr:MW22704_4504?uilang=bo","MW22704_4504")</f>
        <v/>
      </c>
      <c r="E56" t="inlineStr"/>
      <c r="F56" t="inlineStr"/>
      <c r="G56">
        <f>HYPERLINK("https://library.bdrc.io/search?lg=bo&amp;t=Work&amp;pg=1&amp;f=author,exc,bdr:P6120&amp;uilang=bo&amp;q=རྩོད་པའི་རིགས་པ་ཞེས་བྱ་བའི་རབ་ཏུ་བྱེད་པ།~1", "བརྩམས་ཆོས་གཞན།")</f>
        <v/>
      </c>
      <c r="H56">
        <f>HYPERLINK("https://library.bdrc.io/search?lg=bo&amp;t=Etext&amp;pg=1&amp;f=author,exc,bdr:P6120&amp;uilang=bo&amp;q=རྩོད་པའི་རིགས་པ་ཞེས་བྱ་བའི་རབ་ཏུ་བྱེད་པ།~1", "ཡིག་རྐྱང་གཞན།")</f>
        <v/>
      </c>
    </row>
    <row r="57" ht="70" customHeight="1">
      <c r="A57" t="inlineStr"/>
      <c r="B57" t="inlineStr">
        <is>
          <t>WA0RT3555</t>
        </is>
      </c>
      <c r="C57" t="inlineStr">
        <is>
          <t>རྩོད་པའི་རིགས་པ་ཞེས་བྱ་བའི་རབ་ཏུ་བྱེད་པ།</t>
        </is>
      </c>
      <c r="D57">
        <f>HYPERLINK("https://library.bdrc.io/show/bdr:MW23703_4218?uilang=bo","MW23703_4218")</f>
        <v/>
      </c>
      <c r="E57" t="inlineStr"/>
      <c r="F57" t="inlineStr"/>
      <c r="G57">
        <f>HYPERLINK("https://library.bdrc.io/search?lg=bo&amp;t=Work&amp;pg=1&amp;f=author,exc,bdr:P6120&amp;uilang=bo&amp;q=རྩོད་པའི་རིགས་པ་ཞེས་བྱ་བའི་རབ་ཏུ་བྱེད་པ།~1", "བརྩམས་ཆོས་གཞན།")</f>
        <v/>
      </c>
      <c r="H57">
        <f>HYPERLINK("https://library.bdrc.io/search?lg=bo&amp;t=Etext&amp;pg=1&amp;f=author,exc,bdr:P6120&amp;uilang=bo&amp;q=རྩོད་པའི་རིགས་པ་ཞེས་བྱ་བའི་རབ་ཏུ་བྱེད་པ།~1", "ཡིག་རྐྱང་གཞན།")</f>
        <v/>
      </c>
    </row>
    <row r="58" ht="70" customHeight="1">
      <c r="A58" t="inlineStr"/>
      <c r="B58" t="inlineStr">
        <is>
          <t>WA0RT0047</t>
        </is>
      </c>
      <c r="C58" t="inlineStr">
        <is>
          <t>སངས་རྒྱས་ཡོངས་སུ་མྱ་ངན་ལས་འདས་པ་ལ་བསྟོད་པ།</t>
        </is>
      </c>
      <c r="D58">
        <f>HYPERLINK("https://library.bdrc.io/show/bdr:MW23702_0047?uilang=bo","MW23702_0047")</f>
        <v/>
      </c>
      <c r="E58" t="inlineStr"/>
      <c r="F58" t="inlineStr"/>
      <c r="G58">
        <f>HYPERLINK("https://library.bdrc.io/search?lg=bo&amp;t=Work&amp;pg=1&amp;f=author,exc,bdr:P6120&amp;uilang=bo&amp;q=སངས་རྒྱས་ཡོངས་སུ་མྱ་ངན་ལས་འདས་པ་ལ་བསྟོད་པ།~1", "བརྩམས་ཆོས་གཞན།")</f>
        <v/>
      </c>
      <c r="H58">
        <f>HYPERLINK("https://library.bdrc.io/search?lg=bo&amp;t=Etext&amp;pg=1&amp;f=author,exc,bdr:P6120&amp;uilang=bo&amp;q=སངས་རྒྱས་ཡོངས་སུ་མྱ་ངན་ལས་འདས་པ་ལ་བསྟོད་པ།~1", "ཡིག་རྐྱང་གཞན།")</f>
        <v/>
      </c>
    </row>
    <row r="59" ht="70" customHeight="1">
      <c r="A59" t="inlineStr"/>
      <c r="B59" t="inlineStr">
        <is>
          <t>WA0RT0047</t>
        </is>
      </c>
      <c r="C59" t="inlineStr">
        <is>
          <t>སངས་རྒྱས་ཡོངས་སུ་མྱ་ངན་ལས་འདས་པ་ལ་བསྟོད་པ།</t>
        </is>
      </c>
      <c r="D59">
        <f>HYPERLINK("https://library.bdrc.io/show/bdr:MW1PD95844_0050?uilang=bo","MW1PD95844_0050")</f>
        <v/>
      </c>
      <c r="E59" t="inlineStr"/>
      <c r="F59" t="inlineStr"/>
      <c r="G59">
        <f>HYPERLINK("https://library.bdrc.io/search?lg=bo&amp;t=Work&amp;pg=1&amp;f=author,exc,bdr:P6120&amp;uilang=bo&amp;q=སངས་རྒྱས་ཡོངས་སུ་མྱ་ངན་ལས་འདས་པ་ལ་བསྟོད་པ།~1", "བརྩམས་ཆོས་གཞན།")</f>
        <v/>
      </c>
      <c r="H59">
        <f>HYPERLINK("https://library.bdrc.io/search?lg=bo&amp;t=Etext&amp;pg=1&amp;f=author,exc,bdr:P6120&amp;uilang=bo&amp;q=སངས་རྒྱས་ཡོངས་སུ་མྱ་ངན་ལས་འདས་པ་ལ་བསྟོད་པ།~1", "ཡིག་རྐྱང་གཞན།")</f>
        <v/>
      </c>
    </row>
    <row r="60" ht="70" customHeight="1">
      <c r="A60" t="inlineStr"/>
      <c r="B60" t="inlineStr">
        <is>
          <t>WA0RT0047</t>
        </is>
      </c>
      <c r="C60" t="inlineStr">
        <is>
          <t>སངས་རྒྱས་ཡོངས་སུ་མྱ་ངན་ལས་འདས་པ་ལ་བསྟོད་པ།</t>
        </is>
      </c>
      <c r="D60">
        <f>HYPERLINK("https://library.bdrc.io/show/bdr:MW22704_0836?uilang=bo","MW22704_0836")</f>
        <v/>
      </c>
      <c r="E60" t="inlineStr"/>
      <c r="F60" t="inlineStr"/>
      <c r="G60">
        <f>HYPERLINK("https://library.bdrc.io/search?lg=bo&amp;t=Work&amp;pg=1&amp;f=author,exc,bdr:P6120&amp;uilang=bo&amp;q=སངས་རྒྱས་ཡོངས་སུ་མྱ་ངན་ལས་འདས་པ་ལ་བསྟོད་པ།~1", "བརྩམས་ཆོས་གཞན།")</f>
        <v/>
      </c>
      <c r="H60">
        <f>HYPERLINK("https://library.bdrc.io/search?lg=bo&amp;t=Etext&amp;pg=1&amp;f=author,exc,bdr:P6120&amp;uilang=bo&amp;q=སངས་རྒྱས་ཡོངས་སུ་མྱ་ངན་ལས་འདས་པ་ལ་བསྟོད་པ།~1", "ཡིག་རྐྱང་གཞན།")</f>
        <v/>
      </c>
    </row>
    <row r="61" ht="70" customHeight="1">
      <c r="A61" t="inlineStr"/>
      <c r="B61" t="inlineStr">
        <is>
          <t>WA0RT0047</t>
        </is>
      </c>
      <c r="C61" t="inlineStr">
        <is>
          <t>སངས་རྒྱས་ཡོངས་སུ་མྱ་ངན་ལས་འདས་པ་ལ་བསྟོད་པ།</t>
        </is>
      </c>
      <c r="D61">
        <f>HYPERLINK("https://library.bdrc.io/show/bdr:MW1KG13126_2047?uilang=bo","MW1KG13126_2047")</f>
        <v/>
      </c>
      <c r="E61" t="inlineStr"/>
      <c r="F61" t="inlineStr"/>
      <c r="G61">
        <f>HYPERLINK("https://library.bdrc.io/search?lg=bo&amp;t=Work&amp;pg=1&amp;f=author,exc,bdr:P6120&amp;uilang=bo&amp;q=སངས་རྒྱས་ཡོངས་སུ་མྱ་ངན་ལས་འདས་པ་ལ་བསྟོད་པ།~1", "བརྩམས་ཆོས་གཞན།")</f>
        <v/>
      </c>
      <c r="H61">
        <f>HYPERLINK("https://library.bdrc.io/search?lg=bo&amp;t=Etext&amp;pg=1&amp;f=author,exc,bdr:P6120&amp;uilang=bo&amp;q=སངས་རྒྱས་ཡོངས་སུ་མྱ་ངན་ལས་འདས་པ་ལ་བསྟོད་པ།~1", "ཡིག་རྐྱང་གཞན།")</f>
        <v/>
      </c>
    </row>
    <row r="62" ht="70" customHeight="1">
      <c r="A62" t="inlineStr"/>
      <c r="B62" t="inlineStr">
        <is>
          <t>WA0RT0047</t>
        </is>
      </c>
      <c r="C62" t="inlineStr">
        <is>
          <t>སངས་རྒྱས་ཡོངས་སུ་མྱ་ངན་ལས་འདས་པ་ལ་བསྟོད་པ།</t>
        </is>
      </c>
      <c r="D62">
        <f>HYPERLINK("https://library.bdrc.io/show/bdr:MW23703_1158?uilang=bo","MW23703_1158")</f>
        <v/>
      </c>
      <c r="E62" t="inlineStr"/>
      <c r="F62" t="inlineStr"/>
      <c r="G62">
        <f>HYPERLINK("https://library.bdrc.io/search?lg=bo&amp;t=Work&amp;pg=1&amp;f=author,exc,bdr:P6120&amp;uilang=bo&amp;q=སངས་རྒྱས་ཡོངས་སུ་མྱ་ངན་ལས་འདས་པ་ལ་བསྟོད་པ།~1", "བརྩམས་ཆོས་གཞན།")</f>
        <v/>
      </c>
      <c r="H62">
        <f>HYPERLINK("https://library.bdrc.io/search?lg=bo&amp;t=Etext&amp;pg=1&amp;f=author,exc,bdr:P6120&amp;uilang=bo&amp;q=སངས་རྒྱས་ཡོངས་སུ་མྱ་ངན་ལས་འདས་པ་ལ་བསྟོད་པ།~1", "ཡིག་རྐྱང་གཞན།")</f>
        <v/>
      </c>
    </row>
    <row r="63" ht="70" customHeight="1">
      <c r="A63" t="inlineStr"/>
      <c r="B63" t="inlineStr">
        <is>
          <t>WA0RT0047</t>
        </is>
      </c>
      <c r="C63" t="inlineStr">
        <is>
          <t>སངས་རྒྱས་ཡོངས་སུ་མྱ་ངན་ལས་འདས་པ་ལ་བསྟོད་པ།</t>
        </is>
      </c>
      <c r="D63">
        <f>HYPERLINK("https://library.bdrc.io/show/bdr:MW2KG5015_0836?uilang=bo","MW2KG5015_0836")</f>
        <v/>
      </c>
      <c r="E63" t="inlineStr"/>
      <c r="F63" t="inlineStr"/>
      <c r="G63">
        <f>HYPERLINK("https://library.bdrc.io/search?lg=bo&amp;t=Work&amp;pg=1&amp;f=author,exc,bdr:P6120&amp;uilang=bo&amp;q=སངས་རྒྱས་ཡོངས་སུ་མྱ་ངན་ལས་འདས་པ་ལ་བསྟོད་པ།~1", "བརྩམས་ཆོས་གཞན།")</f>
        <v/>
      </c>
      <c r="H63">
        <f>HYPERLINK("https://library.bdrc.io/search?lg=bo&amp;t=Etext&amp;pg=1&amp;f=author,exc,bdr:P6120&amp;uilang=bo&amp;q=སངས་རྒྱས་ཡོངས་སུ་མྱ་ངན་ལས་འདས་པ་ལ་བསྟོད་པ།~1", "ཡིག་རྐྱང་གཞན།")</f>
        <v/>
      </c>
    </row>
    <row r="64" ht="70" customHeight="1">
      <c r="A64" t="inlineStr"/>
      <c r="B64" t="inlineStr">
        <is>
          <t>WA0RT0159</t>
        </is>
      </c>
      <c r="C64" t="inlineStr">
        <is>
          <t>དཔལ་རྡོ་རྗེ་མཁའ་འགྲོའི་བསྟོད་པ་རྒྱུན་ཆགས་ཞེས་བྱ་བ།</t>
        </is>
      </c>
      <c r="D64">
        <f>HYPERLINK("https://library.bdrc.io/show/bdr:MW22704_0949?uilang=bo","MW22704_0949")</f>
        <v/>
      </c>
      <c r="E64" t="inlineStr"/>
      <c r="F64" t="inlineStr"/>
      <c r="G64">
        <f>HYPERLINK("https://library.bdrc.io/search?lg=bo&amp;t=Work&amp;pg=1&amp;f=author,exc,bdr:P6120&amp;uilang=bo&amp;q=དཔལ་རྡོ་རྗེ་མཁའ་འགྲོའི་བསྟོད་པ་རྒྱུན་ཆགས་ཞེས་བྱ་བ།~1", "བརྩམས་ཆོས་གཞན།")</f>
        <v/>
      </c>
      <c r="H64">
        <f>HYPERLINK("https://library.bdrc.io/search?lg=bo&amp;t=Etext&amp;pg=1&amp;f=author,exc,bdr:P6120&amp;uilang=bo&amp;q=དཔལ་རྡོ་རྗེ་མཁའ་འགྲོའི་བསྟོད་པ་རྒྱུན་ཆགས་ཞེས་བྱ་བ།~1", "ཡིག་རྐྱང་གཞན།")</f>
        <v/>
      </c>
    </row>
    <row r="65" ht="70" customHeight="1">
      <c r="A65" t="inlineStr"/>
      <c r="B65" t="inlineStr">
        <is>
          <t>WA0RT0159</t>
        </is>
      </c>
      <c r="C65" t="inlineStr">
        <is>
          <t>དཔལ་རྡོ་རྗེ་མཁའ་འགྲོའི་བསྟོད་པ་རྒྱུན་ཆགས་ཞེས་བྱ་བ།</t>
        </is>
      </c>
      <c r="D65">
        <f>HYPERLINK("https://library.bdrc.io/show/bdr:MW23703_1442?uilang=bo","MW23703_1442")</f>
        <v/>
      </c>
      <c r="E65" t="inlineStr"/>
      <c r="F65" t="inlineStr"/>
      <c r="G65">
        <f>HYPERLINK("https://library.bdrc.io/search?lg=bo&amp;t=Work&amp;pg=1&amp;f=author,exc,bdr:P6120&amp;uilang=bo&amp;q=དཔལ་རྡོ་རྗེ་མཁའ་འགྲོའི་བསྟོད་པ་རྒྱུན་ཆགས་ཞེས་བྱ་བ།~1", "བརྩམས་ཆོས་གཞན།")</f>
        <v/>
      </c>
      <c r="H65">
        <f>HYPERLINK("https://library.bdrc.io/search?lg=bo&amp;t=Etext&amp;pg=1&amp;f=author,exc,bdr:P6120&amp;uilang=bo&amp;q=དཔལ་རྡོ་རྗེ་མཁའ་འགྲོའི་བསྟོད་པ་རྒྱུན་ཆགས་ཞེས་བྱ་བ།~1", "ཡིག་རྐྱང་གཞན།")</f>
        <v/>
      </c>
    </row>
    <row r="66" ht="70" customHeight="1">
      <c r="A66" t="inlineStr"/>
      <c r="B66" t="inlineStr">
        <is>
          <t>WA0RT0159</t>
        </is>
      </c>
      <c r="C66" t="inlineStr">
        <is>
          <t>དཔལ་རྡོ་རྗེ་མཁའ་འགྲོའི་བསྟོད་པ་རྒྱུན་ཆགས་ཞེས་བྱ་བ།</t>
        </is>
      </c>
      <c r="D66">
        <f>HYPERLINK("https://library.bdrc.io/show/bdr:MW1KG13126_2159?uilang=bo","MW1KG13126_2159")</f>
        <v/>
      </c>
      <c r="E66" t="inlineStr"/>
      <c r="F66" t="inlineStr"/>
      <c r="G66">
        <f>HYPERLINK("https://library.bdrc.io/search?lg=bo&amp;t=Work&amp;pg=1&amp;f=author,exc,bdr:P6120&amp;uilang=bo&amp;q=དཔལ་རྡོ་རྗེ་མཁའ་འགྲོའི་བསྟོད་པ་རྒྱུན་ཆགས་ཞེས་བྱ་བ།~1", "བརྩམས་ཆོས་གཞན།")</f>
        <v/>
      </c>
      <c r="H66">
        <f>HYPERLINK("https://library.bdrc.io/search?lg=bo&amp;t=Etext&amp;pg=1&amp;f=author,exc,bdr:P6120&amp;uilang=bo&amp;q=དཔལ་རྡོ་རྗེ་མཁའ་འགྲོའི་བསྟོད་པ་རྒྱུན་ཆགས་ཞེས་བྱ་བ།~1", "ཡིག་རྐྱང་གཞན།")</f>
        <v/>
      </c>
    </row>
    <row r="67" ht="70" customHeight="1">
      <c r="A67" t="inlineStr"/>
      <c r="B67" t="inlineStr">
        <is>
          <t>WA0RT0159</t>
        </is>
      </c>
      <c r="C67" t="inlineStr">
        <is>
          <t>དཔལ་རྡོ་རྗེ་མཁའ་འགྲོའི་བསྟོད་པ་རྒྱུན་ཆགས་ཞེས་བྱ་བ།</t>
        </is>
      </c>
      <c r="D67">
        <f>HYPERLINK("https://library.bdrc.io/show/bdr:MW2KG5015_0949?uilang=bo","MW2KG5015_0949")</f>
        <v/>
      </c>
      <c r="E67" t="inlineStr"/>
      <c r="F67" t="inlineStr"/>
      <c r="G67">
        <f>HYPERLINK("https://library.bdrc.io/search?lg=bo&amp;t=Work&amp;pg=1&amp;f=author,exc,bdr:P6120&amp;uilang=bo&amp;q=དཔལ་རྡོ་རྗེ་མཁའ་འགྲོའི་བསྟོད་པ་རྒྱུན་ཆགས་ཞེས་བྱ་བ།~1", "བརྩམས་ཆོས་གཞན།")</f>
        <v/>
      </c>
      <c r="H67">
        <f>HYPERLINK("https://library.bdrc.io/search?lg=bo&amp;t=Etext&amp;pg=1&amp;f=author,exc,bdr:P6120&amp;uilang=bo&amp;q=དཔལ་རྡོ་རྗེ་མཁའ་འགྲོའི་བསྟོད་པ་རྒྱུན་ཆགས་ཞེས་བྱ་བ།~1", "ཡིག་རྐྱང་གཞན།")</f>
        <v/>
      </c>
    </row>
    <row r="68" ht="70" customHeight="1">
      <c r="A68" t="inlineStr"/>
      <c r="B68" t="inlineStr">
        <is>
          <t>WA0RT0159</t>
        </is>
      </c>
      <c r="C68" t="inlineStr">
        <is>
          <t>དཔལ་རྡོ་རྗེ་མཁའ་འགྲོའི་བསྟོད་པ་རྒྱུན་ཆགས་ཞེས་བྱ་བ།</t>
        </is>
      </c>
      <c r="D68">
        <f>HYPERLINK("https://library.bdrc.io/show/bdr:MW23702_0161?uilang=bo","MW23702_0161")</f>
        <v/>
      </c>
      <c r="E68" t="inlineStr"/>
      <c r="F68" t="inlineStr"/>
      <c r="G68">
        <f>HYPERLINK("https://library.bdrc.io/search?lg=bo&amp;t=Work&amp;pg=1&amp;f=author,exc,bdr:P6120&amp;uilang=bo&amp;q=དཔལ་རྡོ་རྗེ་མཁའ་འགྲོའི་བསྟོད་པ་རྒྱུན་ཆགས་ཞེས་བྱ་བ།~1", "བརྩམས་ཆོས་གཞན།")</f>
        <v/>
      </c>
      <c r="H68">
        <f>HYPERLINK("https://library.bdrc.io/search?lg=bo&amp;t=Etext&amp;pg=1&amp;f=author,exc,bdr:P6120&amp;uilang=bo&amp;q=དཔལ་རྡོ་རྗེ་མཁའ་འགྲོའི་བསྟོད་པ་རྒྱུན་ཆགས་ཞེས་བྱ་བ།~1", "ཡིག་རྐྱང་གཞན།")</f>
        <v/>
      </c>
    </row>
    <row r="69" ht="70" customHeight="1">
      <c r="A69" t="inlineStr"/>
      <c r="B69" t="inlineStr">
        <is>
          <t>WA0RT0159</t>
        </is>
      </c>
      <c r="C69" t="inlineStr">
        <is>
          <t>དཔལ་རྡོ་རྗེ་མཁའ་འགྲོའི་བསྟོད་པ་རྒྱུན་ཆགས་ཞེས་བྱ་བ།</t>
        </is>
      </c>
      <c r="D69">
        <f>HYPERLINK("https://library.bdrc.io/show/bdr:MW1PD95844_0340?uilang=bo","MW1PD95844_0340")</f>
        <v/>
      </c>
      <c r="E69" t="inlineStr"/>
      <c r="F69" t="inlineStr"/>
      <c r="G69">
        <f>HYPERLINK("https://library.bdrc.io/search?lg=bo&amp;t=Work&amp;pg=1&amp;f=author,exc,bdr:P6120&amp;uilang=bo&amp;q=དཔལ་རྡོ་རྗེ་མཁའ་འགྲོའི་བསྟོད་པ་རྒྱུན་ཆགས་ཞེས་བྱ་བ།~1", "བརྩམས་ཆོས་གཞན།")</f>
        <v/>
      </c>
      <c r="H69">
        <f>HYPERLINK("https://library.bdrc.io/search?lg=bo&amp;t=Etext&amp;pg=1&amp;f=author,exc,bdr:P6120&amp;uilang=bo&amp;q=དཔལ་རྡོ་རྗེ་མཁའ་འགྲོའི་བསྟོད་པ་རྒྱུན་ཆགས་ཞེས་བྱ་བ།~1", "ཡིག་རྐྱང་གཞན།")</f>
        <v/>
      </c>
    </row>
    <row r="70" ht="70" customHeight="1">
      <c r="A70" t="inlineStr"/>
      <c r="B70" t="inlineStr">
        <is>
          <t>WA0RT3547</t>
        </is>
      </c>
      <c r="C70" t="inlineStr">
        <is>
          <t>རྒྱས་པའི་བསྟན་བཅོས་ཚད་མ་རྣམ་འགྲེལ།</t>
        </is>
      </c>
      <c r="D70">
        <f>HYPERLINK("https://library.bdrc.io/show/bdr:MW1PD95844_3443?uilang=bo","MW1PD95844_3443")</f>
        <v/>
      </c>
      <c r="E70" t="inlineStr"/>
      <c r="F70" t="inlineStr"/>
      <c r="G70">
        <f>HYPERLINK("https://library.bdrc.io/search?lg=bo&amp;t=Work&amp;pg=1&amp;f=author,exc,bdr:P6120&amp;uilang=bo&amp;q=རྒྱས་པའི་བསྟན་བཅོས་ཚད་མ་རྣམ་འགྲེལ།~1", "བརྩམས་ཆོས་གཞན།")</f>
        <v/>
      </c>
      <c r="H70">
        <f>HYPERLINK("https://library.bdrc.io/search?lg=bo&amp;t=Etext&amp;pg=1&amp;f=author,exc,bdr:P6120&amp;uilang=bo&amp;q=རྒྱས་པའི་བསྟན་བཅོས་ཚད་མ་རྣམ་འགྲེལ།~1", "ཡིག་རྐྱང་གཞན།")</f>
        <v/>
      </c>
    </row>
    <row r="71" ht="70" customHeight="1">
      <c r="A71" t="inlineStr"/>
      <c r="B71" t="inlineStr">
        <is>
          <t>WA0RT3547</t>
        </is>
      </c>
      <c r="C71" t="inlineStr">
        <is>
          <t>ཚད་མ་རྣམ་འགྲེལ་གྱི་ཚིག་ལེའུར་བྱས་པ།</t>
        </is>
      </c>
      <c r="D71">
        <f>HYPERLINK("https://library.bdrc.io/show/bdr:MW23703_4210?uilang=bo","MW23703_4210")</f>
        <v/>
      </c>
      <c r="E71" t="inlineStr"/>
      <c r="F71" t="inlineStr"/>
      <c r="G71">
        <f>HYPERLINK("https://library.bdrc.io/search?lg=bo&amp;t=Work&amp;pg=1&amp;f=author,exc,bdr:P6120&amp;uilang=bo&amp;q=ཚད་མ་རྣམ་འགྲེལ་གྱི་ཚིག་ལེའུར་བྱས་པ།~1", "བརྩམས་ཆོས་གཞན།")</f>
        <v/>
      </c>
      <c r="H71">
        <f>HYPERLINK("https://library.bdrc.io/search?lg=bo&amp;t=Etext&amp;pg=1&amp;f=author,exc,bdr:P6120&amp;uilang=bo&amp;q=ཚད་མ་རྣམ་འགྲེལ་གྱི་ཚིག་ལེའུར་བྱས་པ།~1", "ཡིག་རྐྱང་གཞན།")</f>
        <v/>
      </c>
    </row>
    <row r="72" ht="70" customHeight="1">
      <c r="A72" t="inlineStr"/>
      <c r="B72" t="inlineStr">
        <is>
          <t>WA0RT3547</t>
        </is>
      </c>
      <c r="C72" t="inlineStr">
        <is>
          <t>ཚད་མ་རྣམ་འགྲེལ་གྱི་ཚིག་ལེའུར་བྱས་པ།</t>
        </is>
      </c>
      <c r="D72">
        <f>HYPERLINK("https://library.bdrc.io/show/bdr:MW23702_3712?uilang=bo","MW23702_3712")</f>
        <v/>
      </c>
      <c r="E72" t="inlineStr"/>
      <c r="F72" t="inlineStr"/>
      <c r="G72">
        <f>HYPERLINK("https://library.bdrc.io/search?lg=bo&amp;t=Work&amp;pg=1&amp;f=author,exc,bdr:P6120&amp;uilang=bo&amp;q=ཚད་མ་རྣམ་འགྲེལ་གྱི་ཚིག་ལེའུར་བྱས་པ།~1", "བརྩམས་ཆོས་གཞན།")</f>
        <v/>
      </c>
      <c r="H72">
        <f>HYPERLINK("https://library.bdrc.io/search?lg=bo&amp;t=Etext&amp;pg=1&amp;f=author,exc,bdr:P6120&amp;uilang=bo&amp;q=ཚད་མ་རྣམ་འགྲེལ་གྱི་ཚིག་ལེའུར་བྱས་པ།~1", "ཡིག་རྐྱང་གཞན།")</f>
        <v/>
      </c>
    </row>
    <row r="73" ht="70" customHeight="1">
      <c r="A73" t="inlineStr"/>
      <c r="B73" t="inlineStr">
        <is>
          <t>WA0RT3547</t>
        </is>
      </c>
      <c r="C73" t="inlineStr">
        <is>
          <t>ཚད་མ་རྣམ་འགྲེལ་གྱི་ཚིག་ལེའུར་བྱས་པ།</t>
        </is>
      </c>
      <c r="D73">
        <f>HYPERLINK("https://library.bdrc.io/show/bdr:MW2KG5015_4498?uilang=bo","MW2KG5015_4498")</f>
        <v/>
      </c>
      <c r="E73" t="inlineStr"/>
      <c r="F73" t="inlineStr"/>
      <c r="G73">
        <f>HYPERLINK("https://library.bdrc.io/search?lg=bo&amp;t=Work&amp;pg=1&amp;f=author,exc,bdr:P6120&amp;uilang=bo&amp;q=ཚད་མ་རྣམ་འགྲེལ་གྱི་ཚིག་ལེའུར་བྱས་པ།~1", "བརྩམས་ཆོས་གཞན།")</f>
        <v/>
      </c>
      <c r="H73">
        <f>HYPERLINK("https://library.bdrc.io/search?lg=bo&amp;t=Etext&amp;pg=1&amp;f=author,exc,bdr:P6120&amp;uilang=bo&amp;q=ཚད་མ་རྣམ་འགྲེལ་གྱི་ཚིག་ལེའུར་བྱས་པ།~1", "ཡིག་རྐྱང་གཞན།")</f>
        <v/>
      </c>
    </row>
    <row r="74" ht="70" customHeight="1">
      <c r="A74" t="inlineStr"/>
      <c r="B74" t="inlineStr">
        <is>
          <t>WA0RT3547</t>
        </is>
      </c>
      <c r="C74" t="inlineStr">
        <is>
          <t>ཚད་མ་རྣམ་འགྲེལ་གྱི་ཚིག་ལེའུར་བྱས་པ།</t>
        </is>
      </c>
      <c r="D74">
        <f>HYPERLINK("https://library.bdrc.io/show/bdr:MW22704_4498?uilang=bo","MW22704_4498")</f>
        <v/>
      </c>
      <c r="E74" t="inlineStr"/>
      <c r="F74" t="inlineStr"/>
      <c r="G74">
        <f>HYPERLINK("https://library.bdrc.io/search?lg=bo&amp;t=Work&amp;pg=1&amp;f=author,exc,bdr:P6120&amp;uilang=bo&amp;q=ཚད་མ་རྣམ་འགྲེལ་གྱི་ཚིག་ལེའུར་བྱས་པ།~1", "བརྩམས་ཆོས་གཞན།")</f>
        <v/>
      </c>
      <c r="H74">
        <f>HYPERLINK("https://library.bdrc.io/search?lg=bo&amp;t=Etext&amp;pg=1&amp;f=author,exc,bdr:P6120&amp;uilang=bo&amp;q=ཚད་མ་རྣམ་འགྲེལ་གྱི་ཚིག་ལེའུར་བྱས་པ།~1", "ཡིག་རྐྱང་གཞན།")</f>
        <v/>
      </c>
    </row>
    <row r="75" ht="70" customHeight="1">
      <c r="A75" t="inlineStr"/>
      <c r="B75" t="inlineStr">
        <is>
          <t>WA0RT3547</t>
        </is>
      </c>
      <c r="C75" t="inlineStr">
        <is>
          <t>ཚད་མ་རྣམ་འགྲེལ་གྱི་ཚིག་ལེའུར་བྱས་པ།</t>
        </is>
      </c>
      <c r="D75">
        <f>HYPERLINK("https://library.bdrc.io/show/bdr:MW1KG13126_5709?uilang=bo","MW1KG13126_5709")</f>
        <v/>
      </c>
      <c r="E75" t="inlineStr"/>
      <c r="F75" t="inlineStr"/>
      <c r="G75">
        <f>HYPERLINK("https://library.bdrc.io/search?lg=bo&amp;t=Work&amp;pg=1&amp;f=author,exc,bdr:P6120&amp;uilang=bo&amp;q=ཚད་མ་རྣམ་འགྲེལ་གྱི་ཚིག་ལེའུར་བྱས་པ།~1", "བརྩམས་ཆོས་གཞན།")</f>
        <v/>
      </c>
      <c r="H75">
        <f>HYPERLINK("https://library.bdrc.io/search?lg=bo&amp;t=Etext&amp;pg=1&amp;f=author,exc,bdr:P6120&amp;uilang=bo&amp;q=ཚད་མ་རྣམ་འགྲེལ་གྱི་ཚིག་ལེའུར་བྱས་པ།~1", "ཡིག་རྐྱང་གཞན།")</f>
        <v/>
      </c>
    </row>
    <row r="76" ht="70" customHeight="1">
      <c r="A76" t="inlineStr"/>
      <c r="B76" t="inlineStr">
        <is>
          <t>WA0RTI3547</t>
        </is>
      </c>
      <c r="C76" t="inlineStr">
        <is>
          <t>Dharmakirti: Pramanavarttikakarika 2-4</t>
        </is>
      </c>
      <c r="D76">
        <f>HYPERLINK("https://library.bdrc.io/show/bdr:IE0GR0276?uilang=bo","IE0GR0276")</f>
        <v/>
      </c>
      <c r="E76" t="inlineStr"/>
      <c r="F76" t="inlineStr"/>
      <c r="G76">
        <f>HYPERLINK("https://library.bdrc.io/search?lg=bo&amp;t=Work&amp;pg=1&amp;f=author,exc,bdr:P6120&amp;uilang=bo&amp;q=Dharmakirti: Pramanavarttikakarika 2-4~1", "བརྩམས་ཆོས་གཞན།")</f>
        <v/>
      </c>
      <c r="H76">
        <f>HYPERLINK("https://library.bdrc.io/search?lg=bo&amp;t=Etext&amp;pg=1&amp;f=author,exc,bdr:P6120&amp;uilang=bo&amp;q=Dharmakirti: Pramanavarttikakarika 2-4~1", "ཡིག་རྐྱང་གཞན།")</f>
        <v/>
      </c>
    </row>
    <row r="77" ht="70" customHeight="1">
      <c r="A77" t="inlineStr"/>
      <c r="B77" t="inlineStr">
        <is>
          <t>WA0RTI3547</t>
        </is>
      </c>
      <c r="C77" t="inlineStr">
        <is>
          <t>Pramanavartika</t>
        </is>
      </c>
      <c r="D77">
        <f>HYPERLINK("https://library.bdrc.io/show/bdr:IE0GR0343?uilang=bo","IE0GR0343")</f>
        <v/>
      </c>
      <c r="E77" t="inlineStr"/>
      <c r="F77" t="inlineStr"/>
      <c r="G77">
        <f>HYPERLINK("https://library.bdrc.io/search?lg=bo&amp;t=Work&amp;pg=1&amp;f=author,exc,bdr:P6120&amp;uilang=bo&amp;q=Pramanavartika~1", "བརྩམས་ཆོས་གཞན།")</f>
        <v/>
      </c>
      <c r="H77">
        <f>HYPERLINK("https://library.bdrc.io/search?lg=bo&amp;t=Etext&amp;pg=1&amp;f=author,exc,bdr:P6120&amp;uilang=bo&amp;q=Pramanavartika~1", "ཡིག་རྐྱང་གཞན།")</f>
        <v/>
      </c>
    </row>
    <row r="78" ht="70" customHeight="1">
      <c r="A78" t="inlineStr"/>
      <c r="B78" t="inlineStr">
        <is>
          <t>WA0RT3548</t>
        </is>
      </c>
      <c r="C78" t="inlineStr">
        <is>
          <t>ཚད་མ་རྣམ་པར་ངེས་པ།</t>
        </is>
      </c>
      <c r="D78">
        <f>HYPERLINK("https://library.bdrc.io/show/bdr:MW2KG5015_4499?uilang=bo","MW2KG5015_4499")</f>
        <v/>
      </c>
      <c r="E78" t="inlineStr"/>
      <c r="F78" t="inlineStr"/>
      <c r="G78">
        <f>HYPERLINK("https://library.bdrc.io/search?lg=bo&amp;t=Work&amp;pg=1&amp;f=author,exc,bdr:P6120&amp;uilang=bo&amp;q=ཚད་མ་རྣམ་པར་ངེས་པ།~1", "བརྩམས་ཆོས་གཞན།")</f>
        <v/>
      </c>
      <c r="H78">
        <f>HYPERLINK("https://library.bdrc.io/search?lg=bo&amp;t=Etext&amp;pg=1&amp;f=author,exc,bdr:P6120&amp;uilang=bo&amp;q=ཚད་མ་རྣམ་པར་ངེས་པ།~1", "ཡིག་རྐྱང་གཞན།")</f>
        <v/>
      </c>
    </row>
    <row r="79" ht="70" customHeight="1">
      <c r="A79" t="inlineStr"/>
      <c r="B79" t="inlineStr">
        <is>
          <t>WA0RT3548</t>
        </is>
      </c>
      <c r="C79" t="inlineStr">
        <is>
          <t>ཚད་མ་རྣམ་པར་ངེས་པ།</t>
        </is>
      </c>
      <c r="D79">
        <f>HYPERLINK("https://library.bdrc.io/show/bdr:MW23703_4211?uilang=bo","MW23703_4211")</f>
        <v/>
      </c>
      <c r="E79" t="inlineStr"/>
      <c r="F79" t="inlineStr"/>
      <c r="G79">
        <f>HYPERLINK("https://library.bdrc.io/search?lg=bo&amp;t=Work&amp;pg=1&amp;f=author,exc,bdr:P6120&amp;uilang=bo&amp;q=ཚད་མ་རྣམ་པར་ངེས་པ།~1", "བརྩམས་ཆོས་གཞན།")</f>
        <v/>
      </c>
      <c r="H79">
        <f>HYPERLINK("https://library.bdrc.io/search?lg=bo&amp;t=Etext&amp;pg=1&amp;f=author,exc,bdr:P6120&amp;uilang=bo&amp;q=ཚད་མ་རྣམ་པར་ངེས་པ།~1", "ཡིག་རྐྱང་གཞན།")</f>
        <v/>
      </c>
    </row>
    <row r="80" ht="70" customHeight="1">
      <c r="A80" t="inlineStr"/>
      <c r="B80" t="inlineStr">
        <is>
          <t>WA0RT3548</t>
        </is>
      </c>
      <c r="C80" t="inlineStr">
        <is>
          <t>ཚད་མ་རྣམ་པར་ངེས་པ།</t>
        </is>
      </c>
      <c r="D80">
        <f>HYPERLINK("https://library.bdrc.io/show/bdr:MW23702_3713?uilang=bo","MW23702_3713")</f>
        <v/>
      </c>
      <c r="E80" t="inlineStr"/>
      <c r="F80" t="inlineStr"/>
      <c r="G80">
        <f>HYPERLINK("https://library.bdrc.io/search?lg=bo&amp;t=Work&amp;pg=1&amp;f=author,exc,bdr:P6120&amp;uilang=bo&amp;q=ཚད་མ་རྣམ་པར་ངེས་པ།~1", "བརྩམས་ཆོས་གཞན།")</f>
        <v/>
      </c>
      <c r="H80">
        <f>HYPERLINK("https://library.bdrc.io/search?lg=bo&amp;t=Etext&amp;pg=1&amp;f=author,exc,bdr:P6120&amp;uilang=bo&amp;q=ཚད་མ་རྣམ་པར་ངེས་པ།~1", "ཡིག་རྐྱང་གཞན།")</f>
        <v/>
      </c>
    </row>
    <row r="81" ht="70" customHeight="1">
      <c r="A81" t="inlineStr"/>
      <c r="B81" t="inlineStr">
        <is>
          <t>WA0RT3548</t>
        </is>
      </c>
      <c r="C81" t="inlineStr">
        <is>
          <t>ཚད་མ་རྣམ་པར་ངེས་པ།</t>
        </is>
      </c>
      <c r="D81">
        <f>HYPERLINK("https://library.bdrc.io/show/bdr:MW1KG13126_5710?uilang=bo","MW1KG13126_5710")</f>
        <v/>
      </c>
      <c r="E81" t="inlineStr"/>
      <c r="F81" t="inlineStr"/>
      <c r="G81">
        <f>HYPERLINK("https://library.bdrc.io/search?lg=bo&amp;t=Work&amp;pg=1&amp;f=author,exc,bdr:P6120&amp;uilang=bo&amp;q=ཚད་མ་རྣམ་པར་ངེས་པ།~1", "བརྩམས་ཆོས་གཞན།")</f>
        <v/>
      </c>
      <c r="H81">
        <f>HYPERLINK("https://library.bdrc.io/search?lg=bo&amp;t=Etext&amp;pg=1&amp;f=author,exc,bdr:P6120&amp;uilang=bo&amp;q=ཚད་མ་རྣམ་པར་ངེས་པ།~1", "ཡིག་རྐྱང་གཞན།")</f>
        <v/>
      </c>
    </row>
    <row r="82" ht="70" customHeight="1">
      <c r="A82" t="inlineStr"/>
      <c r="B82" t="inlineStr">
        <is>
          <t>WA0RT3548</t>
        </is>
      </c>
      <c r="C82" t="inlineStr">
        <is>
          <t>ཚད་མ་རྣམ་པར་ངེས་པ།</t>
        </is>
      </c>
      <c r="D82">
        <f>HYPERLINK("https://library.bdrc.io/show/bdr:MW22704_4499?uilang=bo","MW22704_4499")</f>
        <v/>
      </c>
      <c r="E82" t="inlineStr"/>
      <c r="F82" t="inlineStr"/>
      <c r="G82">
        <f>HYPERLINK("https://library.bdrc.io/search?lg=bo&amp;t=Work&amp;pg=1&amp;f=author,exc,bdr:P6120&amp;uilang=bo&amp;q=ཚད་མ་རྣམ་པར་ངེས་པ།~1", "བརྩམས་ཆོས་གཞན།")</f>
        <v/>
      </c>
      <c r="H82">
        <f>HYPERLINK("https://library.bdrc.io/search?lg=bo&amp;t=Etext&amp;pg=1&amp;f=author,exc,bdr:P6120&amp;uilang=bo&amp;q=ཚད་མ་རྣམ་པར་ངེས་པ།~1", "ཡིག་རྐྱང་གཞན།")</f>
        <v/>
      </c>
    </row>
    <row r="83" ht="70" customHeight="1">
      <c r="A83" t="inlineStr"/>
      <c r="B83" t="inlineStr">
        <is>
          <t>WA0RT3548</t>
        </is>
      </c>
      <c r="C83" t="inlineStr">
        <is>
          <t>ཚད་མ་རྣམ་པར་ངེས་པ།</t>
        </is>
      </c>
      <c r="D83">
        <f>HYPERLINK("https://library.bdrc.io/show/bdr:MW1PD95844_3444?uilang=bo","MW1PD95844_3444")</f>
        <v/>
      </c>
      <c r="E83" t="inlineStr"/>
      <c r="F83" t="inlineStr"/>
      <c r="G83">
        <f>HYPERLINK("https://library.bdrc.io/search?lg=bo&amp;t=Work&amp;pg=1&amp;f=author,exc,bdr:P6120&amp;uilang=bo&amp;q=ཚད་མ་རྣམ་པར་ངེས་པ།~1", "བརྩམས་ཆོས་གཞན།")</f>
        <v/>
      </c>
      <c r="H83">
        <f>HYPERLINK("https://library.bdrc.io/search?lg=bo&amp;t=Etext&amp;pg=1&amp;f=author,exc,bdr:P6120&amp;uilang=bo&amp;q=ཚད་མ་རྣམ་པར་ངེས་པ།~1", "ཡིག་རྐྱང་གཞན།")</f>
        <v/>
      </c>
    </row>
    <row r="84" ht="70" customHeight="1">
      <c r="A84" t="inlineStr"/>
      <c r="B84" t="inlineStr">
        <is>
          <t>WA0RT3549</t>
        </is>
      </c>
      <c r="C84" t="inlineStr">
        <is>
          <t>རིགས་པའི་ཐིགས་པ་ཞེས་བྱ་བའི་རབ་ཏུ་བྱེད་པ།</t>
        </is>
      </c>
      <c r="D84">
        <f>HYPERLINK("https://library.bdrc.io/show/bdr:MW1KG13126_5711?uilang=bo","MW1KG13126_5711")</f>
        <v/>
      </c>
      <c r="E84" t="inlineStr"/>
      <c r="F84" t="inlineStr"/>
      <c r="G84">
        <f>HYPERLINK("https://library.bdrc.io/search?lg=bo&amp;t=Work&amp;pg=1&amp;f=author,exc,bdr:P6120&amp;uilang=bo&amp;q=རིགས་པའི་ཐིགས་པ་ཞེས་བྱ་བའི་རབ་ཏུ་བྱེད་པ།~1", "བརྩམས་ཆོས་གཞན།")</f>
        <v/>
      </c>
      <c r="H84">
        <f>HYPERLINK("https://library.bdrc.io/search?lg=bo&amp;t=Etext&amp;pg=1&amp;f=author,exc,bdr:P6120&amp;uilang=bo&amp;q=རིགས་པའི་ཐིགས་པ་ཞེས་བྱ་བའི་རབ་ཏུ་བྱེད་པ།~1", "ཡིག་རྐྱང་གཞན།")</f>
        <v/>
      </c>
    </row>
    <row r="85" ht="70" customHeight="1">
      <c r="A85" t="inlineStr"/>
      <c r="B85" t="inlineStr">
        <is>
          <t>WA0RT3549</t>
        </is>
      </c>
      <c r="C85" t="inlineStr">
        <is>
          <t>རིགས་པའི་ཐིགས་པ་ཞེས་བྱ་བའི་རབ་ཏུ་བྱེད་པ།</t>
        </is>
      </c>
      <c r="D85">
        <f>HYPERLINK("https://library.bdrc.io/show/bdr:MW2KG5015_4500?uilang=bo","MW2KG5015_4500")</f>
        <v/>
      </c>
      <c r="E85" t="inlineStr"/>
      <c r="F85" t="inlineStr"/>
      <c r="G85">
        <f>HYPERLINK("https://library.bdrc.io/search?lg=bo&amp;t=Work&amp;pg=1&amp;f=author,exc,bdr:P6120&amp;uilang=bo&amp;q=རིགས་པའི་ཐིགས་པ་ཞེས་བྱ་བའི་རབ་ཏུ་བྱེད་པ།~1", "བརྩམས་ཆོས་གཞན།")</f>
        <v/>
      </c>
      <c r="H85">
        <f>HYPERLINK("https://library.bdrc.io/search?lg=bo&amp;t=Etext&amp;pg=1&amp;f=author,exc,bdr:P6120&amp;uilang=bo&amp;q=རིགས་པའི་ཐིགས་པ་ཞེས་བྱ་བའི་རབ་ཏུ་བྱེད་པ།~1", "ཡིག་རྐྱང་གཞན།")</f>
        <v/>
      </c>
    </row>
    <row r="86" ht="70" customHeight="1">
      <c r="A86" t="inlineStr"/>
      <c r="B86" t="inlineStr">
        <is>
          <t>WA0RT3549</t>
        </is>
      </c>
      <c r="C86" t="inlineStr">
        <is>
          <t>རིགས་པའི་ཐིགས་པ་ཞེས་བྱ་བའི་རབ་ཏུ་བྱེད་པ།</t>
        </is>
      </c>
      <c r="D86">
        <f>HYPERLINK("https://library.bdrc.io/show/bdr:MW23702_3714?uilang=bo","MW23702_3714")</f>
        <v/>
      </c>
      <c r="E86" t="inlineStr"/>
      <c r="F86" t="inlineStr"/>
      <c r="G86">
        <f>HYPERLINK("https://library.bdrc.io/search?lg=bo&amp;t=Work&amp;pg=1&amp;f=author,exc,bdr:P6120&amp;uilang=bo&amp;q=རིགས་པའི་ཐིགས་པ་ཞེས་བྱ་བའི་རབ་ཏུ་བྱེད་པ།~1", "བརྩམས་ཆོས་གཞན།")</f>
        <v/>
      </c>
      <c r="H86">
        <f>HYPERLINK("https://library.bdrc.io/search?lg=bo&amp;t=Etext&amp;pg=1&amp;f=author,exc,bdr:P6120&amp;uilang=bo&amp;q=རིགས་པའི་ཐིགས་པ་ཞེས་བྱ་བའི་རབ་ཏུ་བྱེད་པ།~1", "ཡིག་རྐྱང་གཞན།")</f>
        <v/>
      </c>
    </row>
    <row r="87" ht="70" customHeight="1">
      <c r="A87" t="inlineStr"/>
      <c r="B87" t="inlineStr">
        <is>
          <t>WA0RT3549</t>
        </is>
      </c>
      <c r="C87" t="inlineStr">
        <is>
          <t>རིགས་པའི་ཐིགས་པ་ཞེས་བྱ་བའི་རབ་ཏུ་བྱེད་པ།</t>
        </is>
      </c>
      <c r="D87">
        <f>HYPERLINK("https://library.bdrc.io/show/bdr:MW23703_4212?uilang=bo","MW23703_4212")</f>
        <v/>
      </c>
      <c r="E87" t="inlineStr"/>
      <c r="F87" t="inlineStr"/>
      <c r="G87">
        <f>HYPERLINK("https://library.bdrc.io/search?lg=bo&amp;t=Work&amp;pg=1&amp;f=author,exc,bdr:P6120&amp;uilang=bo&amp;q=རིགས་པའི་ཐིགས་པ་ཞེས་བྱ་བའི་རབ་ཏུ་བྱེད་པ།~1", "བརྩམས་ཆོས་གཞན།")</f>
        <v/>
      </c>
      <c r="H87">
        <f>HYPERLINK("https://library.bdrc.io/search?lg=bo&amp;t=Etext&amp;pg=1&amp;f=author,exc,bdr:P6120&amp;uilang=bo&amp;q=རིགས་པའི་ཐིགས་པ་ཞེས་བྱ་བའི་རབ་ཏུ་བྱེད་པ།~1", "ཡིག་རྐྱང་གཞན།")</f>
        <v/>
      </c>
    </row>
    <row r="88" ht="70" customHeight="1">
      <c r="A88" t="inlineStr"/>
      <c r="B88" t="inlineStr">
        <is>
          <t>WA0RT3549</t>
        </is>
      </c>
      <c r="C88" t="inlineStr">
        <is>
          <t>རིགས་པའི་ཐིགས་པ་ཞེས་བྱ་བའི་རབ་ཏུ་བྱེད་པ།</t>
        </is>
      </c>
      <c r="D88">
        <f>HYPERLINK("https://library.bdrc.io/show/bdr:MW22704_4500?uilang=bo","MW22704_4500")</f>
        <v/>
      </c>
      <c r="E88" t="inlineStr"/>
      <c r="F88" t="inlineStr"/>
      <c r="G88">
        <f>HYPERLINK("https://library.bdrc.io/search?lg=bo&amp;t=Work&amp;pg=1&amp;f=author,exc,bdr:P6120&amp;uilang=bo&amp;q=རིགས་པའི་ཐིགས་པ་ཞེས་བྱ་བའི་རབ་ཏུ་བྱེད་པ།~1", "བརྩམས་ཆོས་གཞན།")</f>
        <v/>
      </c>
      <c r="H88">
        <f>HYPERLINK("https://library.bdrc.io/search?lg=bo&amp;t=Etext&amp;pg=1&amp;f=author,exc,bdr:P6120&amp;uilang=bo&amp;q=རིགས་པའི་ཐིགས་པ་ཞེས་བྱ་བའི་རབ་ཏུ་བྱེད་པ།~1", "ཡིག་རྐྱང་གཞན།")</f>
        <v/>
      </c>
    </row>
    <row r="89" ht="70" customHeight="1">
      <c r="A89" t="inlineStr"/>
      <c r="B89" t="inlineStr">
        <is>
          <t>WA0RT3549</t>
        </is>
      </c>
      <c r="C89" t="inlineStr">
        <is>
          <t>རིགས་པའི་ཐིགས་པ་ཞེས་བྱ་བའི་རབ་ཏུ་བྱེད་པ།</t>
        </is>
      </c>
      <c r="D89">
        <f>HYPERLINK("https://library.bdrc.io/show/bdr:MW1PD95844_3445?uilang=bo","MW1PD95844_3445")</f>
        <v/>
      </c>
      <c r="E89" t="inlineStr"/>
      <c r="F89" t="inlineStr"/>
      <c r="G89">
        <f>HYPERLINK("https://library.bdrc.io/search?lg=bo&amp;t=Work&amp;pg=1&amp;f=author,exc,bdr:P6120&amp;uilang=bo&amp;q=རིགས་པའི་ཐིགས་པ་ཞེས་བྱ་བའི་རབ་ཏུ་བྱེད་པ།~1", "བརྩམས་ཆོས་གཞན།")</f>
        <v/>
      </c>
      <c r="H89">
        <f>HYPERLINK("https://library.bdrc.io/search?lg=bo&amp;t=Etext&amp;pg=1&amp;f=author,exc,bdr:P6120&amp;uilang=bo&amp;q=རིགས་པའི་ཐིགས་པ་ཞེས་བྱ་བའི་རབ་ཏུ་བྱེད་པ།~1", "ཡིག་རྐྱང་གཞན།")</f>
        <v/>
      </c>
    </row>
    <row r="90" ht="70" customHeight="1">
      <c r="A90" t="inlineStr"/>
      <c r="B90" t="inlineStr">
        <is>
          <t>WA0RT3550</t>
        </is>
      </c>
      <c r="C90" t="inlineStr">
        <is>
          <t>གཏན་ཚིགས་ཀྱི་ཐིགས་པ་ཞེས་བྱ་བའི་རབ་ཏུ་བྱེད་པ།</t>
        </is>
      </c>
      <c r="D90">
        <f>HYPERLINK("https://library.bdrc.io/show/bdr:MW22704_4501?uilang=bo","MW22704_4501")</f>
        <v/>
      </c>
      <c r="E90" t="inlineStr"/>
      <c r="F90" t="inlineStr"/>
      <c r="G90">
        <f>HYPERLINK("https://library.bdrc.io/search?lg=bo&amp;t=Work&amp;pg=1&amp;f=author,exc,bdr:P6120&amp;uilang=bo&amp;q=གཏན་ཚིགས་ཀྱི་ཐིགས་པ་ཞེས་བྱ་བའི་རབ་ཏུ་བྱེད་པ།~1", "བརྩམས་ཆོས་གཞན།")</f>
        <v/>
      </c>
      <c r="H90">
        <f>HYPERLINK("https://library.bdrc.io/search?lg=bo&amp;t=Etext&amp;pg=1&amp;f=author,exc,bdr:P6120&amp;uilang=bo&amp;q=གཏན་ཚིགས་ཀྱི་ཐིགས་པ་ཞེས་བྱ་བའི་རབ་ཏུ་བྱེད་པ།~1", "ཡིག་རྐྱང་གཞན།")</f>
        <v/>
      </c>
    </row>
    <row r="91" ht="70" customHeight="1">
      <c r="A91" t="inlineStr"/>
      <c r="B91" t="inlineStr">
        <is>
          <t>WA0RT3550</t>
        </is>
      </c>
      <c r="C91" t="inlineStr">
        <is>
          <t>གཏན་ཚིགས་ཀྱི་ཐིགས་པ་ཞེས་བྱ་བའི་རབ་ཏུ་བྱེད་པ།</t>
        </is>
      </c>
      <c r="D91">
        <f>HYPERLINK("https://library.bdrc.io/show/bdr:MW1PD95844_3446?uilang=bo","MW1PD95844_3446")</f>
        <v/>
      </c>
      <c r="E91" t="inlineStr"/>
      <c r="F91" t="inlineStr"/>
      <c r="G91">
        <f>HYPERLINK("https://library.bdrc.io/search?lg=bo&amp;t=Work&amp;pg=1&amp;f=author,exc,bdr:P6120&amp;uilang=bo&amp;q=གཏན་ཚིགས་ཀྱི་ཐིགས་པ་ཞེས་བྱ་བའི་རབ་ཏུ་བྱེད་པ།~1", "བརྩམས་ཆོས་གཞན།")</f>
        <v/>
      </c>
      <c r="H91">
        <f>HYPERLINK("https://library.bdrc.io/search?lg=bo&amp;t=Etext&amp;pg=1&amp;f=author,exc,bdr:P6120&amp;uilang=bo&amp;q=གཏན་ཚིགས་ཀྱི་ཐིགས་པ་ཞེས་བྱ་བའི་རབ་ཏུ་བྱེད་པ།~1", "ཡིག་རྐྱང་གཞན།")</f>
        <v/>
      </c>
    </row>
    <row r="92" ht="70" customHeight="1">
      <c r="A92" t="inlineStr"/>
      <c r="B92" t="inlineStr">
        <is>
          <t>WA0RT3550</t>
        </is>
      </c>
      <c r="C92" t="inlineStr">
        <is>
          <t>གཏན་ཚིགས་ཀྱི་ཐིགས་པ་ཞེས་བྱ་བའི་རབ་ཏུ་བྱེད་པ།</t>
        </is>
      </c>
      <c r="D92">
        <f>HYPERLINK("https://library.bdrc.io/show/bdr:MW23702_3715?uilang=bo","MW23702_3715")</f>
        <v/>
      </c>
      <c r="E92" t="inlineStr"/>
      <c r="F92" t="inlineStr"/>
      <c r="G92">
        <f>HYPERLINK("https://library.bdrc.io/search?lg=bo&amp;t=Work&amp;pg=1&amp;f=author,exc,bdr:P6120&amp;uilang=bo&amp;q=གཏན་ཚིགས་ཀྱི་ཐིགས་པ་ཞེས་བྱ་བའི་རབ་ཏུ་བྱེད་པ།~1", "བརྩམས་ཆོས་གཞན།")</f>
        <v/>
      </c>
      <c r="H92">
        <f>HYPERLINK("https://library.bdrc.io/search?lg=bo&amp;t=Etext&amp;pg=1&amp;f=author,exc,bdr:P6120&amp;uilang=bo&amp;q=གཏན་ཚིགས་ཀྱི་ཐིགས་པ་ཞེས་བྱ་བའི་རབ་ཏུ་བྱེད་པ།~1", "ཡིག་རྐྱང་གཞན།")</f>
        <v/>
      </c>
    </row>
    <row r="93" ht="70" customHeight="1">
      <c r="A93" t="inlineStr"/>
      <c r="B93" t="inlineStr">
        <is>
          <t>WA0RT3550</t>
        </is>
      </c>
      <c r="C93" t="inlineStr">
        <is>
          <t>གཏན་ཚིགས་ཀྱི་ཐིགས་པ་ཞེས་བྱ་བའི་རབ་ཏུ་བྱེད་པ།</t>
        </is>
      </c>
      <c r="D93">
        <f>HYPERLINK("https://library.bdrc.io/show/bdr:MW1KG13126_5712?uilang=bo","MW1KG13126_5712")</f>
        <v/>
      </c>
      <c r="E93" t="inlineStr"/>
      <c r="F93" t="inlineStr"/>
      <c r="G93">
        <f>HYPERLINK("https://library.bdrc.io/search?lg=bo&amp;t=Work&amp;pg=1&amp;f=author,exc,bdr:P6120&amp;uilang=bo&amp;q=གཏན་ཚིགས་ཀྱི་ཐིགས་པ་ཞེས་བྱ་བའི་རབ་ཏུ་བྱེད་པ།~1", "བརྩམས་ཆོས་གཞན།")</f>
        <v/>
      </c>
      <c r="H93">
        <f>HYPERLINK("https://library.bdrc.io/search?lg=bo&amp;t=Etext&amp;pg=1&amp;f=author,exc,bdr:P6120&amp;uilang=bo&amp;q=གཏན་ཚིགས་ཀྱི་ཐིགས་པ་ཞེས་བྱ་བའི་རབ་ཏུ་བྱེད་པ།~1", "ཡིག་རྐྱང་གཞན།")</f>
        <v/>
      </c>
    </row>
    <row r="94" ht="70" customHeight="1">
      <c r="A94" t="inlineStr"/>
      <c r="B94" t="inlineStr">
        <is>
          <t>WA0RT3550</t>
        </is>
      </c>
      <c r="C94" t="inlineStr">
        <is>
          <t>གཏན་ཚིགས་ཀྱི་ཐིགས་པ་ཞེས་བྱ་བའི་རབ་ཏུ་བྱེད་པ།</t>
        </is>
      </c>
      <c r="D94">
        <f>HYPERLINK("https://library.bdrc.io/show/bdr:MW23703_4213?uilang=bo","MW23703_4213")</f>
        <v/>
      </c>
      <c r="E94" t="inlineStr"/>
      <c r="F94" t="inlineStr"/>
      <c r="G94">
        <f>HYPERLINK("https://library.bdrc.io/search?lg=bo&amp;t=Work&amp;pg=1&amp;f=author,exc,bdr:P6120&amp;uilang=bo&amp;q=གཏན་ཚིགས་ཀྱི་ཐིགས་པ་ཞེས་བྱ་བའི་རབ་ཏུ་བྱེད་པ།~1", "བརྩམས་ཆོས་གཞན།")</f>
        <v/>
      </c>
      <c r="H94">
        <f>HYPERLINK("https://library.bdrc.io/search?lg=bo&amp;t=Etext&amp;pg=1&amp;f=author,exc,bdr:P6120&amp;uilang=bo&amp;q=གཏན་ཚིགས་ཀྱི་ཐིགས་པ་ཞེས་བྱ་བའི་རབ་ཏུ་བྱེད་པ།~1", "ཡིག་རྐྱང་གཞན།")</f>
        <v/>
      </c>
    </row>
    <row r="95" ht="70" customHeight="1">
      <c r="A95" t="inlineStr"/>
      <c r="B95" t="inlineStr">
        <is>
          <t>WA0RT3550</t>
        </is>
      </c>
      <c r="C95" t="inlineStr">
        <is>
          <t>གཏན་ཚིགས་ཀྱི་ཐིགས་པ་ཞེས་བྱ་བའི་རབ་ཏུ་བྱེད་པ།</t>
        </is>
      </c>
      <c r="D95">
        <f>HYPERLINK("https://library.bdrc.io/show/bdr:MW2KG5015_4501?uilang=bo","MW2KG5015_4501")</f>
        <v/>
      </c>
      <c r="E95" t="inlineStr"/>
      <c r="F95" t="inlineStr"/>
      <c r="G95">
        <f>HYPERLINK("https://library.bdrc.io/search?lg=bo&amp;t=Work&amp;pg=1&amp;f=author,exc,bdr:P6120&amp;uilang=bo&amp;q=གཏན་ཚིགས་ཀྱི་ཐིགས་པ་ཞེས་བྱ་བའི་རབ་ཏུ་བྱེད་པ།~1", "བརྩམས་ཆོས་གཞན།")</f>
        <v/>
      </c>
      <c r="H95">
        <f>HYPERLINK("https://library.bdrc.io/search?lg=bo&amp;t=Etext&amp;pg=1&amp;f=author,exc,bdr:P6120&amp;uilang=bo&amp;q=གཏན་ཚིགས་ཀྱི་ཐིགས་པ་ཞེས་བྱ་བའི་རབ་ཏུ་བྱེད་པ།~1", "ཡིག་རྐྱང་གཞན།")</f>
        <v/>
      </c>
    </row>
    <row r="96" ht="70" customHeight="1">
      <c r="A96" t="inlineStr"/>
      <c r="B96" t="inlineStr">
        <is>
          <t>WA0RT3552</t>
        </is>
      </c>
      <c r="C96" t="inlineStr">
        <is>
          <t>འབྲེལ་པ་བརྟག་པའི་འགྲེལ་པ།</t>
        </is>
      </c>
      <c r="D96">
        <f>HYPERLINK("https://library.bdrc.io/show/bdr:MW22704_4503?uilang=bo","MW22704_4503")</f>
        <v/>
      </c>
      <c r="E96" t="inlineStr"/>
      <c r="F96" t="inlineStr"/>
      <c r="G96">
        <f>HYPERLINK("https://library.bdrc.io/search?lg=bo&amp;t=Work&amp;pg=1&amp;f=author,exc,bdr:P6120&amp;uilang=bo&amp;q=འབྲེལ་པ་བརྟག་པའི་འགྲེལ་པ།~1", "བརྩམས་ཆོས་གཞན།")</f>
        <v/>
      </c>
      <c r="H96">
        <f>HYPERLINK("https://library.bdrc.io/search?lg=bo&amp;t=Etext&amp;pg=1&amp;f=author,exc,bdr:P6120&amp;uilang=bo&amp;q=འབྲེལ་པ་བརྟག་པའི་འགྲེལ་པ།~1", "ཡིག་རྐྱང་གཞན།")</f>
        <v/>
      </c>
    </row>
    <row r="97" ht="70" customHeight="1">
      <c r="A97" t="inlineStr"/>
      <c r="B97" t="inlineStr">
        <is>
          <t>WA0RT3552</t>
        </is>
      </c>
      <c r="C97" t="inlineStr">
        <is>
          <t>འབྲེལ་པ་བརྟག་པའི་འགྲེལ་པ།</t>
        </is>
      </c>
      <c r="D97">
        <f>HYPERLINK("https://library.bdrc.io/show/bdr:MW2KG5015_4503?uilang=bo","MW2KG5015_4503")</f>
        <v/>
      </c>
      <c r="E97" t="inlineStr"/>
      <c r="F97" t="inlineStr"/>
      <c r="G97">
        <f>HYPERLINK("https://library.bdrc.io/search?lg=bo&amp;t=Work&amp;pg=1&amp;f=author,exc,bdr:P6120&amp;uilang=bo&amp;q=འབྲེལ་པ་བརྟག་པའི་འགྲེལ་པ།~1", "བརྩམས་ཆོས་གཞན།")</f>
        <v/>
      </c>
      <c r="H97">
        <f>HYPERLINK("https://library.bdrc.io/search?lg=bo&amp;t=Etext&amp;pg=1&amp;f=author,exc,bdr:P6120&amp;uilang=bo&amp;q=འབྲེལ་པ་བརྟག་པའི་འགྲེལ་པ།~1", "ཡིག་རྐྱང་གཞན།")</f>
        <v/>
      </c>
    </row>
    <row r="98" ht="70" customHeight="1">
      <c r="A98" t="inlineStr"/>
      <c r="B98" t="inlineStr">
        <is>
          <t>WA0RT3552</t>
        </is>
      </c>
      <c r="C98" t="inlineStr">
        <is>
          <t>འབྲེལ་པ་བརྟག་པའི་འགྲེལ་པ།</t>
        </is>
      </c>
      <c r="D98">
        <f>HYPERLINK("https://library.bdrc.io/show/bdr:MW1KG13126_5714?uilang=bo","MW1KG13126_5714")</f>
        <v/>
      </c>
      <c r="E98" t="inlineStr"/>
      <c r="F98" t="inlineStr"/>
      <c r="G98">
        <f>HYPERLINK("https://library.bdrc.io/search?lg=bo&amp;t=Work&amp;pg=1&amp;f=author,exc,bdr:P6120&amp;uilang=bo&amp;q=འབྲེལ་པ་བརྟག་པའི་འགྲེལ་པ།~1", "བརྩམས་ཆོས་གཞན།")</f>
        <v/>
      </c>
      <c r="H98">
        <f>HYPERLINK("https://library.bdrc.io/search?lg=bo&amp;t=Etext&amp;pg=1&amp;f=author,exc,bdr:P6120&amp;uilang=bo&amp;q=འབྲེལ་པ་བརྟག་པའི་འགྲེལ་པ།~1", "ཡིག་རྐྱང་གཞན།")</f>
        <v/>
      </c>
    </row>
    <row r="99" ht="70" customHeight="1">
      <c r="A99" t="inlineStr"/>
      <c r="B99" t="inlineStr">
        <is>
          <t>WA0RT3552</t>
        </is>
      </c>
      <c r="C99" t="inlineStr">
        <is>
          <t>འབྲེལ་པ་བརྟག་པའི་འགྲེལ་པ།</t>
        </is>
      </c>
      <c r="D99">
        <f>HYPERLINK("https://library.bdrc.io/show/bdr:MW1PD95844_3448?uilang=bo","MW1PD95844_3448")</f>
        <v/>
      </c>
      <c r="E99" t="inlineStr"/>
      <c r="F99" t="inlineStr"/>
      <c r="G99">
        <f>HYPERLINK("https://library.bdrc.io/search?lg=bo&amp;t=Work&amp;pg=1&amp;f=author,exc,bdr:P6120&amp;uilang=bo&amp;q=འབྲེལ་པ་བརྟག་པའི་འགྲེལ་པ།~1", "བརྩམས་ཆོས་གཞན།")</f>
        <v/>
      </c>
      <c r="H99">
        <f>HYPERLINK("https://library.bdrc.io/search?lg=bo&amp;t=Etext&amp;pg=1&amp;f=author,exc,bdr:P6120&amp;uilang=bo&amp;q=འབྲེལ་པ་བརྟག་པའི་འགྲེལ་པ།~1", "ཡིག་རྐྱང་གཞན།")</f>
        <v/>
      </c>
    </row>
    <row r="100" ht="70" customHeight="1">
      <c r="A100" t="inlineStr"/>
      <c r="B100" t="inlineStr">
        <is>
          <t>WA0RT3552</t>
        </is>
      </c>
      <c r="C100" t="inlineStr">
        <is>
          <t>འབྲེལ་བ་བརྟག་པའི་འགྲེལ་པ།</t>
        </is>
      </c>
      <c r="D100">
        <f>HYPERLINK("https://library.bdrc.io/show/bdr:MW23702_3717?uilang=bo","MW23702_3717")</f>
        <v/>
      </c>
      <c r="E100" t="inlineStr"/>
      <c r="F100" t="inlineStr"/>
      <c r="G100">
        <f>HYPERLINK("https://library.bdrc.io/search?lg=bo&amp;t=Work&amp;pg=1&amp;f=author,exc,bdr:P6120&amp;uilang=bo&amp;q=འབྲེལ་བ་བརྟག་པའི་འགྲེལ་པ།~1", "བརྩམས་ཆོས་གཞན།")</f>
        <v/>
      </c>
      <c r="H100">
        <f>HYPERLINK("https://library.bdrc.io/search?lg=bo&amp;t=Etext&amp;pg=1&amp;f=author,exc,bdr:P6120&amp;uilang=bo&amp;q=འབྲེལ་བ་བརྟག་པའི་འགྲེལ་པ།~1", "ཡིག་རྐྱང་གཞན།")</f>
        <v/>
      </c>
    </row>
    <row r="101" ht="70" customHeight="1">
      <c r="A101" t="inlineStr"/>
      <c r="B101" t="inlineStr">
        <is>
          <t>WA0RT3552</t>
        </is>
      </c>
      <c r="C101" t="inlineStr">
        <is>
          <t>འབྲེལ་པ་བརྟག་པའི་འགྲེལ་པ།</t>
        </is>
      </c>
      <c r="D101">
        <f>HYPERLINK("https://library.bdrc.io/show/bdr:MW23703_4215?uilang=bo","MW23703_4215")</f>
        <v/>
      </c>
      <c r="E101" t="inlineStr"/>
      <c r="F101" t="inlineStr"/>
      <c r="G101">
        <f>HYPERLINK("https://library.bdrc.io/search?lg=bo&amp;t=Work&amp;pg=1&amp;f=author,exc,bdr:P6120&amp;uilang=bo&amp;q=འབྲེལ་པ་བརྟག་པའི་འགྲེལ་པ།~1", "བརྩམས་ཆོས་གཞན།")</f>
        <v/>
      </c>
      <c r="H101">
        <f>HYPERLINK("https://library.bdrc.io/search?lg=bo&amp;t=Etext&amp;pg=1&amp;f=author,exc,bdr:P6120&amp;uilang=bo&amp;q=འབྲེལ་པ་བརྟག་པའི་འགྲེལ་པ།~1", "ཡིག་རྐྱང་གཞན།")</f>
        <v/>
      </c>
    </row>
    <row r="102" ht="70" customHeight="1">
      <c r="A102" t="inlineStr"/>
      <c r="B102" t="inlineStr">
        <is>
          <t>WA0RT3553</t>
        </is>
      </c>
      <c r="C102" t="inlineStr">
        <is>
          <t>ཚད་མ་རྣམ་འགྲེལ་གྱི་འགྲེལ་པ།</t>
        </is>
      </c>
      <c r="D102">
        <f>HYPERLINK("https://library.bdrc.io/show/bdr:MW1KG13126_5717A?uilang=bo","MW1KG13126_5717A")</f>
        <v/>
      </c>
      <c r="E102" t="inlineStr"/>
      <c r="F102" t="inlineStr"/>
      <c r="G102">
        <f>HYPERLINK("https://library.bdrc.io/search?lg=bo&amp;t=Work&amp;pg=1&amp;f=author,exc,bdr:P6120&amp;uilang=bo&amp;q=ཚད་མ་རྣམ་འགྲེལ་གྱི་འགྲེལ་པ།~1", "བརྩམས་ཆོས་གཞན།")</f>
        <v/>
      </c>
      <c r="H102">
        <f>HYPERLINK("https://library.bdrc.io/search?lg=bo&amp;t=Etext&amp;pg=1&amp;f=author,exc,bdr:P6120&amp;uilang=bo&amp;q=ཚད་མ་རྣམ་འགྲེལ་གྱི་འགྲེལ་པ།~1", "ཡིག་རྐྱང་གཞན།")</f>
        <v/>
      </c>
    </row>
    <row r="103" ht="70" customHeight="1">
      <c r="A103" t="inlineStr"/>
      <c r="B103" t="inlineStr">
        <is>
          <t>WA0RT3553</t>
        </is>
      </c>
      <c r="C103" t="inlineStr">
        <is>
          <t>ཚད་མ་རྣམ་འགྲེལ་གྱི་འགྲེལ་པ།</t>
        </is>
      </c>
      <c r="D103">
        <f>HYPERLINK("https://library.bdrc.io/show/bdr:MW23702_3719?uilang=bo","MW23702_3719")</f>
        <v/>
      </c>
      <c r="E103" t="inlineStr"/>
      <c r="F103" t="inlineStr"/>
      <c r="G103">
        <f>HYPERLINK("https://library.bdrc.io/search?lg=bo&amp;t=Work&amp;pg=1&amp;f=author,exc,bdr:P6120&amp;uilang=bo&amp;q=ཚད་མ་རྣམ་འགྲེལ་གྱི་འགྲེལ་པ།~1", "བརྩམས་ཆོས་གཞན།")</f>
        <v/>
      </c>
      <c r="H103">
        <f>HYPERLINK("https://library.bdrc.io/search?lg=bo&amp;t=Etext&amp;pg=1&amp;f=author,exc,bdr:P6120&amp;uilang=bo&amp;q=ཚད་མ་རྣམ་འགྲེལ་གྱི་འགྲེལ་པ།~1", "ཡིག་རྐྱང་གཞན།")</f>
        <v/>
      </c>
    </row>
    <row r="104" ht="70" customHeight="1">
      <c r="A104" t="inlineStr"/>
      <c r="B104" t="inlineStr">
        <is>
          <t>WA0RT3553</t>
        </is>
      </c>
      <c r="C104" t="inlineStr">
        <is>
          <t>ཚད་མ་རྣམ་འགྲེལ་གྱི་འགྲེལ་པ།</t>
        </is>
      </c>
      <c r="D104">
        <f>HYPERLINK("https://library.bdrc.io/show/bdr:MW22704_4506?uilang=bo","MW22704_4506")</f>
        <v/>
      </c>
      <c r="E104" t="inlineStr"/>
      <c r="F104" t="inlineStr"/>
      <c r="G104">
        <f>HYPERLINK("https://library.bdrc.io/search?lg=bo&amp;t=Work&amp;pg=1&amp;f=author,exc,bdr:P6120&amp;uilang=bo&amp;q=ཚད་མ་རྣམ་འགྲེལ་གྱི་འགྲེལ་པ།~1", "བརྩམས་ཆོས་གཞན།")</f>
        <v/>
      </c>
      <c r="H104">
        <f>HYPERLINK("https://library.bdrc.io/search?lg=bo&amp;t=Etext&amp;pg=1&amp;f=author,exc,bdr:P6120&amp;uilang=bo&amp;q=ཚད་མ་རྣམ་འགྲེལ་གྱི་འགྲེལ་པ།~1", "ཡིག་རྐྱང་གཞན།")</f>
        <v/>
      </c>
    </row>
    <row r="105" ht="70" customHeight="1">
      <c r="A105" t="inlineStr"/>
      <c r="B105" t="inlineStr">
        <is>
          <t>WA0RT3553</t>
        </is>
      </c>
      <c r="C105" t="inlineStr">
        <is>
          <t>ཚད་མ་རྣམ་འགྲེལ་གྱི་འགྲེལ་པ།</t>
        </is>
      </c>
      <c r="D105">
        <f>HYPERLINK("https://library.bdrc.io/show/bdr:MW23703_4216?uilang=bo","MW23703_4216")</f>
        <v/>
      </c>
      <c r="E105" t="inlineStr"/>
      <c r="F105" t="inlineStr"/>
      <c r="G105">
        <f>HYPERLINK("https://library.bdrc.io/search?lg=bo&amp;t=Work&amp;pg=1&amp;f=author,exc,bdr:P6120&amp;uilang=bo&amp;q=ཚད་མ་རྣམ་འགྲེལ་གྱི་འགྲེལ་པ།~1", "བརྩམས་ཆོས་གཞན།")</f>
        <v/>
      </c>
      <c r="H105">
        <f>HYPERLINK("https://library.bdrc.io/search?lg=bo&amp;t=Etext&amp;pg=1&amp;f=author,exc,bdr:P6120&amp;uilang=bo&amp;q=ཚད་མ་རྣམ་འགྲེལ་གྱི་འགྲེལ་པ།~1", "ཡིག་རྐྱང་གཞན།")</f>
        <v/>
      </c>
    </row>
    <row r="106" ht="70" customHeight="1">
      <c r="A106" t="inlineStr"/>
      <c r="B106" t="inlineStr">
        <is>
          <t>WA0RT3553</t>
        </is>
      </c>
      <c r="C106" t="inlineStr">
        <is>
          <t>ཚད་མ་རྣམ་འགྲེལ་གྱི་འགྲེལ་པ།</t>
        </is>
      </c>
      <c r="D106">
        <f>HYPERLINK("https://library.bdrc.io/show/bdr:MW1PD95844_3449?uilang=bo","MW1PD95844_3449")</f>
        <v/>
      </c>
      <c r="E106" t="inlineStr"/>
      <c r="F106" t="inlineStr"/>
      <c r="G106">
        <f>HYPERLINK("https://library.bdrc.io/search?lg=bo&amp;t=Work&amp;pg=1&amp;f=author,exc,bdr:P6120&amp;uilang=bo&amp;q=ཚད་མ་རྣམ་འགྲེལ་གྱི་འགྲེལ་པ།~1", "བརྩམས་ཆོས་གཞན།")</f>
        <v/>
      </c>
      <c r="H106">
        <f>HYPERLINK("https://library.bdrc.io/search?lg=bo&amp;t=Etext&amp;pg=1&amp;f=author,exc,bdr:P6120&amp;uilang=bo&amp;q=ཚད་མ་རྣམ་འགྲེལ་གྱི་འགྲེལ་པ།~1", "ཡིག་རྐྱང་གཞན།")</f>
        <v/>
      </c>
    </row>
    <row r="107" ht="70" customHeight="1">
      <c r="A107" t="inlineStr"/>
      <c r="B107" t="inlineStr">
        <is>
          <t>WA0RT3553</t>
        </is>
      </c>
      <c r="C107" t="inlineStr">
        <is>
          <t>ཚད་མ་རྣམ་འགྲེལ་གྱི་འགྲེལ་པ།</t>
        </is>
      </c>
      <c r="D107">
        <f>HYPERLINK("https://library.bdrc.io/show/bdr:MW2KG5015_4506?uilang=bo","MW2KG5015_4506")</f>
        <v/>
      </c>
      <c r="E107" t="inlineStr"/>
      <c r="F107" t="inlineStr"/>
      <c r="G107">
        <f>HYPERLINK("https://library.bdrc.io/search?lg=bo&amp;t=Work&amp;pg=1&amp;f=author,exc,bdr:P6120&amp;uilang=bo&amp;q=ཚད་མ་རྣམ་འགྲེལ་གྱི་འགྲེལ་པ།~1", "བརྩམས་ཆོས་གཞན།")</f>
        <v/>
      </c>
      <c r="H107">
        <f>HYPERLINK("https://library.bdrc.io/search?lg=bo&amp;t=Etext&amp;pg=1&amp;f=author,exc,bdr:P6120&amp;uilang=bo&amp;q=ཚད་མ་རྣམ་འགྲེལ་གྱི་འགྲེལ་པ།~1", "ཡིག་རྐྱང་གཞན།")</f>
        <v/>
      </c>
    </row>
    <row r="108" ht="70" customHeight="1">
      <c r="A108" t="inlineStr"/>
      <c r="B108" t="inlineStr">
        <is>
          <t>WA0RTI3553</t>
        </is>
      </c>
      <c r="C108" t="inlineStr">
        <is>
          <t>Dharmakirti: Pramanavarttikasvavrtti</t>
        </is>
      </c>
      <c r="D108">
        <f>HYPERLINK("https://library.bdrc.io/show/bdr:IE0GR0277?uilang=bo","IE0GR0277")</f>
        <v/>
      </c>
      <c r="E108" t="inlineStr"/>
      <c r="F108" t="inlineStr"/>
      <c r="G108">
        <f>HYPERLINK("https://library.bdrc.io/search?lg=bo&amp;t=Work&amp;pg=1&amp;f=author,exc,bdr:P6120&amp;uilang=bo&amp;q=Dharmakirti: Pramanavarttikasvavrtti~1", "བརྩམས་ཆོས་གཞན།")</f>
        <v/>
      </c>
      <c r="H108">
        <f>HYPERLINK("https://library.bdrc.io/search?lg=bo&amp;t=Etext&amp;pg=1&amp;f=author,exc,bdr:P6120&amp;uilang=bo&amp;q=Dharmakirti: Pramanavarttikasvavrtti~1", "ཡིག་རྐྱང་གཞན།")</f>
        <v/>
      </c>
    </row>
    <row r="109" ht="70" customHeight="1">
      <c r="A109" t="inlineStr"/>
      <c r="B109" t="inlineStr">
        <is>
          <t>WA0RT3556</t>
        </is>
      </c>
      <c r="C109" t="inlineStr">
        <is>
          <t>ཚད་མ་རྣམ་འགྲེལ་གྱི་འགྲེལ་པ།</t>
        </is>
      </c>
      <c r="D109">
        <f>HYPERLINK("https://library.bdrc.io/show/bdr:MW23702_3719?uilang=bo","MW23702_3719")</f>
        <v/>
      </c>
      <c r="E109" t="inlineStr"/>
      <c r="F109" t="inlineStr"/>
      <c r="G109">
        <f>HYPERLINK("https://library.bdrc.io/search?lg=bo&amp;t=Work&amp;pg=1&amp;f=author,exc,bdr:P6120&amp;uilang=bo&amp;q=ཚད་མ་རྣམ་འགྲེལ་གྱི་འགྲེལ་པ།~1", "བརྩམས་ཆོས་གཞན།")</f>
        <v/>
      </c>
      <c r="H109">
        <f>HYPERLINK("https://library.bdrc.io/search?lg=bo&amp;t=Etext&amp;pg=1&amp;f=author,exc,bdr:P6120&amp;uilang=bo&amp;q=ཚད་མ་རྣམ་འགྲེལ་གྱི་འགྲེལ་པ།~1", "ཡིག་རྐྱང་གཞན།")</f>
        <v/>
      </c>
    </row>
    <row r="110" ht="70" customHeight="1">
      <c r="A110" t="inlineStr"/>
      <c r="B110" t="inlineStr">
        <is>
          <t>WA0RT3556</t>
        </is>
      </c>
      <c r="C110" t="inlineStr">
        <is>
          <t>རྒྱུད་གཞན་གྲུབ་པ་ཞེས་བྱ་བའི་རབ་ཏུ་བྱེད་པ།</t>
        </is>
      </c>
      <c r="D110">
        <f>HYPERLINK("https://library.bdrc.io/show/bdr:MW1KG13126_5716?uilang=bo","MW1KG13126_5716")</f>
        <v/>
      </c>
      <c r="E110" t="inlineStr"/>
      <c r="F110" t="inlineStr"/>
      <c r="G110">
        <f>HYPERLINK("https://library.bdrc.io/search?lg=bo&amp;t=Work&amp;pg=1&amp;f=author,exc,bdr:P6120&amp;uilang=bo&amp;q=རྒྱུད་གཞན་གྲུབ་པ་ཞེས་བྱ་བའི་རབ་ཏུ་བྱེད་པ།~1", "བརྩམས་ཆོས་གཞན།")</f>
        <v/>
      </c>
      <c r="H110">
        <f>HYPERLINK("https://library.bdrc.io/search?lg=bo&amp;t=Etext&amp;pg=1&amp;f=author,exc,bdr:P6120&amp;uilang=bo&amp;q=རྒྱུད་གཞན་གྲུབ་པ་ཞེས་བྱ་བའི་རབ་ཏུ་བྱེད་པ།~1", "ཡིག་རྐྱང་གཞན།")</f>
        <v/>
      </c>
    </row>
    <row r="111" ht="70" customHeight="1">
      <c r="A111" t="inlineStr"/>
      <c r="B111" t="inlineStr">
        <is>
          <t>WA0RT3556</t>
        </is>
      </c>
      <c r="C111" t="inlineStr">
        <is>
          <t>རྒྱུད་གཞན་གྲུབ་པ་ཞེས་བྱ་བའི་རབ་ཏུ་བྱེད་པ།</t>
        </is>
      </c>
      <c r="D111">
        <f>HYPERLINK("https://library.bdrc.io/show/bdr:MW22704_4505?uilang=bo","MW22704_4505")</f>
        <v/>
      </c>
      <c r="E111" t="inlineStr"/>
      <c r="F111" t="inlineStr"/>
      <c r="G111">
        <f>HYPERLINK("https://library.bdrc.io/search?lg=bo&amp;t=Work&amp;pg=1&amp;f=author,exc,bdr:P6120&amp;uilang=bo&amp;q=རྒྱུད་གཞན་གྲུབ་པ་ཞེས་བྱ་བའི་རབ་ཏུ་བྱེད་པ།~1", "བརྩམས་ཆོས་གཞན།")</f>
        <v/>
      </c>
      <c r="H111">
        <f>HYPERLINK("https://library.bdrc.io/search?lg=bo&amp;t=Etext&amp;pg=1&amp;f=author,exc,bdr:P6120&amp;uilang=bo&amp;q=རྒྱུད་གཞན་གྲུབ་པ་ཞེས་བྱ་བའི་རབ་ཏུ་བྱེད་པ།~1", "ཡིག་རྐྱང་གཞན།")</f>
        <v/>
      </c>
    </row>
    <row r="112" ht="70" customHeight="1">
      <c r="A112" t="inlineStr"/>
      <c r="B112" t="inlineStr">
        <is>
          <t>WA0RT3556</t>
        </is>
      </c>
      <c r="C112" t="inlineStr">
        <is>
          <t>རྒྱུད་གཞན་གྲུབ་པ་ཞེས་བྱ་བའི་རབ་ཏུ་བྱེད་པ།</t>
        </is>
      </c>
      <c r="D112">
        <f>HYPERLINK("https://library.bdrc.io/show/bdr:MW2KG5015_4505?uilang=bo","MW2KG5015_4505")</f>
        <v/>
      </c>
      <c r="E112" t="inlineStr"/>
      <c r="F112" t="inlineStr"/>
      <c r="G112">
        <f>HYPERLINK("https://library.bdrc.io/search?lg=bo&amp;t=Work&amp;pg=1&amp;f=author,exc,bdr:P6120&amp;uilang=bo&amp;q=རྒྱུད་གཞན་གྲུབ་པ་ཞེས་བྱ་བའི་རབ་ཏུ་བྱེད་པ།~1", "བརྩམས་ཆོས་གཞན།")</f>
        <v/>
      </c>
      <c r="H112">
        <f>HYPERLINK("https://library.bdrc.io/search?lg=bo&amp;t=Etext&amp;pg=1&amp;f=author,exc,bdr:P6120&amp;uilang=bo&amp;q=རྒྱུད་གཞན་གྲུབ་པ་ཞེས་བྱ་བའི་རབ་ཏུ་བྱེད་པ།~1", "ཡིག་རྐྱང་གཞན།")</f>
        <v/>
      </c>
    </row>
    <row r="113" ht="70" customHeight="1">
      <c r="A113" t="inlineStr"/>
      <c r="B113" t="inlineStr">
        <is>
          <t>WA0RT3556</t>
        </is>
      </c>
      <c r="C113" t="inlineStr">
        <is>
          <t>རྒྱུད་གཞན་གྲུབ་པ་ཞེས་བྱ་བའི་རབ་ཏུ་བྱེད་པ།</t>
        </is>
      </c>
      <c r="D113">
        <f>HYPERLINK("https://library.bdrc.io/show/bdr:MW1PD95844_3451?uilang=bo","MW1PD95844_3451")</f>
        <v/>
      </c>
      <c r="E113" t="inlineStr"/>
      <c r="F113" t="inlineStr"/>
      <c r="G113">
        <f>HYPERLINK("https://library.bdrc.io/search?lg=bo&amp;t=Work&amp;pg=1&amp;f=author,exc,bdr:P6120&amp;uilang=bo&amp;q=རྒྱུད་གཞན་གྲུབ་པ་ཞེས་བྱ་བའི་རབ་ཏུ་བྱེད་པ།~1", "བརྩམས་ཆོས་གཞན།")</f>
        <v/>
      </c>
      <c r="H113">
        <f>HYPERLINK("https://library.bdrc.io/search?lg=bo&amp;t=Etext&amp;pg=1&amp;f=author,exc,bdr:P6120&amp;uilang=bo&amp;q=རྒྱུད་གཞན་གྲུབ་པ་ཞེས་བྱ་བའི་རབ་ཏུ་བྱེད་པ།~1", "ཡིག་རྐྱང་གཞན།")</f>
        <v/>
      </c>
    </row>
    <row r="114" ht="70" customHeight="1">
      <c r="A114" t="inlineStr"/>
      <c r="B114" t="inlineStr">
        <is>
          <t>WA0RT3556</t>
        </is>
      </c>
      <c r="C114" t="inlineStr">
        <is>
          <t>རྒྱུད་གཞན་གྲུབ་པ་ཞེས་བྱ་བའི་རབ་ཏུ་བྱེད་པ།</t>
        </is>
      </c>
      <c r="D114">
        <f>HYPERLINK("https://library.bdrc.io/show/bdr:MW23703_4219?uilang=bo","MW23703_4219")</f>
        <v/>
      </c>
      <c r="E114" t="inlineStr"/>
      <c r="F114" t="inlineStr"/>
      <c r="G114">
        <f>HYPERLINK("https://library.bdrc.io/search?lg=bo&amp;t=Work&amp;pg=1&amp;f=author,exc,bdr:P6120&amp;uilang=bo&amp;q=རྒྱུད་གཞན་གྲུབ་པ་ཞེས་བྱ་བའི་རབ་ཏུ་བྱེད་པ།~1", "བརྩམས་ཆོས་གཞན།")</f>
        <v/>
      </c>
      <c r="H114">
        <f>HYPERLINK("https://library.bdrc.io/search?lg=bo&amp;t=Etext&amp;pg=1&amp;f=author,exc,bdr:P6120&amp;uilang=bo&amp;q=རྒྱུད་གཞན་གྲུབ་པ་ཞེས་བྱ་བའི་རབ་ཏུ་བྱེད་པ།~1", "ཡིག་རྐྱང་གཞན།")</f>
        <v/>
      </c>
    </row>
    <row r="115" ht="70" customHeight="1">
      <c r="A115" t="inlineStr"/>
      <c r="B115" t="inlineStr">
        <is>
          <t>WA00KG03837</t>
        </is>
      </c>
      <c r="C115" t="inlineStr">
        <is>
          <t>ཚད་མ་རྣམ་པར་ངེས་པ།</t>
        </is>
      </c>
      <c r="D115" t="inlineStr">
        <is>
          <t>conceptual</t>
        </is>
      </c>
      <c r="E115" t="inlineStr"/>
      <c r="F115" t="inlineStr"/>
      <c r="G115">
        <f>HYPERLINK("https://library.bdrc.io/search?lg=bo&amp;t=Work&amp;pg=1&amp;f=author,exc,bdr:P6120&amp;uilang=bo&amp;q=ཚད་མ་རྣམ་པར་ངེས་པ།~1", "བརྩམས་ཆོས་གཞན།")</f>
        <v/>
      </c>
      <c r="H115">
        <f>HYPERLINK("https://library.bdrc.io/search?lg=bo&amp;t=Etext&amp;pg=1&amp;f=author,exc,bdr:P6120&amp;uilang=bo&amp;q=ཚད་མ་རྣམ་པར་ངེས་པ།~1", "ཡིག་རྐྱང་གཞན།")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2022-11-28T12:07:42Z</dcterms:created>
  <dcterms:modified xmlns:dcterms="http://purl.org/dc/terms/" xmlns:xsi="http://www.w3.org/2001/XMLSchema-instance" xsi:type="dcterms:W3CDTF">2022-11-28T12:07:42Z</dcterms:modified>
</cp:coreProperties>
</file>