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3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WA1KG4244</t>
        </is>
      </c>
      <c r="C2" t="inlineStr">
        <is>
          <t>རྒྱ་གཞུང་སྐོར་གྱི་ཚད་མ་ཕྱོགས་བསྒྲིགས།</t>
        </is>
      </c>
      <c r="D2">
        <f>HYPERLINK("https://library.bdrc.io/show/bdr:MW1KG4244?uilang=bo","MW1KG4244")</f>
        <v/>
      </c>
      <c r="E2">
        <f>HYPERLINK("https://library.bdrc.io/show/bdr:W1KG4244",IMAGE("https://iiif.bdrc.io/bdr:I1KG4956::I1KG49560003.jpg/full/150,/0/default.jpg"))</f>
        <v/>
      </c>
      <c r="F2">
        <f>HYPERLINK("https://library.bdrc.io/show/bdr:W1KG4244",IMAGE("https://iiif.bdrc.io/bdr:I1KG4956::I1KG49560036.jpg/full/150,/0/default.jpg"))</f>
        <v/>
      </c>
      <c r="G2">
        <f>HYPERLINK("https://library.bdrc.io/search?lg=bo&amp;t=Work&amp;pg=1&amp;f=author,exc,bdr:P6126&amp;uilang=bo&amp;q=རྒྱ་གཞུང་སྐོར་གྱི་ཚད་མ་ཕྱོགས་བསྒྲིགས།~1", "བརྩམས་ཆོས་གཞན།")</f>
        <v/>
      </c>
      <c r="H2">
        <f>HYPERLINK("https://library.bdrc.io/search?lg=bo&amp;t=Etext&amp;pg=1&amp;f=author,exc,bdr:P6126&amp;uilang=bo&amp;q=རྒྱ་གཞུང་སྐོར་གྱི་ཚད་མ་ཕྱོགས་བསྒྲིགས།~1", "ཡིག་རྐྱང་གཞན།")</f>
        <v/>
      </c>
    </row>
    <row r="3" ht="70" customHeight="1">
      <c r="A3" t="inlineStr"/>
      <c r="B3" t="inlineStr">
        <is>
          <t>WA4CZ299881</t>
        </is>
      </c>
      <c r="C3" t="inlineStr">
        <is>
          <t>ཚད་མ་རིགས་པ་ལ་འཇུག་པའི་རྣམ་བཤད་དཀའ་གནས་གསལ་བའི་ཟླ་ཟེར།</t>
        </is>
      </c>
      <c r="D3">
        <f>HYPERLINK("https://library.bdrc.io/show/bdr:MW4CZ299881?uilang=bo","MW4CZ299881")</f>
        <v/>
      </c>
      <c r="E3">
        <f>HYPERLINK("https://library.bdrc.io/show/bdr:W4CZ299881",IMAGE("https://iiif.bdrc.io/bdr:I2KG216540::I2KG2165400003.jpg/full/150,/0/default.jpg"))</f>
        <v/>
      </c>
      <c r="F3">
        <f>HYPERLINK("https://library.bdrc.io/show/bdr:W4CZ299881",IMAGE("https://iiif.bdrc.io/bdr:I2KG216540::I2KG2165400134.tif/full/150,/0/default.jpg"))</f>
        <v/>
      </c>
      <c r="G3">
        <f>HYPERLINK("https://library.bdrc.io/search?lg=bo&amp;t=Work&amp;pg=1&amp;f=author,exc,bdr:P6126&amp;uilang=bo&amp;q=ཚད་མ་རིགས་པ་ལ་འཇུག་པའི་རྣམ་བཤད་དཀའ་གནས་གསལ་བའི་ཟླ་ཟེར།~1", "བརྩམས་ཆོས་གཞན།")</f>
        <v/>
      </c>
      <c r="H3">
        <f>HYPERLINK("https://library.bdrc.io/search?lg=bo&amp;t=Etext&amp;pg=1&amp;f=author,exc,bdr:P6126&amp;uilang=bo&amp;q=ཚད་མ་རིགས་པ་ལ་འཇུག་པའི་རྣམ་བཤད་དཀའ་གནས་གསལ་བའི་ཟླ་ཟེར།~1", "ཡིག་རྐྱང་གཞན།")</f>
        <v/>
      </c>
    </row>
    <row r="4" ht="70" customHeight="1">
      <c r="A4" t="inlineStr"/>
      <c r="B4" t="inlineStr">
        <is>
          <t>WA1NLM1148</t>
        </is>
      </c>
      <c r="C4" t="inlineStr">
        <is>
          <t>གཏན་ཚིགས་ཀྱི་འཁོར་ལོ་གཏན་ལ་འབེབ་པ་སོགས།</t>
        </is>
      </c>
      <c r="D4">
        <f>HYPERLINK("https://library.bdrc.io/show/bdr:MW1NLM1148?uilang=bo","MW1NLM1148")</f>
        <v/>
      </c>
      <c r="E4">
        <f>HYPERLINK("https://library.bdrc.io/show/bdr:W1NLM1148",IMAGE("https://iiif.bdrc.io/bdr:I1NLM1148_001::I1NLM1148_0010003.jpg/full/150,/0/default.jpg"))</f>
        <v/>
      </c>
      <c r="F4">
        <f>HYPERLINK("https://library.bdrc.io/show/bdr:W1NLM1148",IMAGE("https://iiif.bdrc.io/bdr:I1NLM1148_001::I1NLM1148_0010259.jpg/full/150,/0/default.jpg"))</f>
        <v/>
      </c>
      <c r="G4">
        <f>HYPERLINK("https://library.bdrc.io/search?lg=bo&amp;t=Work&amp;pg=1&amp;f=author,exc,bdr:P6126&amp;uilang=bo&amp;q=གཏན་ཚིགས་ཀྱི་འཁོར་ལོ་གཏན་ལ་འབེབ་པ་སོགས།~1", "བརྩམས་ཆོས་གཞན།")</f>
        <v/>
      </c>
      <c r="H4">
        <f>HYPERLINK("https://library.bdrc.io/search?lg=bo&amp;t=Etext&amp;pg=1&amp;f=author,exc,bdr:P6126&amp;uilang=bo&amp;q=གཏན་ཚིགས་ཀྱི་འཁོར་ལོ་གཏན་ལ་འབེབ་པ་སོགས།~1", "ཡིག་རྐྱང་གཞན།")</f>
        <v/>
      </c>
    </row>
    <row r="5" ht="70" customHeight="1">
      <c r="A5" t="inlineStr"/>
      <c r="B5" t="inlineStr">
        <is>
          <t>WA1NLM2011</t>
        </is>
      </c>
      <c r="C5" t="inlineStr">
        <is>
          <t>ངན་སོང་སྦྱོང་རྒྱུད་སོགས།</t>
        </is>
      </c>
      <c r="D5">
        <f>HYPERLINK("https://library.bdrc.io/show/bdr:MW1NLM2011?uilang=bo","MW1NLM2011")</f>
        <v/>
      </c>
      <c r="E5">
        <f>HYPERLINK("https://library.bdrc.io/show/bdr:W1NLM2011",IMAGE("https://iiif.bdrc.io/bdr:I1NLM2011_001::I1NLM2011_0010003.jpg/full/150,/0/default.jpg"))</f>
        <v/>
      </c>
      <c r="F5">
        <f>HYPERLINK("https://library.bdrc.io/show/bdr:W1NLM2011",IMAGE("https://iiif.bdrc.io/bdr:I1NLM2011_001::I1NLM2011_0010096.jpg/full/150,/0/default.jpg"))</f>
        <v/>
      </c>
      <c r="G5">
        <f>HYPERLINK("https://library.bdrc.io/search?lg=bo&amp;t=Work&amp;pg=1&amp;f=author,exc,bdr:P6126&amp;uilang=bo&amp;q=ངན་སོང་སྦྱོང་རྒྱུད་སོགས།~1", "བརྩམས་ཆོས་གཞན།")</f>
        <v/>
      </c>
      <c r="H5">
        <f>HYPERLINK("https://library.bdrc.io/search?lg=bo&amp;t=Etext&amp;pg=1&amp;f=author,exc,bdr:P6126&amp;uilang=bo&amp;q=ངན་སོང་སྦྱོང་རྒྱུད་སོགས།~1", "ཡིག་རྐྱང་གཞན།")</f>
        <v/>
      </c>
    </row>
    <row r="6" ht="70" customHeight="1">
      <c r="A6" t="inlineStr"/>
      <c r="B6" t="inlineStr">
        <is>
          <t>WA8LS18014</t>
        </is>
      </c>
      <c r="C6" t="inlineStr">
        <is>
          <t>རིག་གཞུང་ཉེར་མཁོ་ཕྱོགས་བསྡུས།</t>
        </is>
      </c>
      <c r="D6">
        <f>HYPERLINK("https://library.bdrc.io/show/bdr:MW8LS18014?uilang=bo","MW8LS18014")</f>
        <v/>
      </c>
      <c r="E6">
        <f>HYPERLINK("https://library.bdrc.io/show/bdr:W8LS18014",IMAGE("https://iiif.bdrc.io/bdr:I8LS18049::I8LS180490003.jpg/full/150,/0/default.jpg"))</f>
        <v/>
      </c>
      <c r="F6">
        <f>HYPERLINK("https://library.bdrc.io/show/bdr:W8LS18014",IMAGE("https://iiif.bdrc.io/bdr:I8LS18049::I8LS180490041.tif/full/150,/0/default.jpg"))</f>
        <v/>
      </c>
      <c r="G6">
        <f>HYPERLINK("https://library.bdrc.io/search?lg=bo&amp;t=Work&amp;pg=1&amp;f=author,exc,bdr:P6126&amp;uilang=bo&amp;q=རིག་གཞུང་ཉེར་མཁོ་ཕྱོགས་བསྡུས།~1", "བརྩམས་ཆོས་གཞན།")</f>
        <v/>
      </c>
      <c r="H6">
        <f>HYPERLINK("https://library.bdrc.io/search?lg=bo&amp;t=Etext&amp;pg=1&amp;f=author,exc,bdr:P6126&amp;uilang=bo&amp;q=རིག་གཞུང་ཉེར་མཁོ་ཕྱོགས་བསྡུས།~1", "ཡིག་རྐྱང་གཞན།")</f>
        <v/>
      </c>
    </row>
    <row r="7" ht="70" customHeight="1">
      <c r="A7" t="inlineStr"/>
      <c r="B7" t="inlineStr">
        <is>
          <t>WA2PD17641</t>
        </is>
      </c>
      <c r="C7" t="inlineStr">
        <is>
          <t>བཟང་སྤྱོད་འགྲེལ་བ་ཕྱོགས་བསྒྲིགས།</t>
        </is>
      </c>
      <c r="D7">
        <f>HYPERLINK("https://library.bdrc.io/show/bdr:MW2PD17641?uilang=bo","MW2PD17641")</f>
        <v/>
      </c>
      <c r="E7">
        <f>HYPERLINK("https://library.bdrc.io/show/bdr:W2PD17641",IMAGE("https://iiif.bdrc.io/bdr:I2PD19268::I2PD192680003.jpg/full/150,/0/default.jpg"))</f>
        <v/>
      </c>
      <c r="F7">
        <f>HYPERLINK("https://library.bdrc.io/show/bdr:W2PD17641",IMAGE("https://iiif.bdrc.io/bdr:I2PD19268::I2PD192680095.tif/full/150,/0/default.jpg"))</f>
        <v/>
      </c>
      <c r="G7">
        <f>HYPERLINK("https://library.bdrc.io/search?lg=bo&amp;t=Work&amp;pg=1&amp;f=author,exc,bdr:P6126&amp;uilang=bo&amp;q=བཟང་སྤྱོད་འགྲེལ་བ་ཕྱོགས་བསྒྲིགས།~1", "བརྩམས་ཆོས་གཞན།")</f>
        <v/>
      </c>
      <c r="H7">
        <f>HYPERLINK("https://library.bdrc.io/search?lg=bo&amp;t=Etext&amp;pg=1&amp;f=author,exc,bdr:P6126&amp;uilang=bo&amp;q=བཟང་སྤྱོད་འགྲེལ་བ་ཕྱོགས་བསྒྲིགས།~1", "ཡིག་རྐྱང་གཞན།")</f>
        <v/>
      </c>
    </row>
    <row r="8" ht="70" customHeight="1">
      <c r="A8" t="inlineStr"/>
      <c r="B8" t="inlineStr">
        <is>
          <t>WA1GS9119</t>
        </is>
      </c>
      <c r="C8" t="inlineStr">
        <is>
          <t>Alambanapariksa</t>
        </is>
      </c>
      <c r="D8">
        <f>HYPERLINK("https://library.bdrc.io/show/bdr:IE0GR0255?uilang=bo","IE0GR0255")</f>
        <v/>
      </c>
      <c r="E8" t="inlineStr"/>
      <c r="F8" t="inlineStr"/>
      <c r="G8">
        <f>HYPERLINK("https://library.bdrc.io/search?lg=bo&amp;t=Work&amp;pg=1&amp;f=author,exc,bdr:P6126&amp;uilang=bo&amp;q=Alambanapariksa~1", "བརྩམས་ཆོས་གཞན།")</f>
        <v/>
      </c>
      <c r="H8">
        <f>HYPERLINK("https://library.bdrc.io/search?lg=bo&amp;t=Etext&amp;pg=1&amp;f=author,exc,bdr:P6126&amp;uilang=bo&amp;q=Alambanapariksa~1", "ཡིག་རྐྱང་གཞན།")</f>
        <v/>
      </c>
    </row>
    <row r="9" ht="70" customHeight="1">
      <c r="A9" t="inlineStr"/>
      <c r="B9" t="inlineStr">
        <is>
          <t>WA1AB5</t>
        </is>
      </c>
      <c r="C9" t="inlineStr">
        <is>
          <t>ཚད་མ་མདོ་འགྲེལ་བ།</t>
        </is>
      </c>
      <c r="D9">
        <f>HYPERLINK("https://library.bdrc.io/show/bdr:MW1AB5?uilang=bo","MW1AB5")</f>
        <v/>
      </c>
      <c r="E9">
        <f>HYPERLINK("https://library.bdrc.io/show/bdr:W1AB5",IMAGE("https://iiif.bdrc.io/bdr:I1KG86342::I1KG863420003.tif/full/150,/0/default.jpg"))</f>
        <v/>
      </c>
      <c r="F9">
        <f>HYPERLINK("https://library.bdrc.io/show/bdr:W1AB5",IMAGE("https://iiif.bdrc.io/bdr:I1KG86342::I1KG863420101.tif/full/150,/0/default.jpg"))</f>
        <v/>
      </c>
      <c r="G9">
        <f>HYPERLINK("https://library.bdrc.io/search?lg=bo&amp;t=Work&amp;pg=1&amp;f=author,exc,bdr:P6126&amp;uilang=bo&amp;q=ཚད་མ་མདོ་འགྲེལ་བ།~1", "བརྩམས་ཆོས་གཞན།")</f>
        <v/>
      </c>
      <c r="H9">
        <f>HYPERLINK("https://library.bdrc.io/search?lg=bo&amp;t=Etext&amp;pg=1&amp;f=author,exc,bdr:P6126&amp;uilang=bo&amp;q=ཚད་མ་མདོ་འགྲེལ་བ།~1", "ཡིག་རྐྱང་གཞན།")</f>
        <v/>
      </c>
    </row>
    <row r="10" ht="70" customHeight="1">
      <c r="A10" t="inlineStr"/>
      <c r="B10" t="inlineStr">
        <is>
          <t>WA1KG16156</t>
        </is>
      </c>
      <c r="C10" t="inlineStr">
        <is>
          <t>ཚད་མའི་སྐོར་གྱི་རྒྱ་གཞུང་རྩ་འགྲེལ།</t>
        </is>
      </c>
      <c r="D10">
        <f>HYPERLINK("https://library.bdrc.io/show/bdr:MW3CN5593?uilang=bo","MW3CN5593")</f>
        <v/>
      </c>
      <c r="E10">
        <f>HYPERLINK("https://library.bdrc.io/show/bdr:W3CN5593",IMAGE("https://iiif.bdrc.io/bdr:I3CN5596::I3CN55960005.jpg/full/150,/0/default.jpg"))</f>
        <v/>
      </c>
      <c r="F10">
        <f>HYPERLINK("https://library.bdrc.io/show/bdr:W3CN5593",IMAGE("https://iiif.bdrc.io/bdr:I3CN5596::I3CN55960101.tif/full/150,/0/default.jpg"))</f>
        <v/>
      </c>
      <c r="G10">
        <f>HYPERLINK("https://library.bdrc.io/search?lg=bo&amp;t=Work&amp;pg=1&amp;f=author,exc,bdr:P6126&amp;uilang=bo&amp;q=ཚད་མའི་སྐོར་གྱི་རྒྱ་གཞུང་རྩ་འགྲེལ།~1", "བརྩམས་ཆོས་གཞན།")</f>
        <v/>
      </c>
      <c r="H10">
        <f>HYPERLINK("https://library.bdrc.io/search?lg=bo&amp;t=Etext&amp;pg=1&amp;f=author,exc,bdr:P6126&amp;uilang=bo&amp;q=ཚད་མའི་སྐོར་གྱི་རྒྱ་གཞུང་རྩ་འགྲེལ།~1", "ཡིག་རྐྱང་གཞན།")</f>
        <v/>
      </c>
    </row>
    <row r="11" ht="70" customHeight="1">
      <c r="A11" t="inlineStr"/>
      <c r="B11" t="inlineStr">
        <is>
          <t>WA1KG16156</t>
        </is>
      </c>
      <c r="C11" t="inlineStr">
        <is>
          <t>ཚད་མའི་སྐོར་གྱི་རྒྱ་གཞུང་རྩ་འགྲེལ།</t>
        </is>
      </c>
      <c r="D11">
        <f>HYPERLINK("https://library.bdrc.io/show/bdr:MW1KG16156?uilang=bo","MW1KG16156")</f>
        <v/>
      </c>
      <c r="E11">
        <f>HYPERLINK("https://library.bdrc.io/show/bdr:W1KG16156",IMAGE("https://iiif.bdrc.io/bdr:I1KG16172::I1KG161720003.jpg/full/150,/0/default.jpg"))</f>
        <v/>
      </c>
      <c r="F11">
        <f>HYPERLINK("https://library.bdrc.io/show/bdr:W1KG16156",IMAGE("https://iiif.bdrc.io/bdr:I1KG16172::I1KG161720517.jpg/full/150,/0/default.jpg"))</f>
        <v/>
      </c>
      <c r="G11">
        <f>HYPERLINK("https://library.bdrc.io/search?lg=bo&amp;t=Work&amp;pg=1&amp;f=author,exc,bdr:P6126&amp;uilang=bo&amp;q=ཚད་མའི་སྐོར་གྱི་རྒྱ་གཞུང་རྩ་འགྲེལ།~1", "བརྩམས་ཆོས་གཞན།")</f>
        <v/>
      </c>
      <c r="H11">
        <f>HYPERLINK("https://library.bdrc.io/search?lg=bo&amp;t=Etext&amp;pg=1&amp;f=author,exc,bdr:P6126&amp;uilang=bo&amp;q=ཚད་མའི་སྐོར་གྱི་རྒྱ་གཞུང་རྩ་འགྲེལ།~1", "ཡིག་རྐྱང་གཞན།")</f>
        <v/>
      </c>
    </row>
    <row r="12" ht="70" customHeight="1">
      <c r="A12" t="inlineStr"/>
      <c r="B12" t="inlineStr">
        <is>
          <t>WA3CN22974</t>
        </is>
      </c>
      <c r="C12" t="inlineStr">
        <is>
          <t>ཚད་མ་རིག་པའི་སྐོར་གྱི་རྒྱ་གཞུང་འགའ་ཞིག</t>
        </is>
      </c>
      <c r="D12">
        <f>HYPERLINK("https://library.bdrc.io/show/bdr:MW3CN22974?uilang=bo","MW3CN22974")</f>
        <v/>
      </c>
      <c r="E12">
        <f>HYPERLINK("https://library.bdrc.io/show/bdr:W3CN22974",IMAGE("https://iiif.bdrc.io/bdr:I4CN10550::I4CN105500003.jpg/full/150,/0/default.jpg"))</f>
        <v/>
      </c>
      <c r="F12">
        <f>HYPERLINK("https://library.bdrc.io/show/bdr:W3CN22974",IMAGE("https://iiif.bdrc.io/bdr:I4CN10550::I4CN105500433.jpg/full/150,/0/default.jpg"))</f>
        <v/>
      </c>
      <c r="G12">
        <f>HYPERLINK("https://library.bdrc.io/search?lg=bo&amp;t=Work&amp;pg=1&amp;f=author,exc,bdr:P6126&amp;uilang=bo&amp;q=ཚད་མ་རིག་པའི་སྐོར་གྱི་རྒྱ་གཞུང་འགའ་ཞིག~1", "བརྩམས་ཆོས་གཞན།")</f>
        <v/>
      </c>
      <c r="H12">
        <f>HYPERLINK("https://library.bdrc.io/search?lg=bo&amp;t=Etext&amp;pg=1&amp;f=author,exc,bdr:P6126&amp;uilang=bo&amp;q=ཚད་མ་རིག་པའི་སྐོར་གྱི་རྒྱ་གཞུང་འགའ་ཞིག~1", "ཡིག་རྐྱང་གཞན།")</f>
        <v/>
      </c>
    </row>
    <row r="13" ht="70" customHeight="1">
      <c r="A13" t="inlineStr"/>
      <c r="B13" t="inlineStr">
        <is>
          <t>WA0RT0041</t>
        </is>
      </c>
      <c r="C13" t="inlineStr">
        <is>
          <t>སྤེལ་མར་བསྟོད་པ་ཞེས་བྱ་བ།</t>
        </is>
      </c>
      <c r="D13">
        <f>HYPERLINK("https://library.bdrc.io/show/bdr:MW23703_1150?uilang=bo","MW23703_1150")</f>
        <v/>
      </c>
      <c r="E13" t="inlineStr"/>
      <c r="F13" t="inlineStr"/>
      <c r="G13">
        <f>HYPERLINK("https://library.bdrc.io/search?lg=bo&amp;t=Work&amp;pg=1&amp;f=author,exc,bdr:P6126&amp;uilang=bo&amp;q=སྤེལ་མར་བསྟོད་པ་ཞེས་བྱ་བ།~1", "བརྩམས་ཆོས་གཞན།")</f>
        <v/>
      </c>
      <c r="H13">
        <f>HYPERLINK("https://library.bdrc.io/search?lg=bo&amp;t=Etext&amp;pg=1&amp;f=author,exc,bdr:P6126&amp;uilang=bo&amp;q=སྤེལ་མར་བསྟོད་པ་ཞེས་བྱ་བ།~1", "ཡིག་རྐྱང་གཞན།")</f>
        <v/>
      </c>
    </row>
    <row r="14" ht="70" customHeight="1">
      <c r="A14" t="inlineStr"/>
      <c r="B14" t="inlineStr">
        <is>
          <t>WA0RT0041</t>
        </is>
      </c>
      <c r="C14" t="inlineStr">
        <is>
          <t>སྤེལ་མར་བསྟོད་པ་ཞེས་བྱ་བ།</t>
        </is>
      </c>
      <c r="D14">
        <f>HYPERLINK("https://library.bdrc.io/show/bdr:MW1PD95844_0042?uilang=bo","MW1PD95844_0042")</f>
        <v/>
      </c>
      <c r="E14" t="inlineStr"/>
      <c r="F14" t="inlineStr"/>
      <c r="G14">
        <f>HYPERLINK("https://library.bdrc.io/search?lg=bo&amp;t=Work&amp;pg=1&amp;f=author,exc,bdr:P6126&amp;uilang=bo&amp;q=སྤེལ་མར་བསྟོད་པ་ཞེས་བྱ་བ།~1", "བརྩམས་ཆོས་གཞན།")</f>
        <v/>
      </c>
      <c r="H14">
        <f>HYPERLINK("https://library.bdrc.io/search?lg=bo&amp;t=Etext&amp;pg=1&amp;f=author,exc,bdr:P6126&amp;uilang=bo&amp;q=སྤེལ་མར་བསྟོད་པ་ཞེས་བྱ་བ།~1", "ཡིག་རྐྱང་གཞན།")</f>
        <v/>
      </c>
    </row>
    <row r="15" ht="70" customHeight="1">
      <c r="A15" t="inlineStr"/>
      <c r="B15" t="inlineStr">
        <is>
          <t>WA0RT0041</t>
        </is>
      </c>
      <c r="C15" t="inlineStr">
        <is>
          <t>སྤེལ་མར་བསྟོད་པ་ཞེས་བྱ་བ།</t>
        </is>
      </c>
      <c r="D15">
        <f>HYPERLINK("https://library.bdrc.io/show/bdr:MW22704_0830?uilang=bo","MW22704_0830")</f>
        <v/>
      </c>
      <c r="E15" t="inlineStr"/>
      <c r="F15" t="inlineStr"/>
      <c r="G15">
        <f>HYPERLINK("https://library.bdrc.io/search?lg=bo&amp;t=Work&amp;pg=1&amp;f=author,exc,bdr:P6126&amp;uilang=bo&amp;q=སྤེལ་མར་བསྟོད་པ་ཞེས་བྱ་བ།~1", "བརྩམས་ཆོས་གཞན།")</f>
        <v/>
      </c>
      <c r="H15">
        <f>HYPERLINK("https://library.bdrc.io/search?lg=bo&amp;t=Etext&amp;pg=1&amp;f=author,exc,bdr:P6126&amp;uilang=bo&amp;q=སྤེལ་མར་བསྟོད་པ་ཞེས་བྱ་བ།~1", "ཡིག་རྐྱང་གཞན།")</f>
        <v/>
      </c>
    </row>
    <row r="16" ht="70" customHeight="1">
      <c r="A16" t="inlineStr"/>
      <c r="B16" t="inlineStr">
        <is>
          <t>WA0RT0041</t>
        </is>
      </c>
      <c r="C16" t="inlineStr">
        <is>
          <t>སྤེལ་མར་བསྟོད་པ་ཞེས་བྱ་བ།</t>
        </is>
      </c>
      <c r="D16">
        <f>HYPERLINK("https://library.bdrc.io/show/bdr:MW23702_0041?uilang=bo","MW23702_0041")</f>
        <v/>
      </c>
      <c r="E16" t="inlineStr"/>
      <c r="F16" t="inlineStr"/>
      <c r="G16">
        <f>HYPERLINK("https://library.bdrc.io/search?lg=bo&amp;t=Work&amp;pg=1&amp;f=author,exc,bdr:P6126&amp;uilang=bo&amp;q=སྤེལ་མར་བསྟོད་པ་ཞེས་བྱ་བ།~1", "བརྩམས་ཆོས་གཞན།")</f>
        <v/>
      </c>
      <c r="H16">
        <f>HYPERLINK("https://library.bdrc.io/search?lg=bo&amp;t=Etext&amp;pg=1&amp;f=author,exc,bdr:P6126&amp;uilang=bo&amp;q=སྤེལ་མར་བསྟོད་པ་ཞེས་བྱ་བ།~1", "ཡིག་རྐྱང་གཞན།")</f>
        <v/>
      </c>
    </row>
    <row r="17" ht="70" customHeight="1">
      <c r="A17" t="inlineStr"/>
      <c r="B17" t="inlineStr">
        <is>
          <t>WA0RT0041</t>
        </is>
      </c>
      <c r="C17" t="inlineStr">
        <is>
          <t>སྤེལ་མར་བསྟོད་པ་ཞེས་བྱ་བ།</t>
        </is>
      </c>
      <c r="D17">
        <f>HYPERLINK("https://library.bdrc.io/show/bdr:MW2KG5015_0830?uilang=bo","MW2KG5015_0830")</f>
        <v/>
      </c>
      <c r="E17" t="inlineStr"/>
      <c r="F17" t="inlineStr"/>
      <c r="G17">
        <f>HYPERLINK("https://library.bdrc.io/search?lg=bo&amp;t=Work&amp;pg=1&amp;f=author,exc,bdr:P6126&amp;uilang=bo&amp;q=སྤེལ་མར་བསྟོད་པ་ཞེས་བྱ་བ།~1", "བརྩམས་ཆོས་གཞན།")</f>
        <v/>
      </c>
      <c r="H17">
        <f>HYPERLINK("https://library.bdrc.io/search?lg=bo&amp;t=Etext&amp;pg=1&amp;f=author,exc,bdr:P6126&amp;uilang=bo&amp;q=སྤེལ་མར་བསྟོད་པ་ཞེས་བྱ་བ།~1", "ཡིག་རྐྱང་གཞན།")</f>
        <v/>
      </c>
    </row>
    <row r="18" ht="70" customHeight="1">
      <c r="A18" t="inlineStr"/>
      <c r="B18" t="inlineStr">
        <is>
          <t>WA0RT0041</t>
        </is>
      </c>
      <c r="C18" t="inlineStr">
        <is>
          <t>སྤེལ་མར་བསྟོད་པ་ཞེས་བྱ་བ།</t>
        </is>
      </c>
      <c r="D18">
        <f>HYPERLINK("https://library.bdrc.io/show/bdr:MW1KG13126_2041?uilang=bo","MW1KG13126_2041")</f>
        <v/>
      </c>
      <c r="E18" t="inlineStr"/>
      <c r="F18" t="inlineStr"/>
      <c r="G18">
        <f>HYPERLINK("https://library.bdrc.io/search?lg=bo&amp;t=Work&amp;pg=1&amp;f=author,exc,bdr:P6126&amp;uilang=bo&amp;q=སྤེལ་མར་བསྟོད་པ་ཞེས་བྱ་བ།~1", "བརྩམས་ཆོས་གཞན།")</f>
        <v/>
      </c>
      <c r="H18">
        <f>HYPERLINK("https://library.bdrc.io/search?lg=bo&amp;t=Etext&amp;pg=1&amp;f=author,exc,bdr:P6126&amp;uilang=bo&amp;q=སྤེལ་མར་བསྟོད་པ་ཞེས་བྱ་བ།~1", "ཡིག་རྐྱང་གཞན།")</f>
        <v/>
      </c>
    </row>
    <row r="19" ht="70" customHeight="1">
      <c r="A19" t="inlineStr"/>
      <c r="B19" t="inlineStr">
        <is>
          <t>WA0RT0045</t>
        </is>
      </c>
      <c r="C19" t="inlineStr">
        <is>
          <t>ཡོན་ཏན་མཐའ་ཡས་པར་བསྟོད་པའི་འགྲེལ་པ།</t>
        </is>
      </c>
      <c r="D19">
        <f>HYPERLINK("https://library.bdrc.io/show/bdr:MW23703_1156?uilang=bo","MW23703_1156")</f>
        <v/>
      </c>
      <c r="E19" t="inlineStr"/>
      <c r="F19" t="inlineStr"/>
      <c r="G19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19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0" ht="70" customHeight="1">
      <c r="A20" t="inlineStr"/>
      <c r="B20" t="inlineStr">
        <is>
          <t>WA0RT0045</t>
        </is>
      </c>
      <c r="C20" t="inlineStr">
        <is>
          <t>ཡོན་ཏན་མཐའ་ཡས་པར་བསྟོད་པའི་འགྲེལ་པ།</t>
        </is>
      </c>
      <c r="D20">
        <f>HYPERLINK("https://library.bdrc.io/show/bdr:MW2KG5015_0834?uilang=bo","MW2KG5015_0834")</f>
        <v/>
      </c>
      <c r="E20" t="inlineStr"/>
      <c r="F20" t="inlineStr"/>
      <c r="G20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0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1" ht="70" customHeight="1">
      <c r="A21" t="inlineStr"/>
      <c r="B21" t="inlineStr">
        <is>
          <t>WA0RT0045</t>
        </is>
      </c>
      <c r="C21" t="inlineStr">
        <is>
          <t>ཡོན་ཏན་མཐའ་ཡས་པར་བསྟོད་པའི་འགྲེལ་པ།</t>
        </is>
      </c>
      <c r="D21">
        <f>HYPERLINK("https://library.bdrc.io/show/bdr:MW23702_3477?uilang=bo","MW23702_3477")</f>
        <v/>
      </c>
      <c r="E21" t="inlineStr"/>
      <c r="F21" t="inlineStr"/>
      <c r="G21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1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2" ht="70" customHeight="1">
      <c r="A22" t="inlineStr"/>
      <c r="B22" t="inlineStr">
        <is>
          <t>WA0RT0045</t>
        </is>
      </c>
      <c r="C22" t="inlineStr">
        <is>
          <t>ཡོན་ཏན་མཐའ་ཡས་པར་བསྟོད་པའི་འགྲེལ་པ།</t>
        </is>
      </c>
      <c r="D22">
        <f>HYPERLINK("https://library.bdrc.io/show/bdr:MW22704_0834?uilang=bo","MW22704_0834")</f>
        <v/>
      </c>
      <c r="E22" t="inlineStr"/>
      <c r="F22" t="inlineStr"/>
      <c r="G22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2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3" ht="70" customHeight="1">
      <c r="A23" t="inlineStr"/>
      <c r="B23" t="inlineStr">
        <is>
          <t>WA0RT0045</t>
        </is>
      </c>
      <c r="C23" t="inlineStr">
        <is>
          <t>ཡོན་ཏན་མཐའ་ཡས་པར་བསྟོད་པའི་འགྲེལ་པ།</t>
        </is>
      </c>
      <c r="D23">
        <f>HYPERLINK("https://library.bdrc.io/show/bdr:MW23702_0045?uilang=bo","MW23702_0045")</f>
        <v/>
      </c>
      <c r="E23" t="inlineStr"/>
      <c r="F23" t="inlineStr"/>
      <c r="G23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3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4" ht="70" customHeight="1">
      <c r="A24" t="inlineStr"/>
      <c r="B24" t="inlineStr">
        <is>
          <t>WA0RT0045</t>
        </is>
      </c>
      <c r="C24" t="inlineStr">
        <is>
          <t>ཡོན་ཏན་མཐའ་ཡས་པར་བསྟོད་པའི་འགྲེལ་པ།</t>
        </is>
      </c>
      <c r="D24">
        <f>HYPERLINK("https://library.bdrc.io/show/bdr:MW1KG13126_5474?uilang=bo","MW1KG13126_5474")</f>
        <v/>
      </c>
      <c r="E24" t="inlineStr"/>
      <c r="F24" t="inlineStr"/>
      <c r="G24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4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5" ht="70" customHeight="1">
      <c r="A25" t="inlineStr"/>
      <c r="B25" t="inlineStr">
        <is>
          <t>WA0RT0045</t>
        </is>
      </c>
      <c r="C25" t="inlineStr">
        <is>
          <t>ཡོན་ཏན་མཐའ་ཡས་པར་བསྟོད་པའི་འགྲེལ་པ།</t>
        </is>
      </c>
      <c r="D25">
        <f>HYPERLINK("https://library.bdrc.io/show/bdr:MW1PD95844_0048?uilang=bo","MW1PD95844_0048")</f>
        <v/>
      </c>
      <c r="E25" t="inlineStr"/>
      <c r="F25" t="inlineStr"/>
      <c r="G25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5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6" ht="70" customHeight="1">
      <c r="A26" t="inlineStr"/>
      <c r="B26" t="inlineStr">
        <is>
          <t>WA0RT0045</t>
        </is>
      </c>
      <c r="C26" t="inlineStr">
        <is>
          <t>ཡོན་ཏན་མཐའ་ཡས་པར་བསྟོད་པའི་འགྲེལ་པ།</t>
        </is>
      </c>
      <c r="D26">
        <f>HYPERLINK("https://library.bdrc.io/show/bdr:MW1KG13126_2045?uilang=bo","MW1KG13126_2045")</f>
        <v/>
      </c>
      <c r="E26" t="inlineStr"/>
      <c r="F26" t="inlineStr"/>
      <c r="G26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6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7" ht="70" customHeight="1">
      <c r="A27" t="inlineStr"/>
      <c r="B27" t="inlineStr">
        <is>
          <t>WA0RT0045</t>
        </is>
      </c>
      <c r="C27" t="inlineStr">
        <is>
          <t>ཡོན་ཏན་མཐའ་ཡས་པར་བསྟོད་པའི་འགྲེལ་པ།</t>
        </is>
      </c>
      <c r="D27">
        <f>HYPERLINK("https://library.bdrc.io/show/bdr:MW22704_4263?uilang=bo","MW22704_4263")</f>
        <v/>
      </c>
      <c r="E27" t="inlineStr"/>
      <c r="F27" t="inlineStr"/>
      <c r="G27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7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8" ht="70" customHeight="1">
      <c r="A28" t="inlineStr"/>
      <c r="B28" t="inlineStr">
        <is>
          <t>WA0RT0045</t>
        </is>
      </c>
      <c r="C28" t="inlineStr">
        <is>
          <t>ཡོན་ཏན་མཐའ་ཡས་པར་བསྟོད་པའི་འགྲེལ་པ།</t>
        </is>
      </c>
      <c r="D28">
        <f>HYPERLINK("https://library.bdrc.io/show/bdr:MW2KG5015_4263?uilang=bo","MW2KG5015_4263")</f>
        <v/>
      </c>
      <c r="E28" t="inlineStr"/>
      <c r="F28" t="inlineStr"/>
      <c r="G28">
        <f>HYPERLINK("https://library.bdrc.io/search?lg=bo&amp;t=Work&amp;pg=1&amp;f=author,exc,bdr:P6126&amp;uilang=bo&amp;q=ཡོན་ཏན་མཐའ་ཡས་པར་བསྟོད་པའི་འགྲེལ་པ།~1", "བརྩམས་ཆོས་གཞན།")</f>
        <v/>
      </c>
      <c r="H28">
        <f>HYPERLINK("https://library.bdrc.io/search?lg=bo&amp;t=Etext&amp;pg=1&amp;f=author,exc,bdr:P6126&amp;uilang=bo&amp;q=ཡོན་ཏན་མཐའ་ཡས་པར་བསྟོད་པའི་འགྲེལ་པ།~1", "ཡིག་རྐྱང་གཞན།")</f>
        <v/>
      </c>
    </row>
    <row r="29" ht="70" customHeight="1">
      <c r="A29" t="inlineStr"/>
      <c r="B29" t="inlineStr">
        <is>
          <t>WA0RT0046</t>
        </is>
      </c>
      <c r="C29" t="inlineStr">
        <is>
          <t>ཡོན་ཏན་མཐའ་ཡས་པར་བསྟོད་པའི་དོན་གྱི་ཚིག་ལེའུ་བྱས་པ།</t>
        </is>
      </c>
      <c r="D29">
        <f>HYPERLINK("https://library.bdrc.io/show/bdr:MW1KG13126_2046?uilang=bo","MW1KG13126_2046")</f>
        <v/>
      </c>
      <c r="E29" t="inlineStr"/>
      <c r="F29" t="inlineStr"/>
      <c r="G29">
        <f>HYPERLINK("https://library.bdrc.io/search?lg=bo&amp;t=Work&amp;pg=1&amp;f=author,exc,bdr:P6126&amp;uilang=bo&amp;q=ཡོན་ཏན་མཐའ་ཡས་པར་བསྟོད་པའི་དོན་གྱི་ཚིག་ལེའུ་བྱས་པ།~1", "བརྩམས་ཆོས་གཞན།")</f>
        <v/>
      </c>
      <c r="H29">
        <f>HYPERLINK("https://library.bdrc.io/search?lg=bo&amp;t=Etext&amp;pg=1&amp;f=author,exc,bdr:P6126&amp;uilang=bo&amp;q=ཡོན་ཏན་མཐའ་ཡས་པར་བསྟོད་པའི་དོན་གྱི་ཚིག་ལེའུ་བྱས་པ།~1", "ཡིག་རྐྱང་གཞན།")</f>
        <v/>
      </c>
    </row>
    <row r="30" ht="70" customHeight="1">
      <c r="A30" t="inlineStr"/>
      <c r="B30" t="inlineStr">
        <is>
          <t>WA0RT0046</t>
        </is>
      </c>
      <c r="C30" t="inlineStr">
        <is>
          <t>ཡོན་ཏན་མཐའ་ཡས་པར་བསྟོད་པའི་དོན་གྱི་ཚིག་ལེའུར་བྱས་པ།</t>
        </is>
      </c>
      <c r="D30">
        <f>HYPERLINK("https://library.bdrc.io/show/bdr:MW1KG13126_5475?uilang=bo","MW1KG13126_5475")</f>
        <v/>
      </c>
      <c r="E30" t="inlineStr"/>
      <c r="F30" t="inlineStr"/>
      <c r="G30">
        <f>HYPERLINK("https://library.bdrc.io/search?lg=bo&amp;t=Work&amp;pg=1&amp;f=author,exc,bdr:P6126&amp;uilang=bo&amp;q=ཡོན་ཏན་མཐའ་ཡས་པར་བསྟོད་པའི་དོན་གྱི་ཚིག་ལེའུར་བྱས་པ།~1", "བརྩམས་ཆོས་གཞན།")</f>
        <v/>
      </c>
      <c r="H30">
        <f>HYPERLINK("https://library.bdrc.io/search?lg=bo&amp;t=Etext&amp;pg=1&amp;f=author,exc,bdr:P6126&amp;uilang=bo&amp;q=ཡོན་ཏན་མཐའ་ཡས་པར་བསྟོད་པའི་དོན་གྱི་ཚིག་ལེའུར་བྱས་པ།~1", "ཡིག་རྐྱང་གཞན།")</f>
        <v/>
      </c>
    </row>
    <row r="31" ht="70" customHeight="1">
      <c r="A31" t="inlineStr"/>
      <c r="B31" t="inlineStr">
        <is>
          <t>WA0RT0046</t>
        </is>
      </c>
      <c r="C31" t="inlineStr">
        <is>
          <t>ཡོན་ཏན་མཐའ་ཡས་པར་བསྟོད་པའི་དོན་གྱི་ཚིག་ལེའུར་བྱས་པ།</t>
        </is>
      </c>
      <c r="D31">
        <f>HYPERLINK("https://library.bdrc.io/show/bdr:MW2KG5015_4264?uilang=bo","MW2KG5015_4264")</f>
        <v/>
      </c>
      <c r="E31" t="inlineStr"/>
      <c r="F31" t="inlineStr"/>
      <c r="G31">
        <f>HYPERLINK("https://library.bdrc.io/search?lg=bo&amp;t=Work&amp;pg=1&amp;f=author,exc,bdr:P6126&amp;uilang=bo&amp;q=ཡོན་ཏན་མཐའ་ཡས་པར་བསྟོད་པའི་དོན་གྱི་ཚིག་ལེའུར་བྱས་པ།~1", "བརྩམས་ཆོས་གཞན།")</f>
        <v/>
      </c>
      <c r="H31">
        <f>HYPERLINK("https://library.bdrc.io/search?lg=bo&amp;t=Etext&amp;pg=1&amp;f=author,exc,bdr:P6126&amp;uilang=bo&amp;q=ཡོན་ཏན་མཐའ་ཡས་པར་བསྟོད་པའི་དོན་གྱི་ཚིག་ལེའུར་བྱས་པ།~1", "ཡིག་རྐྱང་གཞན།")</f>
        <v/>
      </c>
    </row>
    <row r="32" ht="70" customHeight="1">
      <c r="A32" t="inlineStr"/>
      <c r="B32" t="inlineStr">
        <is>
          <t>WA0RT0046</t>
        </is>
      </c>
      <c r="C32" t="inlineStr">
        <is>
          <t>ཡོན་ཏན་མཐའ་ཡས་པར་བསྟོད་པའི་དོན་གྱི་ཚིག་ལེའུར་བྱས་པ།</t>
        </is>
      </c>
      <c r="D32">
        <f>HYPERLINK("https://library.bdrc.io/show/bdr:MW23702_3478?uilang=bo","MW23702_3478")</f>
        <v/>
      </c>
      <c r="E32" t="inlineStr"/>
      <c r="F32" t="inlineStr"/>
      <c r="G32">
        <f>HYPERLINK("https://library.bdrc.io/search?lg=bo&amp;t=Work&amp;pg=1&amp;f=author,exc,bdr:P6126&amp;uilang=bo&amp;q=ཡོན་ཏན་མཐའ་ཡས་པར་བསྟོད་པའི་དོན་གྱི་ཚིག་ལེའུར་བྱས་པ།~1", "བརྩམས་ཆོས་གཞན།")</f>
        <v/>
      </c>
      <c r="H32">
        <f>HYPERLINK("https://library.bdrc.io/search?lg=bo&amp;t=Etext&amp;pg=1&amp;f=author,exc,bdr:P6126&amp;uilang=bo&amp;q=ཡོན་ཏན་མཐའ་ཡས་པར་བསྟོད་པའི་དོན་གྱི་ཚིག་ལེའུར་བྱས་པ།~1", "ཡིག་རྐྱང་གཞན།")</f>
        <v/>
      </c>
    </row>
    <row r="33" ht="70" customHeight="1">
      <c r="A33" t="inlineStr"/>
      <c r="B33" t="inlineStr">
        <is>
          <t>WA0RT0046</t>
        </is>
      </c>
      <c r="C33" t="inlineStr">
        <is>
          <t>ཡོན་ཏན་མཐའ་ཡས་པར་བསྟོད་པའི་དོན་གྱི་ཚིག་ལེའུ་བྱས་པ།</t>
        </is>
      </c>
      <c r="D33">
        <f>HYPERLINK("https://library.bdrc.io/show/bdr:MW2KG5015_0835?uilang=bo","MW2KG5015_0835")</f>
        <v/>
      </c>
      <c r="E33" t="inlineStr"/>
      <c r="F33" t="inlineStr"/>
      <c r="G33">
        <f>HYPERLINK("https://library.bdrc.io/search?lg=bo&amp;t=Work&amp;pg=1&amp;f=author,exc,bdr:P6126&amp;uilang=bo&amp;q=ཡོན་ཏན་མཐའ་ཡས་པར་བསྟོད་པའི་དོན་གྱི་ཚིག་ལེའུ་བྱས་པ།~1", "བརྩམས་ཆོས་གཞན།")</f>
        <v/>
      </c>
      <c r="H33">
        <f>HYPERLINK("https://library.bdrc.io/search?lg=bo&amp;t=Etext&amp;pg=1&amp;f=author,exc,bdr:P6126&amp;uilang=bo&amp;q=ཡོན་ཏན་མཐའ་ཡས་པར་བསྟོད་པའི་དོན་གྱི་ཚིག་ལེའུ་བྱས་པ།~1", "ཡིག་རྐྱང་གཞན།")</f>
        <v/>
      </c>
    </row>
    <row r="34" ht="70" customHeight="1">
      <c r="A34" t="inlineStr"/>
      <c r="B34" t="inlineStr">
        <is>
          <t>WA0RT0046</t>
        </is>
      </c>
      <c r="C34" t="inlineStr">
        <is>
          <t>ཡོན་ཏན་མཐའ་ཡས་པར་བསྟོད་པའི་དོན་གྱི་ཚིག་ལེའུར་བྱས་པ།</t>
        </is>
      </c>
      <c r="D34">
        <f>HYPERLINK("https://library.bdrc.io/show/bdr:MW23703_1157?uilang=bo","MW23703_1157")</f>
        <v/>
      </c>
      <c r="E34" t="inlineStr"/>
      <c r="F34" t="inlineStr"/>
      <c r="G34">
        <f>HYPERLINK("https://library.bdrc.io/search?lg=bo&amp;t=Work&amp;pg=1&amp;f=author,exc,bdr:P6126&amp;uilang=bo&amp;q=ཡོན་ཏན་མཐའ་ཡས་པར་བསྟོད་པའི་དོན་གྱི་ཚིག་ལེའུར་བྱས་པ།~1", "བརྩམས་ཆོས་གཞན།")</f>
        <v/>
      </c>
      <c r="H34">
        <f>HYPERLINK("https://library.bdrc.io/search?lg=bo&amp;t=Etext&amp;pg=1&amp;f=author,exc,bdr:P6126&amp;uilang=bo&amp;q=ཡོན་ཏན་མཐའ་ཡས་པར་བསྟོད་པའི་དོན་གྱི་ཚིག་ལེའུར་བྱས་པ།~1", "ཡིག་རྐྱང་གཞན།")</f>
        <v/>
      </c>
    </row>
    <row r="35" ht="70" customHeight="1">
      <c r="A35" t="inlineStr"/>
      <c r="B35" t="inlineStr">
        <is>
          <t>WA0RT0046</t>
        </is>
      </c>
      <c r="C35" t="inlineStr">
        <is>
          <t>ཡོན་ཏན་མཐའ་ཡས་པར་བསྟོད་པའི་དོན་གྱི་ཚིག་ལེའུ་བྱས་པ།</t>
        </is>
      </c>
      <c r="D35">
        <f>HYPERLINK("https://library.bdrc.io/show/bdr:MW22704_0835?uilang=bo","MW22704_0835")</f>
        <v/>
      </c>
      <c r="E35" t="inlineStr"/>
      <c r="F35" t="inlineStr"/>
      <c r="G35">
        <f>HYPERLINK("https://library.bdrc.io/search?lg=bo&amp;t=Work&amp;pg=1&amp;f=author,exc,bdr:P6126&amp;uilang=bo&amp;q=ཡོན་ཏན་མཐའ་ཡས་པར་བསྟོད་པའི་དོན་གྱི་ཚིག་ལེའུ་བྱས་པ།~1", "བརྩམས་ཆོས་གཞན།")</f>
        <v/>
      </c>
      <c r="H35">
        <f>HYPERLINK("https://library.bdrc.io/search?lg=bo&amp;t=Etext&amp;pg=1&amp;f=author,exc,bdr:P6126&amp;uilang=bo&amp;q=ཡོན་ཏན་མཐའ་ཡས་པར་བསྟོད་པའི་དོན་གྱི་ཚིག་ལེའུ་བྱས་པ།~1", "ཡིག་རྐྱང་གཞན།")</f>
        <v/>
      </c>
    </row>
    <row r="36" ht="70" customHeight="1">
      <c r="A36" t="inlineStr"/>
      <c r="B36" t="inlineStr">
        <is>
          <t>WA0RT0046</t>
        </is>
      </c>
      <c r="C36" t="inlineStr">
        <is>
          <t>ཡོན་ཏན་མཐའ་ཡས་པར་བསྟོད་པའི་དོན་གྱི་ཚིག་ལེའུར་བྱས་པ།</t>
        </is>
      </c>
      <c r="D36">
        <f>HYPERLINK("https://library.bdrc.io/show/bdr:MW1PD95844_0049?uilang=bo","MW1PD95844_0049")</f>
        <v/>
      </c>
      <c r="E36" t="inlineStr"/>
      <c r="F36" t="inlineStr"/>
      <c r="G36">
        <f>HYPERLINK("https://library.bdrc.io/search?lg=bo&amp;t=Work&amp;pg=1&amp;f=author,exc,bdr:P6126&amp;uilang=bo&amp;q=ཡོན་ཏན་མཐའ་ཡས་པར་བསྟོད་པའི་དོན་གྱི་ཚིག་ལེའུར་བྱས་པ།~1", "བརྩམས་ཆོས་གཞན།")</f>
        <v/>
      </c>
      <c r="H36">
        <f>HYPERLINK("https://library.bdrc.io/search?lg=bo&amp;t=Etext&amp;pg=1&amp;f=author,exc,bdr:P6126&amp;uilang=bo&amp;q=ཡོན་ཏན་མཐའ་ཡས་པར་བསྟོད་པའི་དོན་གྱི་ཚིག་ལེའུར་བྱས་པ།~1", "ཡིག་རྐྱང་གཞན།")</f>
        <v/>
      </c>
    </row>
    <row r="37" ht="70" customHeight="1">
      <c r="A37" t="inlineStr"/>
      <c r="B37" t="inlineStr">
        <is>
          <t>WA0RT0046</t>
        </is>
      </c>
      <c r="C37" t="inlineStr">
        <is>
          <t>ཡོན་ཏན་མཐའ་ཡས་པར་བསྟོད་པའི་དོན་གྱི་ཚིག་ལེའུར་བྱས་པ།</t>
        </is>
      </c>
      <c r="D37">
        <f>HYPERLINK("https://library.bdrc.io/show/bdr:MW22704_4264?uilang=bo","MW22704_4264")</f>
        <v/>
      </c>
      <c r="E37" t="inlineStr"/>
      <c r="F37" t="inlineStr"/>
      <c r="G37">
        <f>HYPERLINK("https://library.bdrc.io/search?lg=bo&amp;t=Work&amp;pg=1&amp;f=author,exc,bdr:P6126&amp;uilang=bo&amp;q=ཡོན་ཏན་མཐའ་ཡས་པར་བསྟོད་པའི་དོན་གྱི་ཚིག་ལེའུར་བྱས་པ།~1", "བརྩམས་ཆོས་གཞན།")</f>
        <v/>
      </c>
      <c r="H37">
        <f>HYPERLINK("https://library.bdrc.io/search?lg=bo&amp;t=Etext&amp;pg=1&amp;f=author,exc,bdr:P6126&amp;uilang=bo&amp;q=ཡོན་ཏན་མཐའ་ཡས་པར་བསྟོད་པའི་དོན་གྱི་ཚིག་ལེའུར་བྱས་པ།~1", "ཡིག་རྐྱང་གཞན།")</f>
        <v/>
      </c>
    </row>
    <row r="38" ht="70" customHeight="1">
      <c r="A38" t="inlineStr"/>
      <c r="B38" t="inlineStr">
        <is>
          <t>WA0RT0046</t>
        </is>
      </c>
      <c r="C38" t="inlineStr">
        <is>
          <t>ཡོན་ཏན་མཐའ་ཡས་པར་བསྟོད་པའི་དོན་གྱི་ཚིག་ལེའུ་བྱས་པ།</t>
        </is>
      </c>
      <c r="D38">
        <f>HYPERLINK("https://library.bdrc.io/show/bdr:MW23702_0046?uilang=bo","MW23702_0046")</f>
        <v/>
      </c>
      <c r="E38" t="inlineStr"/>
      <c r="F38" t="inlineStr"/>
      <c r="G38">
        <f>HYPERLINK("https://library.bdrc.io/search?lg=bo&amp;t=Work&amp;pg=1&amp;f=author,exc,bdr:P6126&amp;uilang=bo&amp;q=ཡོན་ཏན་མཐའ་ཡས་པར་བསྟོད་པའི་དོན་གྱི་ཚིག་ལེའུ་བྱས་པ།~1", "བརྩམས་ཆོས་གཞན།")</f>
        <v/>
      </c>
      <c r="H38">
        <f>HYPERLINK("https://library.bdrc.io/search?lg=bo&amp;t=Etext&amp;pg=1&amp;f=author,exc,bdr:P6126&amp;uilang=bo&amp;q=ཡོན་ཏན་མཐའ་ཡས་པར་བསྟོད་པའི་དོན་གྱི་ཚིག་ལེའུ་བྱས་པ།~1", "ཡིག་རྐྱང་གཞན།")</f>
        <v/>
      </c>
    </row>
    <row r="39" ht="70" customHeight="1">
      <c r="A39" t="inlineStr"/>
      <c r="B39" t="inlineStr">
        <is>
          <t>WA0RT1535</t>
        </is>
      </c>
      <c r="C39" t="inlineStr">
        <is>
          <t>འཕགས་པ་འཇམ་པའི་དབྱངས་ཀྱི་བསྟོད་པ།</t>
        </is>
      </c>
      <c r="D39">
        <f>HYPERLINK("https://library.bdrc.io/show/bdr:MW23703_2712?uilang=bo","MW23703_2712")</f>
        <v/>
      </c>
      <c r="E39" t="inlineStr"/>
      <c r="F39" t="inlineStr"/>
      <c r="G39">
        <f>HYPERLINK("https://library.bdrc.io/search?lg=bo&amp;t=Work&amp;pg=1&amp;f=author,exc,bdr:P6126&amp;uilang=bo&amp;q=འཕགས་པ་འཇམ་པའི་དབྱངས་ཀྱི་བསྟོད་པ།~1", "བརྩམས་ཆོས་གཞན།")</f>
        <v/>
      </c>
      <c r="H39">
        <f>HYPERLINK("https://library.bdrc.io/search?lg=bo&amp;t=Etext&amp;pg=1&amp;f=author,exc,bdr:P6126&amp;uilang=bo&amp;q=འཕགས་པ་འཇམ་པའི་དབྱངས་ཀྱི་བསྟོད་པ།~1", "ཡིག་རྐྱང་གཞན།")</f>
        <v/>
      </c>
    </row>
    <row r="40" ht="70" customHeight="1">
      <c r="A40" t="inlineStr"/>
      <c r="B40" t="inlineStr">
        <is>
          <t>WA0RT1535</t>
        </is>
      </c>
      <c r="C40" t="inlineStr">
        <is>
          <t>འཕགས་པ་འཇམ་པའི་དབྱངས་ཀྱི་བསྟོད་པ།</t>
        </is>
      </c>
      <c r="D40">
        <f>HYPERLINK("https://library.bdrc.io/show/bdr:MW2KG5015_2333?uilang=bo","MW2KG5015_2333")</f>
        <v/>
      </c>
      <c r="E40" t="inlineStr"/>
      <c r="F40" t="inlineStr"/>
      <c r="G40">
        <f>HYPERLINK("https://library.bdrc.io/search?lg=bo&amp;t=Work&amp;pg=1&amp;f=author,exc,bdr:P6126&amp;uilang=bo&amp;q=འཕགས་པ་འཇམ་པའི་དབྱངས་ཀྱི་བསྟོད་པ།~1", "བརྩམས་ཆོས་གཞན།")</f>
        <v/>
      </c>
      <c r="H40">
        <f>HYPERLINK("https://library.bdrc.io/search?lg=bo&amp;t=Etext&amp;pg=1&amp;f=author,exc,bdr:P6126&amp;uilang=bo&amp;q=འཕགས་པ་འཇམ་པའི་དབྱངས་ཀྱི་བསྟོད་པ།~1", "ཡིག་རྐྱང་གཞན།")</f>
        <v/>
      </c>
    </row>
    <row r="41" ht="70" customHeight="1">
      <c r="A41" t="inlineStr"/>
      <c r="B41" t="inlineStr">
        <is>
          <t>WA0RT1535</t>
        </is>
      </c>
      <c r="C41" t="inlineStr">
        <is>
          <t>འཕགས་པ་འཇམ་པའི་དབྱངས་ཀྱི་བསྟོད་པ།</t>
        </is>
      </c>
      <c r="D41">
        <f>HYPERLINK("https://library.bdrc.io/show/bdr:MW1PD95844_1622?uilang=bo","MW1PD95844_1622")</f>
        <v/>
      </c>
      <c r="E41" t="inlineStr"/>
      <c r="F41" t="inlineStr"/>
      <c r="G41">
        <f>HYPERLINK("https://library.bdrc.io/search?lg=bo&amp;t=Work&amp;pg=1&amp;f=author,exc,bdr:P6126&amp;uilang=bo&amp;q=འཕགས་པ་འཇམ་པའི་དབྱངས་ཀྱི་བསྟོད་པ།~1", "བརྩམས་ཆོས་གཞན།")</f>
        <v/>
      </c>
      <c r="H41">
        <f>HYPERLINK("https://library.bdrc.io/search?lg=bo&amp;t=Etext&amp;pg=1&amp;f=author,exc,bdr:P6126&amp;uilang=bo&amp;q=འཕགས་པ་འཇམ་པའི་དབྱངས་ཀྱི་བསྟོད་པ།~1", "ཡིག་རྐྱང་གཞན།")</f>
        <v/>
      </c>
    </row>
    <row r="42" ht="70" customHeight="1">
      <c r="A42" t="inlineStr"/>
      <c r="B42" t="inlineStr">
        <is>
          <t>WA0RT1535</t>
        </is>
      </c>
      <c r="C42" t="inlineStr">
        <is>
          <t>འཕགས་པ་འཇམ་པའི་དབྱངས་ཀྱི་བསྟོད་པ།</t>
        </is>
      </c>
      <c r="D42">
        <f>HYPERLINK("https://library.bdrc.io/show/bdr:MW23702_1542?uilang=bo","MW23702_1542")</f>
        <v/>
      </c>
      <c r="E42" t="inlineStr"/>
      <c r="F42" t="inlineStr"/>
      <c r="G42">
        <f>HYPERLINK("https://library.bdrc.io/search?lg=bo&amp;t=Work&amp;pg=1&amp;f=author,exc,bdr:P6126&amp;uilang=bo&amp;q=འཕགས་པ་འཇམ་པའི་དབྱངས་ཀྱི་བསྟོད་པ།~1", "བརྩམས་ཆོས་གཞན།")</f>
        <v/>
      </c>
      <c r="H42">
        <f>HYPERLINK("https://library.bdrc.io/search?lg=bo&amp;t=Etext&amp;pg=1&amp;f=author,exc,bdr:P6126&amp;uilang=bo&amp;q=འཕགས་པ་འཇམ་པའི་དབྱངས་ཀྱི་བསྟོད་པ།~1", "ཡིག་རྐྱང་གཞན།")</f>
        <v/>
      </c>
    </row>
    <row r="43" ht="70" customHeight="1">
      <c r="A43" t="inlineStr"/>
      <c r="B43" t="inlineStr">
        <is>
          <t>WA0RT1535</t>
        </is>
      </c>
      <c r="C43" t="inlineStr">
        <is>
          <t>འཕགས་པ་འཇམ་པའི་དབྱངས་ཀྱི་བསྟོད་པ།</t>
        </is>
      </c>
      <c r="D43">
        <f>HYPERLINK("https://library.bdrc.io/show/bdr:MW1KG13126_3536?uilang=bo","MW1KG13126_3536")</f>
        <v/>
      </c>
      <c r="E43" t="inlineStr"/>
      <c r="F43" t="inlineStr"/>
      <c r="G43">
        <f>HYPERLINK("https://library.bdrc.io/search?lg=bo&amp;t=Work&amp;pg=1&amp;f=author,exc,bdr:P6126&amp;uilang=bo&amp;q=འཕགས་པ་འཇམ་པའི་དབྱངས་ཀྱི་བསྟོད་པ།~1", "བརྩམས་ཆོས་གཞན།")</f>
        <v/>
      </c>
      <c r="H43">
        <f>HYPERLINK("https://library.bdrc.io/search?lg=bo&amp;t=Etext&amp;pg=1&amp;f=author,exc,bdr:P6126&amp;uilang=bo&amp;q=འཕགས་པ་འཇམ་པའི་དབྱངས་ཀྱི་བསྟོད་པ།~1", "ཡིག་རྐྱང་གཞན།")</f>
        <v/>
      </c>
    </row>
    <row r="44" ht="70" customHeight="1">
      <c r="A44" t="inlineStr"/>
      <c r="B44" t="inlineStr">
        <is>
          <t>WA0RT1535</t>
        </is>
      </c>
      <c r="C44" t="inlineStr">
        <is>
          <t>འཕགས་པ་འཇམ་པའི་དབྱངས་ཀྱི་བསྟོད་པ།</t>
        </is>
      </c>
      <c r="D44">
        <f>HYPERLINK("https://library.bdrc.io/show/bdr:MW22704_2333?uilang=bo","MW22704_2333")</f>
        <v/>
      </c>
      <c r="E44" t="inlineStr"/>
      <c r="F44" t="inlineStr"/>
      <c r="G44">
        <f>HYPERLINK("https://library.bdrc.io/search?lg=bo&amp;t=Work&amp;pg=1&amp;f=author,exc,bdr:P6126&amp;uilang=bo&amp;q=འཕགས་པ་འཇམ་པའི་དབྱངས་ཀྱི་བསྟོད་པ།~1", "བརྩམས་ཆོས་གཞན།")</f>
        <v/>
      </c>
      <c r="H44">
        <f>HYPERLINK("https://library.bdrc.io/search?lg=bo&amp;t=Etext&amp;pg=1&amp;f=author,exc,bdr:P6126&amp;uilang=bo&amp;q=འཕགས་པ་འཇམ་པའི་དབྱངས་ཀྱི་བསྟོད་པ།~1", "ཡིག་རྐྱང་གཞན།")</f>
        <v/>
      </c>
    </row>
    <row r="45" ht="70" customHeight="1">
      <c r="A45" t="inlineStr"/>
      <c r="B45" t="inlineStr">
        <is>
          <t>WA0RT3154</t>
        </is>
      </c>
      <c r="C45" t="inlineStr">
        <is>
          <t>འཕགས་པ་ཤེས་རབ་ཀྱི་ཕ་རོལ་ཏུ་ཕྱིན་མ་བསྡུས་པའི་ཚིག་ལེའུར་བྱས་པ།</t>
        </is>
      </c>
      <c r="D45">
        <f>HYPERLINK("https://library.bdrc.io/show/bdr:MW22704_3996?uilang=bo","MW22704_3996")</f>
        <v/>
      </c>
      <c r="E45" t="inlineStr"/>
      <c r="F45" t="inlineStr"/>
      <c r="G45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ར་བྱས་པ།~1", "བརྩམས་ཆོས་གཞན།")</f>
        <v/>
      </c>
      <c r="H45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ར་བྱས་པ།~1", "ཡིག་རྐྱང་གཞན།")</f>
        <v/>
      </c>
    </row>
    <row r="46" ht="70" customHeight="1">
      <c r="A46" t="inlineStr"/>
      <c r="B46" t="inlineStr">
        <is>
          <t>WA0RT3154</t>
        </is>
      </c>
      <c r="C46" t="inlineStr">
        <is>
          <t>འཕགས་པ་ཤེས་རབ་ཀྱི་ཕ་རོལ་ཏུ་ཕྱིན་མ་བསྡུས་པའི་ཚིག་ལེའུར་བྱས་པ།</t>
        </is>
      </c>
      <c r="D46">
        <f>HYPERLINK("https://library.bdrc.io/show/bdr:MW2KG5015_3996?uilang=bo","MW2KG5015_3996")</f>
        <v/>
      </c>
      <c r="E46" t="inlineStr"/>
      <c r="F46" t="inlineStr"/>
      <c r="G46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ར་བྱས་པ།~1", "བརྩམས་ཆོས་གཞན།")</f>
        <v/>
      </c>
      <c r="H46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ར་བྱས་པ།~1", "ཡིག་རྐྱང་གཞན།")</f>
        <v/>
      </c>
    </row>
    <row r="47" ht="70" customHeight="1">
      <c r="A47" t="inlineStr"/>
      <c r="B47" t="inlineStr">
        <is>
          <t>WA0RT3154</t>
        </is>
      </c>
      <c r="C47" t="inlineStr">
        <is>
          <t>འཕགས་པ་ཤེས་རབ་ཀྱི་ཕ་རོལ་ཏུ་ཕྱིན་མ་བསྡུས་པའི་ཚིག་ལེའུར་བྱས་པ།</t>
        </is>
      </c>
      <c r="D47">
        <f>HYPERLINK("https://library.bdrc.io/show/bdr:MW1KG13126_5207?uilang=bo","MW1KG13126_5207")</f>
        <v/>
      </c>
      <c r="E47" t="inlineStr"/>
      <c r="F47" t="inlineStr"/>
      <c r="G47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ར་བྱས་པ།~1", "བརྩམས་ཆོས་གཞན།")</f>
        <v/>
      </c>
      <c r="H47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ར་བྱས་པ།~1", "ཡིག་རྐྱང་གཞན།")</f>
        <v/>
      </c>
    </row>
    <row r="48" ht="70" customHeight="1">
      <c r="A48" t="inlineStr"/>
      <c r="B48" t="inlineStr">
        <is>
          <t>WA0RT3154</t>
        </is>
      </c>
      <c r="C48" t="inlineStr">
        <is>
          <t>འཕགས་པ་ཤེས་རབ་ཀྱི་ཕ་རོལ་ཏུ་ཕྱིན་མ་བསྡུས་པའི་ཚིག་ལེའུར་བྱས་པ།</t>
        </is>
      </c>
      <c r="D48">
        <f>HYPERLINK("https://library.bdrc.io/show/bdr:MW1PD95844_3034?uilang=bo","MW1PD95844_3034")</f>
        <v/>
      </c>
      <c r="E48" t="inlineStr"/>
      <c r="F48" t="inlineStr"/>
      <c r="G48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ར་བྱས་པ།~1", "བརྩམས་ཆོས་གཞན།")</f>
        <v/>
      </c>
      <c r="H48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ར་བྱས་པ།~1", "ཡིག་རྐྱང་གཞན།")</f>
        <v/>
      </c>
    </row>
    <row r="49" ht="70" customHeight="1">
      <c r="A49" t="inlineStr"/>
      <c r="B49" t="inlineStr">
        <is>
          <t>WA0RT3154</t>
        </is>
      </c>
      <c r="C49" t="inlineStr">
        <is>
          <t>ཤེས་རབ་ཀྱི་ཕ་རོལ་ཏུ་ཕྱིན་མ་བསྡུས་པའི་ཚིག་ལེའུར་བྱས་པ།</t>
        </is>
      </c>
      <c r="D49">
        <f>HYPERLINK("https://library.bdrc.io/show/bdr:MW23703_3809?uilang=bo","MW23703_3809")</f>
        <v/>
      </c>
      <c r="E49" t="inlineStr"/>
      <c r="F49" t="inlineStr"/>
      <c r="G49">
        <f>HYPERLINK("https://library.bdrc.io/search?lg=bo&amp;t=Work&amp;pg=1&amp;f=author,exc,bdr:P6126&amp;uilang=bo&amp;q=ཤེས་རབ་ཀྱི་ཕ་རོལ་ཏུ་ཕྱིན་མ་བསྡུས་པའི་ཚིག་ལེའུར་བྱས་པ།~1", "བརྩམས་ཆོས་གཞན།")</f>
        <v/>
      </c>
      <c r="H49">
        <f>HYPERLINK("https://library.bdrc.io/search?lg=bo&amp;t=Etext&amp;pg=1&amp;f=author,exc,bdr:P6126&amp;uilang=bo&amp;q=ཤེས་རབ་ཀྱི་ཕ་རོལ་ཏུ་ཕྱིན་མ་བསྡུས་པའི་ཚིག་ལེའུར་བྱས་པ།~1", "ཡིག་རྐྱང་གཞན།")</f>
        <v/>
      </c>
    </row>
    <row r="50" ht="70" customHeight="1">
      <c r="A50" t="inlineStr"/>
      <c r="B50" t="inlineStr">
        <is>
          <t>WA0RT3154</t>
        </is>
      </c>
      <c r="C50" t="inlineStr">
        <is>
          <t>འཕགས་པ་ཤེས་རབ་ཀྱི་ཕ་རོལ་ཏུ་ཕྱིན་མ་བསྡུས་པའི་ཚིགས་ལེའུར་བྱས་བ།</t>
        </is>
      </c>
      <c r="D50">
        <f>HYPERLINK("https://library.bdrc.io/show/bdr:MW1KG13126_5870?uilang=bo","MW1KG13126_5870")</f>
        <v/>
      </c>
      <c r="E50" t="inlineStr"/>
      <c r="F50" t="inlineStr"/>
      <c r="G50">
        <f>HYPERLINK("https://library.bdrc.io/search?lg=bo&amp;t=Work&amp;pg=1&amp;f=author,exc,bdr:P6126&amp;uilang=bo&amp;q=འཕགས་པ་ཤེས་རབ་ཀྱི་ཕ་རོལ་ཏུ་ཕྱིན་མ་བསྡུས་པའི་ཚིགས་ལེའུར་བྱས་བ།~1", "བརྩམས་ཆོས་གཞན།")</f>
        <v/>
      </c>
      <c r="H50">
        <f>HYPERLINK("https://library.bdrc.io/search?lg=bo&amp;t=Etext&amp;pg=1&amp;f=author,exc,bdr:P6126&amp;uilang=bo&amp;q=འཕགས་པ་ཤེས་རབ་ཀྱི་ཕ་རོལ་ཏུ་ཕྱིན་མ་བསྡུས་པའི་ཚིགས་ལེའུར་བྱས་བ།~1", "ཡིག་རྐྱང་གཞན།")</f>
        <v/>
      </c>
    </row>
    <row r="51" ht="70" customHeight="1">
      <c r="A51" t="inlineStr"/>
      <c r="B51" t="inlineStr">
        <is>
          <t>WA0RT3154</t>
        </is>
      </c>
      <c r="C51" t="inlineStr">
        <is>
          <t>འཕགས་པ་ཤེས་རབ་ཀྱི་ཕ་རོལ་ཏུ་ཕྱིན་མ་བསྡུས་པའི་ཚིག་ལེའུར།</t>
        </is>
      </c>
      <c r="D51">
        <f>HYPERLINK("https://library.bdrc.io/show/bdr:MW23702_3883?uilang=bo","MW23702_3883")</f>
        <v/>
      </c>
      <c r="E51" t="inlineStr"/>
      <c r="F51" t="inlineStr"/>
      <c r="G51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ར།~1", "བརྩམས་ཆོས་གཞན།")</f>
        <v/>
      </c>
      <c r="H51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ར།~1", "ཡིག་རྐྱང་གཞན།")</f>
        <v/>
      </c>
    </row>
    <row r="52" ht="70" customHeight="1">
      <c r="A52" t="inlineStr"/>
      <c r="B52" t="inlineStr">
        <is>
          <t>WA0RT3154</t>
        </is>
      </c>
      <c r="C52" t="inlineStr">
        <is>
          <t>འཕགས་པ་ཤེས་རབ་ཀྱི་ཕ་རོལ་ཏུ་ཕྱིན་མ་བསྡུས་པའི་ཚིག་ལེའུའར་བྱས་པ།</t>
        </is>
      </c>
      <c r="D52">
        <f>HYPERLINK("https://library.bdrc.io/show/bdr:MW23702_3211?uilang=bo","MW23702_3211")</f>
        <v/>
      </c>
      <c r="E52" t="inlineStr"/>
      <c r="F52" t="inlineStr"/>
      <c r="G52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འར་བྱས་པ།~1", "བརྩམས་ཆོས་གཞན།")</f>
        <v/>
      </c>
      <c r="H52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འར་བྱས་པ།~1", "ཡིག་རྐྱང་གཞན།")</f>
        <v/>
      </c>
    </row>
    <row r="53" ht="70" customHeight="1">
      <c r="A53" t="inlineStr"/>
      <c r="B53" t="inlineStr">
        <is>
          <t>WA0RT3154</t>
        </is>
      </c>
      <c r="C53" t="inlineStr">
        <is>
          <t>འཕགས་པ་ཤེས་རབ་ཀྱི་ཕ་རོལ་ཏུ་ཕྱིན་མ་བསྡུས་པའི་ཚིག་ལེའུར་བྱས་པ།</t>
        </is>
      </c>
      <c r="D53">
        <f>HYPERLINK("https://library.bdrc.io/show/bdr:MW22704_4668?uilang=bo","MW22704_4668")</f>
        <v/>
      </c>
      <c r="E53" t="inlineStr"/>
      <c r="F53" t="inlineStr"/>
      <c r="G53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ར་བྱས་པ།~1", "བརྩམས་ཆོས་གཞན།")</f>
        <v/>
      </c>
      <c r="H53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ར་བྱས་པ།~1", "ཡིག་རྐྱང་གཞན།")</f>
        <v/>
      </c>
    </row>
    <row r="54" ht="70" customHeight="1">
      <c r="A54" t="inlineStr"/>
      <c r="B54" t="inlineStr">
        <is>
          <t>WA0RT3154</t>
        </is>
      </c>
      <c r="C54" t="inlineStr">
        <is>
          <t>འཕགས་པ་ཤེས་རབ་ཀྱི་ཕ་རོལ་ཏུ་ཕྱིན་མ་བསྡུས་པའི་ཚིག་ལེའུར་བྱས་པ།</t>
        </is>
      </c>
      <c r="D54">
        <f>HYPERLINK("https://library.bdrc.io/show/bdr:MW2KG5015_4668?uilang=bo","MW2KG5015_4668")</f>
        <v/>
      </c>
      <c r="E54" t="inlineStr"/>
      <c r="F54" t="inlineStr"/>
      <c r="G54">
        <f>HYPERLINK("https://library.bdrc.io/search?lg=bo&amp;t=Work&amp;pg=1&amp;f=author,exc,bdr:P6126&amp;uilang=bo&amp;q=འཕགས་པ་ཤེས་རབ་ཀྱི་ཕ་རོལ་ཏུ་ཕྱིན་མ་བསྡུས་པའི་ཚིག་ལེའུར་བྱས་པ།~1", "བརྩམས་ཆོས་གཞན།")</f>
        <v/>
      </c>
      <c r="H54">
        <f>HYPERLINK("https://library.bdrc.io/search?lg=bo&amp;t=Etext&amp;pg=1&amp;f=author,exc,bdr:P6126&amp;uilang=bo&amp;q=འཕགས་པ་ཤེས་རབ་ཀྱི་ཕ་རོལ་ཏུ་ཕྱིན་མ་བསྡུས་པའི་ཚིག་ལེའུར་བྱས་པ།~1", "ཡིག་རྐྱང་གཞན།")</f>
        <v/>
      </c>
    </row>
    <row r="55" ht="70" customHeight="1">
      <c r="A55" t="inlineStr"/>
      <c r="B55" t="inlineStr">
        <is>
          <t>WA0RT3352</t>
        </is>
      </c>
      <c r="C55" t="inlineStr">
        <is>
          <t>ཀུན་ཏུ་བཟང་པོའི་སྤྱོད་པའི་སྨོན་ལམ་གྱི་རྒྱལ་པོའི་བཤད་པ།</t>
        </is>
      </c>
      <c r="D55">
        <f>HYPERLINK("https://library.bdrc.io/show/bdr:MW1PD95844_3243A?uilang=bo","MW1PD95844_3243A")</f>
        <v/>
      </c>
      <c r="E55" t="inlineStr"/>
      <c r="F55" t="inlineStr"/>
      <c r="G55">
        <f>HYPERLINK("https://library.bdrc.io/search?lg=bo&amp;t=Work&amp;pg=1&amp;f=author,exc,bdr:P6126&amp;uilang=bo&amp;q=ཀུན་ཏུ་བཟང་པོའི་སྤྱོད་པའི་སྨོན་ལམ་གྱི་རྒྱལ་པོའི་བཤད་པ།~1", "བརྩམས་ཆོས་གཞན།")</f>
        <v/>
      </c>
      <c r="H55">
        <f>HYPERLINK("https://library.bdrc.io/search?lg=bo&amp;t=Etext&amp;pg=1&amp;f=author,exc,bdr:P6126&amp;uilang=bo&amp;q=ཀུན་ཏུ་བཟང་པོའི་སྤྱོད་པའི་སྨོན་ལམ་གྱི་རྒྱལ་པོའི་བཤད་པ།~1", "ཡིག་རྐྱང་གཞན།")</f>
        <v/>
      </c>
    </row>
    <row r="56" ht="70" customHeight="1">
      <c r="A56" t="inlineStr"/>
      <c r="B56" t="inlineStr">
        <is>
          <t>WA0RT3352</t>
        </is>
      </c>
      <c r="C56" t="inlineStr">
        <is>
          <t>ཀུན་ཏུ་བཟང་པོའི་སྤྱོད་པའི་སྨོན་ལམ་གྱི་དོན་ཀུན་བསྡུས།</t>
        </is>
      </c>
      <c r="D56">
        <f>HYPERLINK("https://library.bdrc.io/show/bdr:MW22704_4302?uilang=bo","MW22704_4302")</f>
        <v/>
      </c>
      <c r="E56" t="inlineStr"/>
      <c r="F56" t="inlineStr"/>
      <c r="G56">
        <f>HYPERLINK("https://library.bdrc.io/search?lg=bo&amp;t=Work&amp;pg=1&amp;f=author,exc,bdr:P6126&amp;uilang=bo&amp;q=ཀུན་ཏུ་བཟང་པོའི་སྤྱོད་པའི་སྨོན་ལམ་གྱི་དོན་ཀུན་བསྡུས།~1", "བརྩམས་ཆོས་གཞན།")</f>
        <v/>
      </c>
      <c r="H56">
        <f>HYPERLINK("https://library.bdrc.io/search?lg=bo&amp;t=Etext&amp;pg=1&amp;f=author,exc,bdr:P6126&amp;uilang=bo&amp;q=ཀུན་ཏུ་བཟང་པོའི་སྤྱོད་པའི་སྨོན་ལམ་གྱི་དོན་ཀུན་བསྡུས།~1", "ཡིག་རྐྱང་གཞན།")</f>
        <v/>
      </c>
    </row>
    <row r="57" ht="70" customHeight="1">
      <c r="A57" t="inlineStr"/>
      <c r="B57" t="inlineStr">
        <is>
          <t>WA0RT3352</t>
        </is>
      </c>
      <c r="C57" t="inlineStr">
        <is>
          <t>ཀུན་ཏུ་བཟང་པོའི་སྤྱོད་པའི་སྨོན་ལམ་གྱི་དོན་ཀུན་བསྡུས།</t>
        </is>
      </c>
      <c r="D57">
        <f>HYPERLINK("https://library.bdrc.io/show/bdr:MW2KG5015_4302?uilang=bo","MW2KG5015_4302")</f>
        <v/>
      </c>
      <c r="E57" t="inlineStr"/>
      <c r="F57" t="inlineStr"/>
      <c r="G57">
        <f>HYPERLINK("https://library.bdrc.io/search?lg=bo&amp;t=Work&amp;pg=1&amp;f=author,exc,bdr:P6126&amp;uilang=bo&amp;q=ཀུན་ཏུ་བཟང་པོའི་སྤྱོད་པའི་སྨོན་ལམ་གྱི་དོན་ཀུན་བསྡུས།~1", "བརྩམས་ཆོས་གཞན།")</f>
        <v/>
      </c>
      <c r="H57">
        <f>HYPERLINK("https://library.bdrc.io/search?lg=bo&amp;t=Etext&amp;pg=1&amp;f=author,exc,bdr:P6126&amp;uilang=bo&amp;q=ཀུན་ཏུ་བཟང་པོའི་སྤྱོད་པའི་སྨོན་ལམ་གྱི་དོན་ཀུན་བསྡུས།~1", "ཡིག་རྐྱང་གཞན།")</f>
        <v/>
      </c>
    </row>
    <row r="58" ht="70" customHeight="1">
      <c r="A58" t="inlineStr"/>
      <c r="B58" t="inlineStr">
        <is>
          <t>WA0RT3352</t>
        </is>
      </c>
      <c r="C58" t="inlineStr">
        <is>
          <t>ཀུན་བཟང་པོའི་སྤྱོད་པའི་སྨོན་ལམ་གྱི་དོན་ཀུན་བསྡུས།</t>
        </is>
      </c>
      <c r="D58">
        <f>HYPERLINK("https://library.bdrc.io/show/bdr:MW23703_4012?uilang=bo","MW23703_4012")</f>
        <v/>
      </c>
      <c r="E58" t="inlineStr"/>
      <c r="F58" t="inlineStr"/>
      <c r="G58">
        <f>HYPERLINK("https://library.bdrc.io/search?lg=bo&amp;t=Work&amp;pg=1&amp;f=author,exc,bdr:P6126&amp;uilang=bo&amp;q=ཀུན་བཟང་པོའི་སྤྱོད་པའི་སྨོན་ལམ་གྱི་དོན་ཀུན་བསྡུས།~1", "བརྩམས་ཆོས་གཞན།")</f>
        <v/>
      </c>
      <c r="H58">
        <f>HYPERLINK("https://library.bdrc.io/search?lg=bo&amp;t=Etext&amp;pg=1&amp;f=author,exc,bdr:P6126&amp;uilang=bo&amp;q=ཀུན་བཟང་པོའི་སྤྱོད་པའི་སྨོན་ལམ་གྱི་དོན་ཀུན་བསྡུས།~1", "ཡིག་རྐྱང་གཞན།")</f>
        <v/>
      </c>
    </row>
    <row r="59" ht="70" customHeight="1">
      <c r="A59" t="inlineStr"/>
      <c r="B59" t="inlineStr">
        <is>
          <t>WA0RT3352</t>
        </is>
      </c>
      <c r="C59" t="inlineStr">
        <is>
          <t>ཀུན་ཏུ་བཟང་པོའི་སྤྱོད་པའི་སྨོན་ལམ་གྱི་དོན་ཀུན་བསྡུས་ཏེ་སློབ་དཔོན་ཕྱོགས་ཀྱི་གླང་པོས་མཛད་པ།</t>
        </is>
      </c>
      <c r="D59">
        <f>HYPERLINK("https://library.bdrc.io/show/bdr:MW23702_3516?uilang=bo","MW23702_3516")</f>
        <v/>
      </c>
      <c r="E59" t="inlineStr"/>
      <c r="F59" t="inlineStr"/>
      <c r="G59">
        <f>HYPERLINK("https://library.bdrc.io/search?lg=bo&amp;t=Work&amp;pg=1&amp;f=author,exc,bdr:P6126&amp;uilang=bo&amp;q=ཀུན་ཏུ་བཟང་པོའི་སྤྱོད་པའི་སྨོན་ལམ་གྱི་དོན་ཀུན་བསྡུས་ཏེ་སློབ་དཔོན་ཕྱོགས་ཀྱི་གླང་པོས་མཛད་པ།~1", "བརྩམས་ཆོས་གཞན།")</f>
        <v/>
      </c>
      <c r="H59">
        <f>HYPERLINK("https://library.bdrc.io/search?lg=bo&amp;t=Etext&amp;pg=1&amp;f=author,exc,bdr:P6126&amp;uilang=bo&amp;q=ཀུན་ཏུ་བཟང་པོའི་སྤྱོད་པའི་སྨོན་ལམ་གྱི་དོན་ཀུན་བསྡུས་ཏེ་སློབ་དཔོན་ཕྱོགས་ཀྱི་གླང་པོས་མཛད་པ།~1", "ཡིག་རྐྱང་གཞན།")</f>
        <v/>
      </c>
    </row>
    <row r="60" ht="70" customHeight="1">
      <c r="A60" t="inlineStr"/>
      <c r="B60" t="inlineStr">
        <is>
          <t>WA0RT3352</t>
        </is>
      </c>
      <c r="C60" t="inlineStr">
        <is>
          <t>ཀུན་ཏུ་བཟང་པོའི་སྤྱོད་པའི་སྨོན་ལམ་གྱི་དོན་ཀུན་བསྡུས་པ།</t>
        </is>
      </c>
      <c r="D60">
        <f>HYPERLINK("https://library.bdrc.io/show/bdr:MW1KG13126_5513?uilang=bo","MW1KG13126_5513")</f>
        <v/>
      </c>
      <c r="E60" t="inlineStr"/>
      <c r="F60" t="inlineStr"/>
      <c r="G60">
        <f>HYPERLINK("https://library.bdrc.io/search?lg=bo&amp;t=Work&amp;pg=1&amp;f=author,exc,bdr:P6126&amp;uilang=bo&amp;q=ཀུན་ཏུ་བཟང་པོའི་སྤྱོད་པའི་སྨོན་ལམ་གྱི་དོན་ཀུན་བསྡུས་པ།~1", "བརྩམས་ཆོས་གཞན།")</f>
        <v/>
      </c>
      <c r="H60">
        <f>HYPERLINK("https://library.bdrc.io/search?lg=bo&amp;t=Etext&amp;pg=1&amp;f=author,exc,bdr:P6126&amp;uilang=bo&amp;q=ཀུན་ཏུ་བཟང་པོའི་སྤྱོད་པའི་སྨོན་ལམ་གྱི་དོན་ཀུན་བསྡུས་པ།~1", "ཡིག་རྐྱང་གཞན།")</f>
        <v/>
      </c>
    </row>
    <row r="61" ht="70" customHeight="1">
      <c r="A61" t="inlineStr"/>
      <c r="B61" t="inlineStr">
        <is>
          <t>WA0RTI3412</t>
        </is>
      </c>
      <c r="C61" t="inlineStr">
        <is>
          <t>Dignaga: Yogavatara</t>
        </is>
      </c>
      <c r="D61">
        <f>HYPERLINK("https://library.bdrc.io/show/bdr:IE0GR0286?uilang=bo","IE0GR0286")</f>
        <v/>
      </c>
      <c r="E61" t="inlineStr"/>
      <c r="F61" t="inlineStr"/>
      <c r="G61">
        <f>HYPERLINK("https://library.bdrc.io/search?lg=bo&amp;t=Work&amp;pg=1&amp;f=author,exc,bdr:P6126&amp;uilang=bo&amp;q=Dignaga: Yogavatara~1", "བརྩམས་ཆོས་གཞན།")</f>
        <v/>
      </c>
      <c r="H61">
        <f>HYPERLINK("https://library.bdrc.io/search?lg=bo&amp;t=Etext&amp;pg=1&amp;f=author,exc,bdr:P6126&amp;uilang=bo&amp;q=Dignaga: Yogavatara~1", "ཡིག་རྐྱང་གཞན།")</f>
        <v/>
      </c>
    </row>
    <row r="62" ht="70" customHeight="1">
      <c r="A62" t="inlineStr"/>
      <c r="B62" t="inlineStr">
        <is>
          <t>WA0RT3412</t>
        </is>
      </c>
      <c r="C62" t="inlineStr">
        <is>
          <t>རྣལ་འབྱོར་ལ་འཇུག་པ།</t>
        </is>
      </c>
      <c r="D62">
        <f>HYPERLINK("https://library.bdrc.io/show/bdr:MW1PD95844_3303?uilang=bo","MW1PD95844_3303")</f>
        <v/>
      </c>
      <c r="E62" t="inlineStr"/>
      <c r="F62" t="inlineStr"/>
      <c r="G62">
        <f>HYPERLINK("https://library.bdrc.io/search?lg=bo&amp;t=Work&amp;pg=1&amp;f=author,exc,bdr:P6126&amp;uilang=bo&amp;q=རྣལ་འབྱོར་ལ་འཇུག་པ།~1", "བརྩམས་ཆོས་གཞན།")</f>
        <v/>
      </c>
      <c r="H62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63" ht="70" customHeight="1">
      <c r="A63" t="inlineStr"/>
      <c r="B63" t="inlineStr">
        <is>
          <t>WA0RT3412</t>
        </is>
      </c>
      <c r="C63" t="inlineStr">
        <is>
          <t>རྣལ་འབྱོར་ལ་འཇུག་པ།</t>
        </is>
      </c>
      <c r="D63">
        <f>HYPERLINK("https://library.bdrc.io/show/bdr:MW1KG13126_5453?uilang=bo","MW1KG13126_5453")</f>
        <v/>
      </c>
      <c r="E63" t="inlineStr"/>
      <c r="F63" t="inlineStr"/>
      <c r="G63">
        <f>HYPERLINK("https://library.bdrc.io/search?lg=bo&amp;t=Work&amp;pg=1&amp;f=author,exc,bdr:P6126&amp;uilang=bo&amp;q=རྣལ་འབྱོར་ལ་འཇུག་པ།~1", "བརྩམས་ཆོས་གཞན།")</f>
        <v/>
      </c>
      <c r="H63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64" ht="70" customHeight="1">
      <c r="A64" t="inlineStr"/>
      <c r="B64" t="inlineStr">
        <is>
          <t>WA0RT3412</t>
        </is>
      </c>
      <c r="C64" t="inlineStr">
        <is>
          <t>རྣལ་འབྱོར་ལ་འཇུག་པ།</t>
        </is>
      </c>
      <c r="D64">
        <f>HYPERLINK("https://library.bdrc.io/show/bdr:MW2KG5015_4242?uilang=bo","MW2KG5015_4242")</f>
        <v/>
      </c>
      <c r="E64" t="inlineStr"/>
      <c r="F64" t="inlineStr"/>
      <c r="G64">
        <f>HYPERLINK("https://library.bdrc.io/search?lg=bo&amp;t=Work&amp;pg=1&amp;f=author,exc,bdr:P6126&amp;uilang=bo&amp;q=རྣལ་འབྱོར་ལ་འཇུག་པ།~1", "བརྩམས་ཆོས་གཞན།")</f>
        <v/>
      </c>
      <c r="H64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65" ht="70" customHeight="1">
      <c r="A65" t="inlineStr"/>
      <c r="B65" t="inlineStr">
        <is>
          <t>WA0RT3412</t>
        </is>
      </c>
      <c r="C65" t="inlineStr">
        <is>
          <t>རྣལ་འབྱོར་ལ་འཇུག་པ།</t>
        </is>
      </c>
      <c r="D65">
        <f>HYPERLINK("https://library.bdrc.io/show/bdr:MW23703_4074?uilang=bo","MW23703_4074")</f>
        <v/>
      </c>
      <c r="E65" t="inlineStr"/>
      <c r="F65" t="inlineStr"/>
      <c r="G65">
        <f>HYPERLINK("https://library.bdrc.io/search?lg=bo&amp;t=Work&amp;pg=1&amp;f=author,exc,bdr:P6126&amp;uilang=bo&amp;q=རྣལ་འབྱོར་ལ་འཇུག་པ།~1", "བརྩམས་ཆོས་གཞན།")</f>
        <v/>
      </c>
      <c r="H65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66" ht="70" customHeight="1">
      <c r="A66" t="inlineStr"/>
      <c r="B66" t="inlineStr">
        <is>
          <t>WA0RT3412</t>
        </is>
      </c>
      <c r="C66" t="inlineStr">
        <is>
          <t>རྣལ་འབྱོར་ལ་འཇུག་པ།</t>
        </is>
      </c>
      <c r="D66">
        <f>HYPERLINK("https://library.bdrc.io/show/bdr:MW23702_3456?uilang=bo","MW23702_3456")</f>
        <v/>
      </c>
      <c r="E66" t="inlineStr"/>
      <c r="F66" t="inlineStr"/>
      <c r="G66">
        <f>HYPERLINK("https://library.bdrc.io/search?lg=bo&amp;t=Work&amp;pg=1&amp;f=author,exc,bdr:P6126&amp;uilang=bo&amp;q=རྣལ་འབྱོར་ལ་འཇུག་པ།~1", "བརྩམས་ཆོས་གཞན།")</f>
        <v/>
      </c>
      <c r="H66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67" ht="70" customHeight="1">
      <c r="A67" t="inlineStr"/>
      <c r="B67" t="inlineStr">
        <is>
          <t>WA0RT3412</t>
        </is>
      </c>
      <c r="C67" t="inlineStr">
        <is>
          <t>རྣལ་འབྱོར་ལ་འཇུག་པ།</t>
        </is>
      </c>
      <c r="D67">
        <f>HYPERLINK("https://library.bdrc.io/show/bdr:MW22704_4364?uilang=bo","MW22704_4364")</f>
        <v/>
      </c>
      <c r="E67" t="inlineStr"/>
      <c r="F67" t="inlineStr"/>
      <c r="G67">
        <f>HYPERLINK("https://library.bdrc.io/search?lg=bo&amp;t=Work&amp;pg=1&amp;f=author,exc,bdr:P6126&amp;uilang=bo&amp;q=རྣལ་འབྱོར་ལ་འཇུག་པ།~1", "བརྩམས་ཆོས་གཞན།")</f>
        <v/>
      </c>
      <c r="H67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68" ht="70" customHeight="1">
      <c r="A68" t="inlineStr"/>
      <c r="B68" t="inlineStr">
        <is>
          <t>WA0RT3412</t>
        </is>
      </c>
      <c r="C68" t="inlineStr">
        <is>
          <t>རྣལ་འབྱོར་ལ་འཇུག་པ།</t>
        </is>
      </c>
      <c r="D68">
        <f>HYPERLINK("https://library.bdrc.io/show/bdr:MW2KG5015_4364?uilang=bo","MW2KG5015_4364")</f>
        <v/>
      </c>
      <c r="E68" t="inlineStr"/>
      <c r="F68" t="inlineStr"/>
      <c r="G68">
        <f>HYPERLINK("https://library.bdrc.io/search?lg=bo&amp;t=Work&amp;pg=1&amp;f=author,exc,bdr:P6126&amp;uilang=bo&amp;q=རྣལ་འབྱོར་ལ་འཇུག་པ།~1", "བརྩམས་ཆོས་གཞན།")</f>
        <v/>
      </c>
      <c r="H68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69" ht="70" customHeight="1">
      <c r="A69" t="inlineStr"/>
      <c r="B69" t="inlineStr">
        <is>
          <t>WA0RT3412</t>
        </is>
      </c>
      <c r="C69" t="inlineStr">
        <is>
          <t>རྣལ་འབྱོར་ལ་འཇུག་པ།</t>
        </is>
      </c>
      <c r="D69">
        <f>HYPERLINK("https://library.bdrc.io/show/bdr:MW1KG13126_5575?uilang=bo","MW1KG13126_5575")</f>
        <v/>
      </c>
      <c r="E69" t="inlineStr"/>
      <c r="F69" t="inlineStr"/>
      <c r="G69">
        <f>HYPERLINK("https://library.bdrc.io/search?lg=bo&amp;t=Work&amp;pg=1&amp;f=author,exc,bdr:P6126&amp;uilang=bo&amp;q=རྣལ་འབྱོར་ལ་འཇུག་པ།~1", "བརྩམས་ཆོས་གཞན།")</f>
        <v/>
      </c>
      <c r="H69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70" ht="70" customHeight="1">
      <c r="A70" t="inlineStr"/>
      <c r="B70" t="inlineStr">
        <is>
          <t>WA0RT3412</t>
        </is>
      </c>
      <c r="C70" t="inlineStr">
        <is>
          <t>རྣལ་འབྱོར་ལ་འཇུག་པ།</t>
        </is>
      </c>
      <c r="D70">
        <f>HYPERLINK("https://library.bdrc.io/show/bdr:MW23702_3578?uilang=bo","MW23702_3578")</f>
        <v/>
      </c>
      <c r="E70" t="inlineStr"/>
      <c r="F70" t="inlineStr"/>
      <c r="G70">
        <f>HYPERLINK("https://library.bdrc.io/search?lg=bo&amp;t=Work&amp;pg=1&amp;f=author,exc,bdr:P6126&amp;uilang=bo&amp;q=རྣལ་འབྱོར་ལ་འཇུག་པ།~1", "བརྩམས་ཆོས་གཞན།")</f>
        <v/>
      </c>
      <c r="H70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71" ht="70" customHeight="1">
      <c r="A71" t="inlineStr"/>
      <c r="B71" t="inlineStr">
        <is>
          <t>WA0RT3412</t>
        </is>
      </c>
      <c r="C71" t="inlineStr">
        <is>
          <t>རྣལ་འབྱོར་ལ་འཇུག་པ།</t>
        </is>
      </c>
      <c r="D71">
        <f>HYPERLINK("https://library.bdrc.io/show/bdr:MW22704_4242?uilang=bo","MW22704_4242")</f>
        <v/>
      </c>
      <c r="E71" t="inlineStr"/>
      <c r="F71" t="inlineStr"/>
      <c r="G71">
        <f>HYPERLINK("https://library.bdrc.io/search?lg=bo&amp;t=Work&amp;pg=1&amp;f=author,exc,bdr:P6126&amp;uilang=bo&amp;q=རྣལ་འབྱོར་ལ་འཇུག་པ།~1", "བརྩམས་ཆོས་གཞན།")</f>
        <v/>
      </c>
      <c r="H71">
        <f>HYPERLINK("https://library.bdrc.io/search?lg=bo&amp;t=Etext&amp;pg=1&amp;f=author,exc,bdr:P6126&amp;uilang=bo&amp;q=རྣལ་འབྱོར་ལ་འཇུག་པ།~1", "ཡིག་རྐྱང་གཞན།")</f>
        <v/>
      </c>
    </row>
    <row r="72" ht="70" customHeight="1">
      <c r="A72" t="inlineStr"/>
      <c r="B72" t="inlineStr">
        <is>
          <t>WA0RT3433</t>
        </is>
      </c>
      <c r="C72" t="inlineStr">
        <is>
          <t>ཆོས་མངོན་པའི་འགྲེལ་པ་གནད་ཀྱི་སྒྲོན་མ་ཞེས་བྱ་བ།</t>
        </is>
      </c>
      <c r="D72">
        <f>HYPERLINK("https://library.bdrc.io/show/bdr:MW2KG5015_4385?uilang=bo","MW2KG5015_4385")</f>
        <v/>
      </c>
      <c r="E72" t="inlineStr"/>
      <c r="F72" t="inlineStr"/>
      <c r="G72">
        <f>HYPERLINK("https://library.bdrc.io/search?lg=bo&amp;t=Work&amp;pg=1&amp;f=author,exc,bdr:P6126&amp;uilang=bo&amp;q=ཆོས་མངོན་པའི་འགྲེལ་པ་གནད་ཀྱི་སྒྲོན་མ་ཞེས་བྱ་བ།~1", "བརྩམས་ཆོས་གཞན།")</f>
        <v/>
      </c>
      <c r="H72">
        <f>HYPERLINK("https://library.bdrc.io/search?lg=bo&amp;t=Etext&amp;pg=1&amp;f=author,exc,bdr:P6126&amp;uilang=bo&amp;q=ཆོས་མངོན་པའི་འགྲེལ་པ་གནད་ཀྱི་སྒྲོན་མ་ཞེས་བྱ་བ།~1", "ཡིག་རྐྱང་གཞན།")</f>
        <v/>
      </c>
    </row>
    <row r="73" ht="70" customHeight="1">
      <c r="A73" t="inlineStr"/>
      <c r="B73" t="inlineStr">
        <is>
          <t>WA0RT3433</t>
        </is>
      </c>
      <c r="C73" t="inlineStr">
        <is>
          <t>ཆོས་མངོན་པའི་མཛོད་ཀྱི་འགྲེལ་པ་གནད་ཀྱི་སྒྲོན་མ་ཞེས་བྱ་བ།</t>
        </is>
      </c>
      <c r="D73">
        <f>HYPERLINK("https://library.bdrc.io/show/bdr:MW1KG13126_5596?uilang=bo","MW1KG13126_5596")</f>
        <v/>
      </c>
      <c r="E73" t="inlineStr"/>
      <c r="F73" t="inlineStr"/>
      <c r="G73">
        <f>HYPERLINK("https://library.bdrc.io/search?lg=bo&amp;t=Work&amp;pg=1&amp;f=author,exc,bdr:P6126&amp;uilang=bo&amp;q=ཆོས་མངོན་པའི་མཛོད་ཀྱི་འགྲེལ་པ་གནད་ཀྱི་སྒྲོན་མ་ཞེས་བྱ་བ།~1", "བརྩམས་ཆོས་གཞན།")</f>
        <v/>
      </c>
      <c r="H73">
        <f>HYPERLINK("https://library.bdrc.io/search?lg=bo&amp;t=Etext&amp;pg=1&amp;f=author,exc,bdr:P6126&amp;uilang=bo&amp;q=ཆོས་མངོན་པའི་མཛོད་ཀྱི་འགྲེལ་པ་གནད་ཀྱི་སྒྲོན་མ་ཞེས་བྱ་བ།~1", "ཡིག་རྐྱང་གཞན།")</f>
        <v/>
      </c>
    </row>
    <row r="74" ht="70" customHeight="1">
      <c r="A74" t="inlineStr"/>
      <c r="B74" t="inlineStr">
        <is>
          <t>WA0RT3433</t>
        </is>
      </c>
      <c r="C74" t="inlineStr">
        <is>
          <t>ཆོས་མངོན་པའི་འགྲེལ་པ་གནད་ཀྱི་སྒྲོན་མ་ཞེས་བྱ་བ།</t>
        </is>
      </c>
      <c r="D74">
        <f>HYPERLINK("https://library.bdrc.io/show/bdr:MW23703_4095?uilang=bo","MW23703_4095")</f>
        <v/>
      </c>
      <c r="E74" t="inlineStr"/>
      <c r="F74" t="inlineStr"/>
      <c r="G74">
        <f>HYPERLINK("https://library.bdrc.io/search?lg=bo&amp;t=Work&amp;pg=1&amp;f=author,exc,bdr:P6126&amp;uilang=bo&amp;q=ཆོས་མངོན་པའི་འགྲེལ་པ་གནད་ཀྱི་སྒྲོན་མ་ཞེས་བྱ་བ།~1", "བརྩམས་ཆོས་གཞན།")</f>
        <v/>
      </c>
      <c r="H74">
        <f>HYPERLINK("https://library.bdrc.io/search?lg=bo&amp;t=Etext&amp;pg=1&amp;f=author,exc,bdr:P6126&amp;uilang=bo&amp;q=ཆོས་མངོན་པའི་འགྲེལ་པ་གནད་ཀྱི་སྒྲོན་མ་ཞེས་བྱ་བ།~1", "ཡིག་རྐྱང་གཞན།")</f>
        <v/>
      </c>
    </row>
    <row r="75" ht="70" customHeight="1">
      <c r="A75" t="inlineStr"/>
      <c r="B75" t="inlineStr">
        <is>
          <t>WA0RT3433</t>
        </is>
      </c>
      <c r="C75" t="inlineStr">
        <is>
          <t>ཆོས་མངོན་པའི་འགྲེལ་པ་གནད་ཀྱི་སྒྲོན་མ་ཞེས་བྱ་བ།</t>
        </is>
      </c>
      <c r="D75">
        <f>HYPERLINK("https://library.bdrc.io/show/bdr:MW23702_3599?uilang=bo","MW23702_3599")</f>
        <v/>
      </c>
      <c r="E75" t="inlineStr"/>
      <c r="F75" t="inlineStr"/>
      <c r="G75">
        <f>HYPERLINK("https://library.bdrc.io/search?lg=bo&amp;t=Work&amp;pg=1&amp;f=author,exc,bdr:P6126&amp;uilang=bo&amp;q=ཆོས་མངོན་པའི་འགྲེལ་པ་གནད་ཀྱི་སྒྲོན་མ་ཞེས་བྱ་བ།~1", "བརྩམས་ཆོས་གཞན།")</f>
        <v/>
      </c>
      <c r="H75">
        <f>HYPERLINK("https://library.bdrc.io/search?lg=bo&amp;t=Etext&amp;pg=1&amp;f=author,exc,bdr:P6126&amp;uilang=bo&amp;q=ཆོས་མངོན་པའི་འགྲེལ་པ་གནད་ཀྱི་སྒྲོན་མ་ཞེས་བྱ་བ།~1", "ཡིག་རྐྱང་གཞན།")</f>
        <v/>
      </c>
    </row>
    <row r="76" ht="70" customHeight="1">
      <c r="A76" t="inlineStr"/>
      <c r="B76" t="inlineStr">
        <is>
          <t>WA0RT3433</t>
        </is>
      </c>
      <c r="C76" t="inlineStr">
        <is>
          <t>ཆོས་མངོན་པའི་འགྲེལ་པ་གནད་ཀྱི་སྒྲོན་མ་ཞེས་བྱ་བ།</t>
        </is>
      </c>
      <c r="D76">
        <f>HYPERLINK("https://library.bdrc.io/show/bdr:MW1PD95844_3324?uilang=bo","MW1PD95844_3324")</f>
        <v/>
      </c>
      <c r="E76" t="inlineStr"/>
      <c r="F76" t="inlineStr"/>
      <c r="G76">
        <f>HYPERLINK("https://library.bdrc.io/search?lg=bo&amp;t=Work&amp;pg=1&amp;f=author,exc,bdr:P6126&amp;uilang=bo&amp;q=ཆོས་མངོན་པའི་འགྲེལ་པ་གནད་ཀྱི་སྒྲོན་མ་ཞེས་བྱ་བ།~1", "བརྩམས་ཆོས་གཞན།")</f>
        <v/>
      </c>
      <c r="H76">
        <f>HYPERLINK("https://library.bdrc.io/search?lg=bo&amp;t=Etext&amp;pg=1&amp;f=author,exc,bdr:P6126&amp;uilang=bo&amp;q=ཆོས་མངོན་པའི་འགྲེལ་པ་གནད་ཀྱི་སྒྲོན་མ་ཞེས་བྱ་བ།~1", "ཡིག་རྐྱང་གཞན།")</f>
        <v/>
      </c>
    </row>
    <row r="77" ht="70" customHeight="1">
      <c r="A77" t="inlineStr"/>
      <c r="B77" t="inlineStr">
        <is>
          <t>WA0RT3433</t>
        </is>
      </c>
      <c r="C77" t="inlineStr">
        <is>
          <t>ཆོས་མངོན་པའི་འགྲེལ་པ་གནད་ཀྱི་སྒྲོན་མ་ཞེས་བྱ་བ།</t>
        </is>
      </c>
      <c r="D77">
        <f>HYPERLINK("https://library.bdrc.io/show/bdr:MW22704_4385?uilang=bo","MW22704_4385")</f>
        <v/>
      </c>
      <c r="E77" t="inlineStr"/>
      <c r="F77" t="inlineStr"/>
      <c r="G77">
        <f>HYPERLINK("https://library.bdrc.io/search?lg=bo&amp;t=Work&amp;pg=1&amp;f=author,exc,bdr:P6126&amp;uilang=bo&amp;q=ཆོས་མངོན་པའི་འགྲེལ་པ་གནད་ཀྱི་སྒྲོན་མ་ཞེས་བྱ་བ།~1", "བརྩམས་ཆོས་གཞན།")</f>
        <v/>
      </c>
      <c r="H77">
        <f>HYPERLINK("https://library.bdrc.io/search?lg=bo&amp;t=Etext&amp;pg=1&amp;f=author,exc,bdr:P6126&amp;uilang=bo&amp;q=ཆོས་མངོན་པའི་འགྲེལ་པ་གནད་ཀྱི་སྒྲོན་མ་ཞེས་བྱ་བ།~1", "ཡིག་རྐྱང་གཞན།")</f>
        <v/>
      </c>
    </row>
    <row r="78" ht="70" customHeight="1">
      <c r="A78" t="inlineStr"/>
      <c r="B78" t="inlineStr">
        <is>
          <t>WA0RT3540</t>
        </is>
      </c>
      <c r="C78" t="inlineStr">
        <is>
          <t>ཚད་མ་ཀུན་ལས་བཏུས་པ།</t>
        </is>
      </c>
      <c r="D78">
        <f>HYPERLINK("https://library.bdrc.io/show/bdr:MW23702_3703?uilang=bo","MW23702_3703")</f>
        <v/>
      </c>
      <c r="E78" t="inlineStr"/>
      <c r="F78" t="inlineStr"/>
      <c r="G78">
        <f>HYPERLINK("https://library.bdrc.io/search?lg=bo&amp;t=Work&amp;pg=1&amp;f=author,exc,bdr:P6126&amp;uilang=bo&amp;q=ཚད་མ་ཀུན་ལས་བཏུས་པ།~1", "བརྩམས་ཆོས་གཞན།")</f>
        <v/>
      </c>
      <c r="H78">
        <f>HYPERLINK("https://library.bdrc.io/search?lg=bo&amp;t=Etext&amp;pg=1&amp;f=author,exc,bdr:P6126&amp;uilang=bo&amp;q=ཚད་མ་ཀུན་ལས་བཏུས་པ།~1", "ཡིག་རྐྱང་གཞན།")</f>
        <v/>
      </c>
    </row>
    <row r="79" ht="70" customHeight="1">
      <c r="A79" t="inlineStr"/>
      <c r="B79" t="inlineStr">
        <is>
          <t>WA0RT3540</t>
        </is>
      </c>
      <c r="C79" t="inlineStr">
        <is>
          <t>ཚད་མ་ཀུན་ལས་བཏུས་པ་ཞེས་བྱ་བའི་རབ་ཏུ་བྱེད་པ།</t>
        </is>
      </c>
      <c r="D79">
        <f>HYPERLINK("https://library.bdrc.io/show/bdr:MW1PD95844_3433?uilang=bo","MW1PD95844_3433")</f>
        <v/>
      </c>
      <c r="E79" t="inlineStr"/>
      <c r="F79" t="inlineStr"/>
      <c r="G79">
        <f>HYPERLINK("https://library.bdrc.io/search?lg=bo&amp;t=Work&amp;pg=1&amp;f=author,exc,bdr:P6126&amp;uilang=bo&amp;q=ཚད་མ་ཀུན་ལས་བཏུས་པ་ཞེས་བྱ་བའི་རབ་ཏུ་བྱེད་པ།~1", "བརྩམས་ཆོས་གཞན།")</f>
        <v/>
      </c>
      <c r="H79">
        <f>HYPERLINK("https://library.bdrc.io/search?lg=bo&amp;t=Etext&amp;pg=1&amp;f=author,exc,bdr:P6126&amp;uilang=bo&amp;q=ཚད་མ་ཀུན་ལས་བཏུས་པ་ཞེས་བྱ་བའི་རབ་ཏུ་བྱེད་པ།~1", "ཡིག་རྐྱང་གཞན།")</f>
        <v/>
      </c>
    </row>
    <row r="80" ht="70" customHeight="1">
      <c r="A80" t="inlineStr"/>
      <c r="B80" t="inlineStr">
        <is>
          <t>WA0RT3540</t>
        </is>
      </c>
      <c r="C80" t="inlineStr">
        <is>
          <t>ཚད་མ་ཀུན་ལས་བཏུས་པ་ཞེས་བྱ་བའི་རབ་ཏུ་བྱེད་པ།</t>
        </is>
      </c>
      <c r="D80">
        <f>HYPERLINK("https://library.bdrc.io/show/bdr:MW23703_4203?uilang=bo","MW23703_4203")</f>
        <v/>
      </c>
      <c r="E80" t="inlineStr"/>
      <c r="F80" t="inlineStr"/>
      <c r="G80">
        <f>HYPERLINK("https://library.bdrc.io/search?lg=bo&amp;t=Work&amp;pg=1&amp;f=author,exc,bdr:P6126&amp;uilang=bo&amp;q=ཚད་མ་ཀུན་ལས་བཏུས་པ་ཞེས་བྱ་བའི་རབ་ཏུ་བྱེད་པ།~1", "བརྩམས་ཆོས་གཞན།")</f>
        <v/>
      </c>
      <c r="H80">
        <f>HYPERLINK("https://library.bdrc.io/search?lg=bo&amp;t=Etext&amp;pg=1&amp;f=author,exc,bdr:P6126&amp;uilang=bo&amp;q=ཚད་མ་ཀུན་ལས་བཏུས་པ་ཞེས་བྱ་བའི་རབ་ཏུ་བྱེད་པ།~1", "ཡིག་རྐྱང་གཞན།")</f>
        <v/>
      </c>
    </row>
    <row r="81" ht="70" customHeight="1">
      <c r="A81" t="inlineStr"/>
      <c r="B81" t="inlineStr">
        <is>
          <t>WA0RT3540</t>
        </is>
      </c>
      <c r="C81" t="inlineStr">
        <is>
          <t>ཚད་མ་ཀུན་ལས་བཏུས་པ།</t>
        </is>
      </c>
      <c r="D81">
        <f>HYPERLINK("https://library.bdrc.io/show/bdr:MW2KG5015_4489?uilang=bo","MW2KG5015_4489")</f>
        <v/>
      </c>
      <c r="E81" t="inlineStr"/>
      <c r="F81" t="inlineStr"/>
      <c r="G81">
        <f>HYPERLINK("https://library.bdrc.io/search?lg=bo&amp;t=Work&amp;pg=1&amp;f=author,exc,bdr:P6126&amp;uilang=bo&amp;q=ཚད་མ་ཀུན་ལས་བཏུས་པ།~1", "བརྩམས་ཆོས་གཞན།")</f>
        <v/>
      </c>
      <c r="H81">
        <f>HYPERLINK("https://library.bdrc.io/search?lg=bo&amp;t=Etext&amp;pg=1&amp;f=author,exc,bdr:P6126&amp;uilang=bo&amp;q=ཚད་མ་ཀུན་ལས་བཏུས་པ།~1", "ཡིག་རྐྱང་གཞན།")</f>
        <v/>
      </c>
    </row>
    <row r="82" ht="70" customHeight="1">
      <c r="A82" t="inlineStr"/>
      <c r="B82" t="inlineStr">
        <is>
          <t>WA0RT3540</t>
        </is>
      </c>
      <c r="C82" t="inlineStr">
        <is>
          <t>ཚད་མ་ཀུན་ལས་བཏུས་པ།</t>
        </is>
      </c>
      <c r="D82">
        <f>HYPERLINK("https://library.bdrc.io/show/bdr:MW22704_4489?uilang=bo","MW22704_4489")</f>
        <v/>
      </c>
      <c r="E82" t="inlineStr"/>
      <c r="F82" t="inlineStr"/>
      <c r="G82">
        <f>HYPERLINK("https://library.bdrc.io/search?lg=bo&amp;t=Work&amp;pg=1&amp;f=author,exc,bdr:P6126&amp;uilang=bo&amp;q=ཚད་མ་ཀུན་ལས་བཏུས་པ།~1", "བརྩམས་ཆོས་གཞན།")</f>
        <v/>
      </c>
      <c r="H82">
        <f>HYPERLINK("https://library.bdrc.io/search?lg=bo&amp;t=Etext&amp;pg=1&amp;f=author,exc,bdr:P6126&amp;uilang=bo&amp;q=ཚད་མ་ཀུན་ལས་བཏུས་པ།~1", "ཡིག་རྐྱང་གཞན།")</f>
        <v/>
      </c>
    </row>
    <row r="83" ht="70" customHeight="1">
      <c r="A83" t="inlineStr"/>
      <c r="B83" t="inlineStr">
        <is>
          <t>WA0RT3541</t>
        </is>
      </c>
      <c r="C83" t="inlineStr">
        <is>
          <t>ཚད་མ་ཀུན་ལས་བཏུས་པའི་འགྲེལ་པ།</t>
        </is>
      </c>
      <c r="D83">
        <f>HYPERLINK("https://library.bdrc.io/show/bdr:MW23703_4204?uilang=bo","MW23703_4204")</f>
        <v/>
      </c>
      <c r="E83" t="inlineStr"/>
      <c r="F83" t="inlineStr"/>
      <c r="G83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83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84" ht="70" customHeight="1">
      <c r="A84" t="inlineStr"/>
      <c r="B84" t="inlineStr">
        <is>
          <t>WA0RT3541</t>
        </is>
      </c>
      <c r="C84" t="inlineStr">
        <is>
          <t>ཚད་མ་ཀུན་ལས་བཏུས་པའི་འགྲེལ་པ།</t>
        </is>
      </c>
      <c r="D84">
        <f>HYPERLINK("https://library.bdrc.io/show/bdr:MW2KG5015_4490?uilang=bo","MW2KG5015_4490")</f>
        <v/>
      </c>
      <c r="E84" t="inlineStr"/>
      <c r="F84" t="inlineStr"/>
      <c r="G84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84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85" ht="70" customHeight="1">
      <c r="A85" t="inlineStr"/>
      <c r="B85" t="inlineStr">
        <is>
          <t>WA0RT3541</t>
        </is>
      </c>
      <c r="C85" t="inlineStr">
        <is>
          <t>ཚད་མ་ཀུན་ལས་བཏུས་པའི་འགྲེལ་པ།</t>
        </is>
      </c>
      <c r="D85">
        <f>HYPERLINK("https://library.bdrc.io/show/bdr:MW1KG13126_5701?uilang=bo","MW1KG13126_5701")</f>
        <v/>
      </c>
      <c r="E85" t="inlineStr"/>
      <c r="F85" t="inlineStr"/>
      <c r="G85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85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86" ht="70" customHeight="1">
      <c r="A86" t="inlineStr"/>
      <c r="B86" t="inlineStr">
        <is>
          <t>WA0RT3541</t>
        </is>
      </c>
      <c r="C86" t="inlineStr">
        <is>
          <t>ཚད་མ་ཀུན་ལས་བཏུས་པའི་འགྲེལ་པ།</t>
        </is>
      </c>
      <c r="D86">
        <f>HYPERLINK("https://library.bdrc.io/show/bdr:MW2KG5015_4491?uilang=bo","MW2KG5015_4491")</f>
        <v/>
      </c>
      <c r="E86" t="inlineStr"/>
      <c r="F86" t="inlineStr"/>
      <c r="G86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86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87" ht="70" customHeight="1">
      <c r="A87" t="inlineStr"/>
      <c r="B87" t="inlineStr">
        <is>
          <t>WA0RT3541</t>
        </is>
      </c>
      <c r="C87" t="inlineStr">
        <is>
          <t>ཚད་མ་ཀུན་ལས་བཏུས་པའི་འགྲེལ་པ།</t>
        </is>
      </c>
      <c r="D87">
        <f>HYPERLINK("https://library.bdrc.io/show/bdr:MW1PD95844_3435?uilang=bo","MW1PD95844_3435")</f>
        <v/>
      </c>
      <c r="E87" t="inlineStr"/>
      <c r="F87" t="inlineStr"/>
      <c r="G87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87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88" ht="70" customHeight="1">
      <c r="A88" t="inlineStr"/>
      <c r="B88" t="inlineStr">
        <is>
          <t>WA0RT3541</t>
        </is>
      </c>
      <c r="C88" t="inlineStr">
        <is>
          <t>ཚད་མ་ཀུན་ལས་བཏུས་པའི་འགྲེལ་པ།</t>
        </is>
      </c>
      <c r="D88">
        <f>HYPERLINK("https://library.bdrc.io/show/bdr:MW23702_3704?uilang=bo","MW23702_3704")</f>
        <v/>
      </c>
      <c r="E88" t="inlineStr"/>
      <c r="F88" t="inlineStr"/>
      <c r="G88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88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89" ht="70" customHeight="1">
      <c r="A89" t="inlineStr"/>
      <c r="B89" t="inlineStr">
        <is>
          <t>WA0RT3541</t>
        </is>
      </c>
      <c r="C89" t="inlineStr">
        <is>
          <t>ཚད་མ་ཀུན་ལས་བཏུས་པའི་འགྲེལ་པ།</t>
        </is>
      </c>
      <c r="D89">
        <f>HYPERLINK("https://library.bdrc.io/show/bdr:MW23702_3705?uilang=bo","MW23702_3705")</f>
        <v/>
      </c>
      <c r="E89" t="inlineStr"/>
      <c r="F89" t="inlineStr"/>
      <c r="G89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89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90" ht="70" customHeight="1">
      <c r="A90" t="inlineStr"/>
      <c r="B90" t="inlineStr">
        <is>
          <t>WA0RT3541</t>
        </is>
      </c>
      <c r="C90" t="inlineStr">
        <is>
          <t>ཚད་མ་ཀུན་ལས་བཏུས་པའི་འགྲེལ་པ།</t>
        </is>
      </c>
      <c r="D90">
        <f>HYPERLINK("https://library.bdrc.io/show/bdr:MW22704_4491?uilang=bo","MW22704_4491")</f>
        <v/>
      </c>
      <c r="E90" t="inlineStr"/>
      <c r="F90" t="inlineStr"/>
      <c r="G90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90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91" ht="70" customHeight="1">
      <c r="A91" t="inlineStr"/>
      <c r="B91" t="inlineStr">
        <is>
          <t>WA0RT3541</t>
        </is>
      </c>
      <c r="C91" t="inlineStr">
        <is>
          <t>ཚད་མ་ཀུན་ལས་བཏུས་པའི་འགྲེལ་པ།</t>
        </is>
      </c>
      <c r="D91">
        <f>HYPERLINK("https://library.bdrc.io/show/bdr:MW1PD95844_3436?uilang=bo","MW1PD95844_3436")</f>
        <v/>
      </c>
      <c r="E91" t="inlineStr"/>
      <c r="F91" t="inlineStr"/>
      <c r="G91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91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92" ht="70" customHeight="1">
      <c r="A92" t="inlineStr"/>
      <c r="B92" t="inlineStr">
        <is>
          <t>WA0RT3541</t>
        </is>
      </c>
      <c r="C92" t="inlineStr">
        <is>
          <t>ཚད་མ་ཀུན་ལས་བཏུས་པའི་འགྲེལ་པ།</t>
        </is>
      </c>
      <c r="D92">
        <f>HYPERLINK("https://library.bdrc.io/show/bdr:MW22704_4490?uilang=bo","MW22704_4490")</f>
        <v/>
      </c>
      <c r="E92" t="inlineStr"/>
      <c r="F92" t="inlineStr"/>
      <c r="G92">
        <f>HYPERLINK("https://library.bdrc.io/search?lg=bo&amp;t=Work&amp;pg=1&amp;f=author,exc,bdr:P6126&amp;uilang=bo&amp;q=ཚད་མ་ཀུན་ལས་བཏུས་པའི་འགྲེལ་པ།~1", "བརྩམས་ཆོས་གཞན།")</f>
        <v/>
      </c>
      <c r="H92">
        <f>HYPERLINK("https://library.bdrc.io/search?lg=bo&amp;t=Etext&amp;pg=1&amp;f=author,exc,bdr:P6126&amp;uilang=bo&amp;q=ཚད་མ་ཀུན་ལས་བཏུས་པའི་འགྲེལ་པ།~1", "ཡིག་རྐྱང་གཞན།")</f>
        <v/>
      </c>
    </row>
    <row r="93" ht="70" customHeight="1">
      <c r="A93" t="inlineStr"/>
      <c r="B93" t="inlineStr">
        <is>
          <t>WA0RT3542</t>
        </is>
      </c>
      <c r="C93" t="inlineStr">
        <is>
          <t>དམིགས་པ་བརྟག་པ།</t>
        </is>
      </c>
      <c r="D93">
        <f>HYPERLINK("https://library.bdrc.io/show/bdr:MW2KG5015_4492?uilang=bo","MW2KG5015_4492")</f>
        <v/>
      </c>
      <c r="E93" t="inlineStr"/>
      <c r="F93" t="inlineStr"/>
      <c r="G93">
        <f>HYPERLINK("https://library.bdrc.io/search?lg=bo&amp;t=Work&amp;pg=1&amp;f=author,exc,bdr:P6126&amp;uilang=bo&amp;q=དམིགས་པ་བརྟག་པ།~1", "བརྩམས་ཆོས་གཞན།")</f>
        <v/>
      </c>
      <c r="H93">
        <f>HYPERLINK("https://library.bdrc.io/search?lg=bo&amp;t=Etext&amp;pg=1&amp;f=author,exc,bdr:P6126&amp;uilang=bo&amp;q=དམིགས་པ་བརྟག་པ།~1", "ཡིག་རྐྱང་གཞན།")</f>
        <v/>
      </c>
    </row>
    <row r="94" ht="70" customHeight="1">
      <c r="A94" t="inlineStr"/>
      <c r="B94" t="inlineStr">
        <is>
          <t>WA0RT3542</t>
        </is>
      </c>
      <c r="C94" t="inlineStr">
        <is>
          <t>དམིགས་པ་བརྟགས་པ།</t>
        </is>
      </c>
      <c r="D94">
        <f>HYPERLINK("https://library.bdrc.io/show/bdr:MW23702_3706?uilang=bo","MW23702_3706")</f>
        <v/>
      </c>
      <c r="E94" t="inlineStr"/>
      <c r="F94" t="inlineStr"/>
      <c r="G94">
        <f>HYPERLINK("https://library.bdrc.io/search?lg=bo&amp;t=Work&amp;pg=1&amp;f=author,exc,bdr:P6126&amp;uilang=bo&amp;q=དམིགས་པ་བརྟགས་པ།~1", "བརྩམས་ཆོས་གཞན།")</f>
        <v/>
      </c>
      <c r="H94">
        <f>HYPERLINK("https://library.bdrc.io/search?lg=bo&amp;t=Etext&amp;pg=1&amp;f=author,exc,bdr:P6126&amp;uilang=bo&amp;q=དམིགས་པ་བརྟགས་པ།~1", "ཡིག་རྐྱང་གཞན།")</f>
        <v/>
      </c>
    </row>
    <row r="95" ht="70" customHeight="1">
      <c r="A95" t="inlineStr"/>
      <c r="B95" t="inlineStr">
        <is>
          <t>WA0RT3542</t>
        </is>
      </c>
      <c r="C95" t="inlineStr">
        <is>
          <t>དམིགས་པ་བརྟག་པ།</t>
        </is>
      </c>
      <c r="D95">
        <f>HYPERLINK("https://library.bdrc.io/show/bdr:MW22704_4492?uilang=bo","MW22704_4492")</f>
        <v/>
      </c>
      <c r="E95" t="inlineStr"/>
      <c r="F95" t="inlineStr"/>
      <c r="G95">
        <f>HYPERLINK("https://library.bdrc.io/search?lg=bo&amp;t=Work&amp;pg=1&amp;f=author,exc,bdr:P6126&amp;uilang=bo&amp;q=དམིགས་པ་བརྟག་པ།~1", "བརྩམས་ཆོས་གཞན།")</f>
        <v/>
      </c>
      <c r="H95">
        <f>HYPERLINK("https://library.bdrc.io/search?lg=bo&amp;t=Etext&amp;pg=1&amp;f=author,exc,bdr:P6126&amp;uilang=bo&amp;q=དམིགས་པ་བརྟག་པ།~1", "ཡིག་རྐྱང་གཞན།")</f>
        <v/>
      </c>
    </row>
    <row r="96" ht="70" customHeight="1">
      <c r="A96" t="inlineStr"/>
      <c r="B96" t="inlineStr">
        <is>
          <t>WA0RT3542</t>
        </is>
      </c>
      <c r="C96" t="inlineStr">
        <is>
          <t>དམིགས་པ་བརྟག་པ།</t>
        </is>
      </c>
      <c r="D96">
        <f>HYPERLINK("https://library.bdrc.io/show/bdr:MW1KG13126_5703?uilang=bo","MW1KG13126_5703")</f>
        <v/>
      </c>
      <c r="E96" t="inlineStr"/>
      <c r="F96" t="inlineStr"/>
      <c r="G96">
        <f>HYPERLINK("https://library.bdrc.io/search?lg=bo&amp;t=Work&amp;pg=1&amp;f=author,exc,bdr:P6126&amp;uilang=bo&amp;q=དམིགས་པ་བརྟག་པ།~1", "བརྩམས་ཆོས་གཞན།")</f>
        <v/>
      </c>
      <c r="H96">
        <f>HYPERLINK("https://library.bdrc.io/search?lg=bo&amp;t=Etext&amp;pg=1&amp;f=author,exc,bdr:P6126&amp;uilang=bo&amp;q=དམིགས་པ་བརྟག་པ།~1", "ཡིག་རྐྱང་གཞན།")</f>
        <v/>
      </c>
    </row>
    <row r="97" ht="70" customHeight="1">
      <c r="A97" t="inlineStr"/>
      <c r="B97" t="inlineStr">
        <is>
          <t>WA0RT3542</t>
        </is>
      </c>
      <c r="C97" t="inlineStr">
        <is>
          <t>དམིགས་པ་བརྟག་པ།</t>
        </is>
      </c>
      <c r="D97">
        <f>HYPERLINK("https://library.bdrc.io/show/bdr:MW23703_4205?uilang=bo","MW23703_4205")</f>
        <v/>
      </c>
      <c r="E97" t="inlineStr"/>
      <c r="F97" t="inlineStr"/>
      <c r="G97">
        <f>HYPERLINK("https://library.bdrc.io/search?lg=bo&amp;t=Work&amp;pg=1&amp;f=author,exc,bdr:P6126&amp;uilang=bo&amp;q=དམིགས་པ་བརྟག་པ།~1", "བརྩམས་ཆོས་གཞན།")</f>
        <v/>
      </c>
      <c r="H97">
        <f>HYPERLINK("https://library.bdrc.io/search?lg=bo&amp;t=Etext&amp;pg=1&amp;f=author,exc,bdr:P6126&amp;uilang=bo&amp;q=དམིགས་པ་བརྟག་པ།~1", "ཡིག་རྐྱང་གཞན།")</f>
        <v/>
      </c>
    </row>
    <row r="98" ht="70" customHeight="1">
      <c r="A98" t="inlineStr"/>
      <c r="B98" t="inlineStr">
        <is>
          <t>WA0RT3542</t>
        </is>
      </c>
      <c r="C98" t="inlineStr">
        <is>
          <t>དམིགས་པ་བརྟག་པ།</t>
        </is>
      </c>
      <c r="D98">
        <f>HYPERLINK("https://library.bdrc.io/show/bdr:MW1PD95844_3437?uilang=bo","MW1PD95844_3437")</f>
        <v/>
      </c>
      <c r="E98" t="inlineStr"/>
      <c r="F98" t="inlineStr"/>
      <c r="G98">
        <f>HYPERLINK("https://library.bdrc.io/search?lg=bo&amp;t=Work&amp;pg=1&amp;f=author,exc,bdr:P6126&amp;uilang=bo&amp;q=དམིགས་པ་བརྟག་པ།~1", "བརྩམས་ཆོས་གཞན།")</f>
        <v/>
      </c>
      <c r="H98">
        <f>HYPERLINK("https://library.bdrc.io/search?lg=bo&amp;t=Etext&amp;pg=1&amp;f=author,exc,bdr:P6126&amp;uilang=bo&amp;q=དམིགས་པ་བརྟག་པ།~1", "ཡིག་རྐྱང་གཞན།")</f>
        <v/>
      </c>
    </row>
    <row r="99" ht="70" customHeight="1">
      <c r="A99" t="inlineStr"/>
      <c r="B99" t="inlineStr">
        <is>
          <t>WA0RT3543</t>
        </is>
      </c>
      <c r="C99" t="inlineStr">
        <is>
          <t>དམིགས་པ་བརྟག་པའི་འགྲེལ་པ།</t>
        </is>
      </c>
      <c r="D99">
        <f>HYPERLINK("https://library.bdrc.io/show/bdr:MW2KG5015_4493?uilang=bo","MW2KG5015_4493")</f>
        <v/>
      </c>
      <c r="E99" t="inlineStr"/>
      <c r="F99" t="inlineStr"/>
      <c r="G99">
        <f>HYPERLINK("https://library.bdrc.io/search?lg=bo&amp;t=Work&amp;pg=1&amp;f=author,exc,bdr:P6126&amp;uilang=bo&amp;q=དམིགས་པ་བརྟག་པའི་འགྲེལ་པ།~1", "བརྩམས་ཆོས་གཞན།")</f>
        <v/>
      </c>
      <c r="H99">
        <f>HYPERLINK("https://library.bdrc.io/search?lg=bo&amp;t=Etext&amp;pg=1&amp;f=author,exc,bdr:P6126&amp;uilang=bo&amp;q=དམིགས་པ་བརྟག་པའི་འགྲེལ་པ།~1", "ཡིག་རྐྱང་གཞན།")</f>
        <v/>
      </c>
    </row>
    <row r="100" ht="70" customHeight="1">
      <c r="A100" t="inlineStr"/>
      <c r="B100" t="inlineStr">
        <is>
          <t>WA0RT3543</t>
        </is>
      </c>
      <c r="C100" t="inlineStr">
        <is>
          <t>དམིགས་པ་བརྟག་པའི་འགྲེལ་པ།</t>
        </is>
      </c>
      <c r="D100">
        <f>HYPERLINK("https://library.bdrc.io/show/bdr:MW23703_4206?uilang=bo","MW23703_4206")</f>
        <v/>
      </c>
      <c r="E100" t="inlineStr"/>
      <c r="F100" t="inlineStr"/>
      <c r="G100">
        <f>HYPERLINK("https://library.bdrc.io/search?lg=bo&amp;t=Work&amp;pg=1&amp;f=author,exc,bdr:P6126&amp;uilang=bo&amp;q=དམིགས་པ་བརྟག་པའི་འགྲེལ་པ།~1", "བརྩམས་ཆོས་གཞན།")</f>
        <v/>
      </c>
      <c r="H100">
        <f>HYPERLINK("https://library.bdrc.io/search?lg=bo&amp;t=Etext&amp;pg=1&amp;f=author,exc,bdr:P6126&amp;uilang=bo&amp;q=དམིགས་པ་བརྟག་པའི་འགྲེལ་པ།~1", "ཡིག་རྐྱང་གཞན།")</f>
        <v/>
      </c>
    </row>
    <row r="101" ht="70" customHeight="1">
      <c r="A101" t="inlineStr"/>
      <c r="B101" t="inlineStr">
        <is>
          <t>WA0RT3543</t>
        </is>
      </c>
      <c r="C101" t="inlineStr">
        <is>
          <t>དམིགས་པ་བརྟག་པའི་འགྲེལ་པ།</t>
        </is>
      </c>
      <c r="D101">
        <f>HYPERLINK("https://library.bdrc.io/show/bdr:MW1PD95844_3438?uilang=bo","MW1PD95844_3438")</f>
        <v/>
      </c>
      <c r="E101" t="inlineStr"/>
      <c r="F101" t="inlineStr"/>
      <c r="G101">
        <f>HYPERLINK("https://library.bdrc.io/search?lg=bo&amp;t=Work&amp;pg=1&amp;f=author,exc,bdr:P6126&amp;uilang=bo&amp;q=དམིགས་པ་བརྟག་པའི་འགྲེལ་པ།~1", "བརྩམས་ཆོས་གཞན།")</f>
        <v/>
      </c>
      <c r="H101">
        <f>HYPERLINK("https://library.bdrc.io/search?lg=bo&amp;t=Etext&amp;pg=1&amp;f=author,exc,bdr:P6126&amp;uilang=bo&amp;q=དམིགས་པ་བརྟག་པའི་འགྲེལ་པ།~1", "ཡིག་རྐྱང་གཞན།")</f>
        <v/>
      </c>
    </row>
    <row r="102" ht="70" customHeight="1">
      <c r="A102" t="inlineStr"/>
      <c r="B102" t="inlineStr">
        <is>
          <t>WA0RT3543</t>
        </is>
      </c>
      <c r="C102" t="inlineStr">
        <is>
          <t>དམིགས་པ་བརྟག་པའི་འགྲེལ་པ།</t>
        </is>
      </c>
      <c r="D102">
        <f>HYPERLINK("https://library.bdrc.io/show/bdr:MW22704_4493?uilang=bo","MW22704_4493")</f>
        <v/>
      </c>
      <c r="E102" t="inlineStr"/>
      <c r="F102" t="inlineStr"/>
      <c r="G102">
        <f>HYPERLINK("https://library.bdrc.io/search?lg=bo&amp;t=Work&amp;pg=1&amp;f=author,exc,bdr:P6126&amp;uilang=bo&amp;q=དམིགས་པ་བརྟག་པའི་འགྲེལ་པ།~1", "བརྩམས་ཆོས་གཞན།")</f>
        <v/>
      </c>
      <c r="H102">
        <f>HYPERLINK("https://library.bdrc.io/search?lg=bo&amp;t=Etext&amp;pg=1&amp;f=author,exc,bdr:P6126&amp;uilang=bo&amp;q=དམིགས་པ་བརྟག་པའི་འགྲེལ་པ།~1", "ཡིག་རྐྱང་གཞན།")</f>
        <v/>
      </c>
    </row>
    <row r="103" ht="70" customHeight="1">
      <c r="A103" t="inlineStr"/>
      <c r="B103" t="inlineStr">
        <is>
          <t>WA0RT3543</t>
        </is>
      </c>
      <c r="C103" t="inlineStr">
        <is>
          <t>དམིགས་པ་བརྟགས་པའི་འགྲེལ་པ།</t>
        </is>
      </c>
      <c r="D103">
        <f>HYPERLINK("https://library.bdrc.io/show/bdr:MW23702_3707?uilang=bo","MW23702_3707")</f>
        <v/>
      </c>
      <c r="E103" t="inlineStr"/>
      <c r="F103" t="inlineStr"/>
      <c r="G103">
        <f>HYPERLINK("https://library.bdrc.io/search?lg=bo&amp;t=Work&amp;pg=1&amp;f=author,exc,bdr:P6126&amp;uilang=bo&amp;q=དམིགས་པ་བརྟགས་པའི་འགྲེལ་པ།~1", "བརྩམས་ཆོས་གཞན།")</f>
        <v/>
      </c>
      <c r="H103">
        <f>HYPERLINK("https://library.bdrc.io/search?lg=bo&amp;t=Etext&amp;pg=1&amp;f=author,exc,bdr:P6126&amp;uilang=bo&amp;q=དམིགས་པ་བརྟགས་པའི་འགྲེལ་པ།~1", "ཡིག་རྐྱང་གཞན།")</f>
        <v/>
      </c>
    </row>
    <row r="104" ht="70" customHeight="1">
      <c r="A104" t="inlineStr"/>
      <c r="B104" t="inlineStr">
        <is>
          <t>WA0RT3543</t>
        </is>
      </c>
      <c r="C104" t="inlineStr">
        <is>
          <t>དམིགས་པ་བརྟག་པའི་འགྲེལ་པ།</t>
        </is>
      </c>
      <c r="D104">
        <f>HYPERLINK("https://library.bdrc.io/show/bdr:MW1KG13126_5704?uilang=bo","MW1KG13126_5704")</f>
        <v/>
      </c>
      <c r="E104" t="inlineStr"/>
      <c r="F104" t="inlineStr"/>
      <c r="G104">
        <f>HYPERLINK("https://library.bdrc.io/search?lg=bo&amp;t=Work&amp;pg=1&amp;f=author,exc,bdr:P6126&amp;uilang=bo&amp;q=དམིགས་པ་བརྟག་པའི་འགྲེལ་པ།~1", "བརྩམས་ཆོས་གཞན།")</f>
        <v/>
      </c>
      <c r="H104">
        <f>HYPERLINK("https://library.bdrc.io/search?lg=bo&amp;t=Etext&amp;pg=1&amp;f=author,exc,bdr:P6126&amp;uilang=bo&amp;q=དམིགས་པ་བརྟག་པའི་འགྲེལ་པ།~1", "ཡིག་རྐྱང་གཞན།")</f>
        <v/>
      </c>
    </row>
    <row r="105" ht="70" customHeight="1">
      <c r="A105" t="inlineStr"/>
      <c r="B105" t="inlineStr">
        <is>
          <t>WA0RTI3543</t>
        </is>
      </c>
      <c r="C105" t="inlineStr">
        <is>
          <t>Alambanapariksa with Vrtti</t>
        </is>
      </c>
      <c r="D105">
        <f>HYPERLINK("https://library.bdrc.io/show/bdr:IE0GR0256?uilang=bo","IE0GR0256")</f>
        <v/>
      </c>
      <c r="E105" t="inlineStr"/>
      <c r="F105" t="inlineStr"/>
      <c r="G105">
        <f>HYPERLINK("https://library.bdrc.io/search?lg=bo&amp;t=Work&amp;pg=1&amp;f=author,exc,bdr:P6126&amp;uilang=bo&amp;q=Alambanapariksa with Vrtti~1", "བརྩམས་ཆོས་གཞན།")</f>
        <v/>
      </c>
      <c r="H105">
        <f>HYPERLINK("https://library.bdrc.io/search?lg=bo&amp;t=Etext&amp;pg=1&amp;f=author,exc,bdr:P6126&amp;uilang=bo&amp;q=Alambanapariksa with Vrtti~1", "ཡིག་རྐྱང་གཞན།")</f>
        <v/>
      </c>
    </row>
    <row r="106" ht="70" customHeight="1">
      <c r="A106" t="inlineStr"/>
      <c r="B106" t="inlineStr">
        <is>
          <t>WA0RT3544</t>
        </is>
      </c>
      <c r="C106" t="inlineStr">
        <is>
          <t>དུས་གསུམ་བརྟག་པ་ཞེས་བྱ་བ།</t>
        </is>
      </c>
      <c r="D106">
        <f>HYPERLINK("https://library.bdrc.io/show/bdr:MW23703_4207?uilang=bo","MW23703_4207")</f>
        <v/>
      </c>
      <c r="E106" t="inlineStr"/>
      <c r="F106" t="inlineStr"/>
      <c r="G106">
        <f>HYPERLINK("https://library.bdrc.io/search?lg=bo&amp;t=Work&amp;pg=1&amp;f=author,exc,bdr:P6126&amp;uilang=bo&amp;q=དུས་གསུམ་བརྟག་པ་ཞེས་བྱ་བ།~1", "བརྩམས་ཆོས་གཞན།")</f>
        <v/>
      </c>
      <c r="H106">
        <f>HYPERLINK("https://library.bdrc.io/search?lg=bo&amp;t=Etext&amp;pg=1&amp;f=author,exc,bdr:P6126&amp;uilang=bo&amp;q=དུས་གསུམ་བརྟག་པ་ཞེས་བྱ་བ།~1", "ཡིག་རྐྱང་གཞན།")</f>
        <v/>
      </c>
    </row>
    <row r="107" ht="70" customHeight="1">
      <c r="A107" t="inlineStr"/>
      <c r="B107" t="inlineStr">
        <is>
          <t>WA0RT3544</t>
        </is>
      </c>
      <c r="C107" t="inlineStr">
        <is>
          <t>དུས་གསུམ་བརྟག་པ་ཞེས་བྱ་བ།</t>
        </is>
      </c>
      <c r="D107">
        <f>HYPERLINK("https://library.bdrc.io/show/bdr:MW1PD95844_3439?uilang=bo","MW1PD95844_3439")</f>
        <v/>
      </c>
      <c r="E107" t="inlineStr"/>
      <c r="F107" t="inlineStr"/>
      <c r="G107">
        <f>HYPERLINK("https://library.bdrc.io/search?lg=bo&amp;t=Work&amp;pg=1&amp;f=author,exc,bdr:P6126&amp;uilang=bo&amp;q=དུས་གསུམ་བརྟག་པ་ཞེས་བྱ་བ།~1", "བརྩམས་ཆོས་གཞན།")</f>
        <v/>
      </c>
      <c r="H107">
        <f>HYPERLINK("https://library.bdrc.io/search?lg=bo&amp;t=Etext&amp;pg=1&amp;f=author,exc,bdr:P6126&amp;uilang=bo&amp;q=དུས་གསུམ་བརྟག་པ་ཞེས་བྱ་བ།~1", "ཡིག་རྐྱང་གཞན།")</f>
        <v/>
      </c>
    </row>
    <row r="108" ht="70" customHeight="1">
      <c r="A108" t="inlineStr"/>
      <c r="B108" t="inlineStr">
        <is>
          <t>WA0RT3544</t>
        </is>
      </c>
      <c r="C108" t="inlineStr">
        <is>
          <t>དུས་གསུམ་བརྟག་པ་ཞེས་བྱ་བ།</t>
        </is>
      </c>
      <c r="D108">
        <f>HYPERLINK("https://library.bdrc.io/show/bdr:MW2KG5015_4494?uilang=bo","MW2KG5015_4494")</f>
        <v/>
      </c>
      <c r="E108" t="inlineStr"/>
      <c r="F108" t="inlineStr"/>
      <c r="G108">
        <f>HYPERLINK("https://library.bdrc.io/search?lg=bo&amp;t=Work&amp;pg=1&amp;f=author,exc,bdr:P6126&amp;uilang=bo&amp;q=དུས་གསུམ་བརྟག་པ་ཞེས་བྱ་བ།~1", "བརྩམས་ཆོས་གཞན།")</f>
        <v/>
      </c>
      <c r="H108">
        <f>HYPERLINK("https://library.bdrc.io/search?lg=bo&amp;t=Etext&amp;pg=1&amp;f=author,exc,bdr:P6126&amp;uilang=bo&amp;q=དུས་གསུམ་བརྟག་པ་ཞེས་བྱ་བ།~1", "ཡིག་རྐྱང་གཞན།")</f>
        <v/>
      </c>
    </row>
    <row r="109" ht="70" customHeight="1">
      <c r="A109" t="inlineStr"/>
      <c r="B109" t="inlineStr">
        <is>
          <t>WA0RT3544</t>
        </is>
      </c>
      <c r="C109" t="inlineStr">
        <is>
          <t>དུས་གསུམ་བརྟག་པ།</t>
        </is>
      </c>
      <c r="D109">
        <f>HYPERLINK("https://library.bdrc.io/show/bdr:MW23702_3708?uilang=bo","MW23702_3708")</f>
        <v/>
      </c>
      <c r="E109" t="inlineStr"/>
      <c r="F109" t="inlineStr"/>
      <c r="G109">
        <f>HYPERLINK("https://library.bdrc.io/search?lg=bo&amp;t=Work&amp;pg=1&amp;f=author,exc,bdr:P6126&amp;uilang=bo&amp;q=དུས་གསུམ་བརྟག་པ།~1", "བརྩམས་ཆོས་གཞན།")</f>
        <v/>
      </c>
      <c r="H109">
        <f>HYPERLINK("https://library.bdrc.io/search?lg=bo&amp;t=Etext&amp;pg=1&amp;f=author,exc,bdr:P6126&amp;uilang=bo&amp;q=དུས་གསུམ་བརྟག་པ།~1", "ཡིག་རྐྱང་གཞན།")</f>
        <v/>
      </c>
    </row>
    <row r="110" ht="70" customHeight="1">
      <c r="A110" t="inlineStr"/>
      <c r="B110" t="inlineStr">
        <is>
          <t>WA0RT3544</t>
        </is>
      </c>
      <c r="C110" t="inlineStr">
        <is>
          <t>དུས་གསུམ་བརྟག་པ་ཞེས་བྱ་བ།</t>
        </is>
      </c>
      <c r="D110">
        <f>HYPERLINK("https://library.bdrc.io/show/bdr:MW1KG13126_5705?uilang=bo","MW1KG13126_5705")</f>
        <v/>
      </c>
      <c r="E110" t="inlineStr"/>
      <c r="F110" t="inlineStr"/>
      <c r="G110">
        <f>HYPERLINK("https://library.bdrc.io/search?lg=bo&amp;t=Work&amp;pg=1&amp;f=author,exc,bdr:P6126&amp;uilang=bo&amp;q=དུས་གསུམ་བརྟག་པ་ཞེས་བྱ་བ།~1", "བརྩམས་ཆོས་གཞན།")</f>
        <v/>
      </c>
      <c r="H110">
        <f>HYPERLINK("https://library.bdrc.io/search?lg=bo&amp;t=Etext&amp;pg=1&amp;f=author,exc,bdr:P6126&amp;uilang=bo&amp;q=དུས་གསུམ་བརྟག་པ་ཞེས་བྱ་བ།~1", "ཡིག་རྐྱང་གཞན།")</f>
        <v/>
      </c>
    </row>
    <row r="111" ht="70" customHeight="1">
      <c r="A111" t="inlineStr"/>
      <c r="B111" t="inlineStr">
        <is>
          <t>WA0RT3544</t>
        </is>
      </c>
      <c r="C111" t="inlineStr">
        <is>
          <t>དུས་གསུམ་བརྟག་པ་ཞེས་བྱ་བ།</t>
        </is>
      </c>
      <c r="D111">
        <f>HYPERLINK("https://library.bdrc.io/show/bdr:MW22704_4494?uilang=bo","MW22704_4494")</f>
        <v/>
      </c>
      <c r="E111" t="inlineStr"/>
      <c r="F111" t="inlineStr"/>
      <c r="G111">
        <f>HYPERLINK("https://library.bdrc.io/search?lg=bo&amp;t=Work&amp;pg=1&amp;f=author,exc,bdr:P6126&amp;uilang=bo&amp;q=དུས་གསུམ་བརྟག་པ་ཞེས་བྱ་བ།~1", "བརྩམས་ཆོས་གཞན།")</f>
        <v/>
      </c>
      <c r="H111">
        <f>HYPERLINK("https://library.bdrc.io/search?lg=bo&amp;t=Etext&amp;pg=1&amp;f=author,exc,bdr:P6126&amp;uilang=bo&amp;q=དུས་གསུམ་བརྟག་པ་ཞེས་བྱ་བ།~1", "ཡིག་རྐྱང་གཞན།")</f>
        <v/>
      </c>
    </row>
    <row r="112" ht="70" customHeight="1">
      <c r="A112" t="inlineStr"/>
      <c r="B112" t="inlineStr">
        <is>
          <t>WA0RT3545</t>
        </is>
      </c>
      <c r="C112" t="inlineStr">
        <is>
          <t>ཚད་མའི་བསྟན་བཅོས་རིགས་པ་ལ་འཇུག་པ་ཞེས་བྱ་བ།</t>
        </is>
      </c>
      <c r="D112">
        <f>HYPERLINK("https://library.bdrc.io/show/bdr:MW1KG13126_5707?uilang=bo","MW1KG13126_5707")</f>
        <v/>
      </c>
      <c r="E112" t="inlineStr"/>
      <c r="F112" t="inlineStr"/>
      <c r="G112">
        <f>HYPERLINK("https://library.bdrc.io/search?lg=bo&amp;t=Work&amp;pg=1&amp;f=author,exc,bdr:P6126&amp;uilang=bo&amp;q=ཚད་མའི་བསྟན་བཅོས་རིགས་པ་ལ་འཇུག་པ་ཞེས་བྱ་བ།~1", "བརྩམས་ཆོས་གཞན།")</f>
        <v/>
      </c>
      <c r="H112">
        <f>HYPERLINK("https://library.bdrc.io/search?lg=bo&amp;t=Etext&amp;pg=1&amp;f=author,exc,bdr:P6126&amp;uilang=bo&amp;q=ཚད་མའི་བསྟན་བཅོས་རིགས་པ་ལ་འཇུག་པ་ཞེས་བྱ་བ།~1", "ཡིག་རྐྱང་གཞན།")</f>
        <v/>
      </c>
    </row>
    <row r="113" ht="70" customHeight="1">
      <c r="A113" t="inlineStr"/>
      <c r="B113" t="inlineStr">
        <is>
          <t>WA0RT3545</t>
        </is>
      </c>
      <c r="C113" t="inlineStr">
        <is>
          <t>ཚད་མའི་བསྟན་བཅོས་རིག་པ་ལ་འཇུག་པ།</t>
        </is>
      </c>
      <c r="D113">
        <f>HYPERLINK("https://library.bdrc.io/show/bdr:MW23702_3710?uilang=bo","MW23702_3710")</f>
        <v/>
      </c>
      <c r="E113" t="inlineStr"/>
      <c r="F113" t="inlineStr"/>
      <c r="G113">
        <f>HYPERLINK("https://library.bdrc.io/search?lg=bo&amp;t=Work&amp;pg=1&amp;f=author,exc,bdr:P6126&amp;uilang=bo&amp;q=ཚད་མའི་བསྟན་བཅོས་རིག་པ་ལ་འཇུག་པ།~1", "བརྩམས་ཆོས་གཞན།")</f>
        <v/>
      </c>
      <c r="H113">
        <f>HYPERLINK("https://library.bdrc.io/search?lg=bo&amp;t=Etext&amp;pg=1&amp;f=author,exc,bdr:P6126&amp;uilang=bo&amp;q=ཚད་མའི་བསྟན་བཅོས་རིག་པ་ལ་འཇུག་པ།~1", "ཡིག་རྐྱང་གཞན།")</f>
        <v/>
      </c>
    </row>
    <row r="114" ht="70" customHeight="1">
      <c r="A114" t="inlineStr"/>
      <c r="B114" t="inlineStr">
        <is>
          <t>WA0RT3545</t>
        </is>
      </c>
      <c r="C114" t="inlineStr">
        <is>
          <t>ཚད་མའི་བསྟན་བཅོས་རིགས་པ་ལ་འཇུག་པ་ཞེས་བྱ་བ།</t>
        </is>
      </c>
      <c r="D114">
        <f>HYPERLINK("https://library.bdrc.io/show/bdr:MW23703_4208?uilang=bo","MW23703_4208")</f>
        <v/>
      </c>
      <c r="E114" t="inlineStr"/>
      <c r="F114" t="inlineStr"/>
      <c r="G114">
        <f>HYPERLINK("https://library.bdrc.io/search?lg=bo&amp;t=Work&amp;pg=1&amp;f=author,exc,bdr:P6126&amp;uilang=bo&amp;q=ཚད་མའི་བསྟན་བཅོས་རིགས་པ་ལ་འཇུག་པ་ཞེས་བྱ་བ།~1", "བརྩམས་ཆོས་གཞན།")</f>
        <v/>
      </c>
      <c r="H114">
        <f>HYPERLINK("https://library.bdrc.io/search?lg=bo&amp;t=Etext&amp;pg=1&amp;f=author,exc,bdr:P6126&amp;uilang=bo&amp;q=ཚད་མའི་བསྟན་བཅོས་རིགས་པ་ལ་འཇུག་པ་ཞེས་བྱ་བ།~1", "ཡིག་རྐྱང་གཞན།")</f>
        <v/>
      </c>
    </row>
    <row r="115" ht="70" customHeight="1">
      <c r="A115" t="inlineStr"/>
      <c r="B115" t="inlineStr">
        <is>
          <t>WA0RT3545</t>
        </is>
      </c>
      <c r="C115" t="inlineStr">
        <is>
          <t>ཚད་མའི་བསྟན་བཅོས་རིགས་པ་ལ་འཇུག་པ།</t>
        </is>
      </c>
      <c r="D115">
        <f>HYPERLINK("https://library.bdrc.io/show/bdr:MW1PD95844_3441?uilang=bo","MW1PD95844_3441")</f>
        <v/>
      </c>
      <c r="E115" t="inlineStr"/>
      <c r="F115" t="inlineStr"/>
      <c r="G115">
        <f>HYPERLINK("https://library.bdrc.io/search?lg=bo&amp;t=Work&amp;pg=1&amp;f=author,exc,bdr:P6126&amp;uilang=bo&amp;q=ཚད་མའི་བསྟན་བཅོས་རིགས་པ་ལ་འཇུག་པ།~1", "བརྩམས་ཆོས་གཞན།")</f>
        <v/>
      </c>
      <c r="H115">
        <f>HYPERLINK("https://library.bdrc.io/search?lg=bo&amp;t=Etext&amp;pg=1&amp;f=author,exc,bdr:P6126&amp;uilang=bo&amp;q=ཚད་མའི་བསྟན་བཅོས་རིགས་པ་ལ་འཇུག་པ།~1", "ཡིག་རྐྱང་གཞན།")</f>
        <v/>
      </c>
    </row>
    <row r="116" ht="70" customHeight="1">
      <c r="A116" t="inlineStr"/>
      <c r="B116" t="inlineStr">
        <is>
          <t>WA0RT3545</t>
        </is>
      </c>
      <c r="C116" t="inlineStr">
        <is>
          <t>ཚད་མའི་བསྟན་བཅོས་རིགས་པ་ལ་འཇུག་པ་ཞེས་བྱ་བ།</t>
        </is>
      </c>
      <c r="D116">
        <f>HYPERLINK("https://library.bdrc.io/show/bdr:MW2KG5015_4496?uilang=bo","MW2KG5015_4496")</f>
        <v/>
      </c>
      <c r="E116" t="inlineStr"/>
      <c r="F116" t="inlineStr"/>
      <c r="G116">
        <f>HYPERLINK("https://library.bdrc.io/search?lg=bo&amp;t=Work&amp;pg=1&amp;f=author,exc,bdr:P6126&amp;uilang=bo&amp;q=ཚད་མའི་བསྟན་བཅོས་རིགས་པ་ལ་འཇུག་པ་ཞེས་བྱ་བ།~1", "བརྩམས་ཆོས་གཞན།")</f>
        <v/>
      </c>
      <c r="H116">
        <f>HYPERLINK("https://library.bdrc.io/search?lg=bo&amp;t=Etext&amp;pg=1&amp;f=author,exc,bdr:P6126&amp;uilang=bo&amp;q=ཚད་མའི་བསྟན་བཅོས་རིགས་པ་ལ་འཇུག་པ་ཞེས་བྱ་བ།~1", "ཡིག་རྐྱང་གཞན།")</f>
        <v/>
      </c>
    </row>
    <row r="117" ht="70" customHeight="1">
      <c r="A117" t="inlineStr"/>
      <c r="B117" t="inlineStr">
        <is>
          <t>WA0RT3545</t>
        </is>
      </c>
      <c r="C117" t="inlineStr">
        <is>
          <t>ཚད་མའི་བསྟན་བཅོས་རིགས་པ་ལ་འཇུག་པ་ཞེས་བྱ་བ།</t>
        </is>
      </c>
      <c r="D117">
        <f>HYPERLINK("https://library.bdrc.io/show/bdr:MW22704_4496?uilang=bo","MW22704_4496")</f>
        <v/>
      </c>
      <c r="E117" t="inlineStr"/>
      <c r="F117" t="inlineStr"/>
      <c r="G117">
        <f>HYPERLINK("https://library.bdrc.io/search?lg=bo&amp;t=Work&amp;pg=1&amp;f=author,exc,bdr:P6126&amp;uilang=bo&amp;q=ཚད་མའི་བསྟན་བཅོས་རིགས་པ་ལ་འཇུག་པ་ཞེས་བྱ་བ།~1", "བརྩམས་ཆོས་གཞན།")</f>
        <v/>
      </c>
      <c r="H117">
        <f>HYPERLINK("https://library.bdrc.io/search?lg=bo&amp;t=Etext&amp;pg=1&amp;f=author,exc,bdr:P6126&amp;uilang=bo&amp;q=ཚད་མའི་བསྟན་བཅོས་རིགས་པ་ལ་འཇུག་པ་ཞེས་བྱ་བ།~1", "ཡིག་རྐྱང་གཞན།")</f>
        <v/>
      </c>
    </row>
    <row r="118" ht="70" customHeight="1">
      <c r="A118" t="inlineStr"/>
      <c r="B118" t="inlineStr">
        <is>
          <t>WA0RT3546</t>
        </is>
      </c>
      <c r="C118" t="inlineStr">
        <is>
          <t>གཏན་ཚིགས་ཀྱི་འཁོར་ལོ་གཏན་ལ་དབབ་པ།</t>
        </is>
      </c>
      <c r="D118">
        <f>HYPERLINK("https://library.bdrc.io/show/bdr:MW23703_4209?uilang=bo","MW23703_4209")</f>
        <v/>
      </c>
      <c r="E118" t="inlineStr"/>
      <c r="F118" t="inlineStr"/>
      <c r="G118">
        <f>HYPERLINK("https://library.bdrc.io/search?lg=bo&amp;t=Work&amp;pg=1&amp;f=author,exc,bdr:P6126&amp;uilang=bo&amp;q=གཏན་ཚིགས་ཀྱི་འཁོར་ལོ་གཏན་ལ་དབབ་པ།~1", "བརྩམས་ཆོས་གཞན།")</f>
        <v/>
      </c>
      <c r="H118">
        <f>HYPERLINK("https://library.bdrc.io/search?lg=bo&amp;t=Etext&amp;pg=1&amp;f=author,exc,bdr:P6126&amp;uilang=bo&amp;q=གཏན་ཚིགས་ཀྱི་འཁོར་ལོ་གཏན་ལ་དབབ་པ།~1", "ཡིག་རྐྱང་གཞན།")</f>
        <v/>
      </c>
    </row>
    <row r="119" ht="70" customHeight="1">
      <c r="A119" t="inlineStr"/>
      <c r="B119" t="inlineStr">
        <is>
          <t>WA0RT3546</t>
        </is>
      </c>
      <c r="C119" t="inlineStr">
        <is>
          <t>གཏན་ཚིགས་ཀྱི་འཁོར་ལོ་གཏན་ལ་དབབ་པ།</t>
        </is>
      </c>
      <c r="D119">
        <f>HYPERLINK("https://library.bdrc.io/show/bdr:MW1PD95844_3442?uilang=bo","MW1PD95844_3442")</f>
        <v/>
      </c>
      <c r="E119" t="inlineStr"/>
      <c r="F119" t="inlineStr"/>
      <c r="G119">
        <f>HYPERLINK("https://library.bdrc.io/search?lg=bo&amp;t=Work&amp;pg=1&amp;f=author,exc,bdr:P6126&amp;uilang=bo&amp;q=གཏན་ཚིགས་ཀྱི་འཁོར་ལོ་གཏན་ལ་དབབ་པ།~1", "བརྩམས་ཆོས་གཞན།")</f>
        <v/>
      </c>
      <c r="H119">
        <f>HYPERLINK("https://library.bdrc.io/search?lg=bo&amp;t=Etext&amp;pg=1&amp;f=author,exc,bdr:P6126&amp;uilang=bo&amp;q=གཏན་ཚིགས་ཀྱི་འཁོར་ལོ་གཏན་ལ་དབབ་པ།~1", "ཡིག་རྐྱང་གཞན།")</f>
        <v/>
      </c>
    </row>
    <row r="120" ht="70" customHeight="1">
      <c r="A120" t="inlineStr"/>
      <c r="B120" t="inlineStr">
        <is>
          <t>WA0RT3546</t>
        </is>
      </c>
      <c r="C120" t="inlineStr">
        <is>
          <t>གཏན་ཚིགས་ཀྱི་འཁོར་ལོ་གཏན་ལ་དབབ་པ།</t>
        </is>
      </c>
      <c r="D120">
        <f>HYPERLINK("https://library.bdrc.io/show/bdr:MW23702_3711?uilang=bo","MW23702_3711")</f>
        <v/>
      </c>
      <c r="E120" t="inlineStr"/>
      <c r="F120" t="inlineStr"/>
      <c r="G120">
        <f>HYPERLINK("https://library.bdrc.io/search?lg=bo&amp;t=Work&amp;pg=1&amp;f=author,exc,bdr:P6126&amp;uilang=bo&amp;q=གཏན་ཚིགས་ཀྱི་འཁོར་ལོ་གཏན་ལ་དབབ་པ།~1", "བརྩམས་ཆོས་གཞན།")</f>
        <v/>
      </c>
      <c r="H120">
        <f>HYPERLINK("https://library.bdrc.io/search?lg=bo&amp;t=Etext&amp;pg=1&amp;f=author,exc,bdr:P6126&amp;uilang=bo&amp;q=གཏན་ཚིགས་ཀྱི་འཁོར་ལོ་གཏན་ལ་དབབ་པ།~1", "ཡིག་རྐྱང་གཞན།")</f>
        <v/>
      </c>
    </row>
    <row r="121" ht="70" customHeight="1">
      <c r="A121" t="inlineStr"/>
      <c r="B121" t="inlineStr">
        <is>
          <t>WA0RT3546</t>
        </is>
      </c>
      <c r="C121" t="inlineStr">
        <is>
          <t>གཏན་ཚིགས་ཀྱི་འཁོར་ལོ་གཏན་ལ་དབབ་པ།</t>
        </is>
      </c>
      <c r="D121">
        <f>HYPERLINK("https://library.bdrc.io/show/bdr:MW1KG13126_5708?uilang=bo","MW1KG13126_5708")</f>
        <v/>
      </c>
      <c r="E121" t="inlineStr"/>
      <c r="F121" t="inlineStr"/>
      <c r="G121">
        <f>HYPERLINK("https://library.bdrc.io/search?lg=bo&amp;t=Work&amp;pg=1&amp;f=author,exc,bdr:P6126&amp;uilang=bo&amp;q=གཏན་ཚིགས་ཀྱི་འཁོར་ལོ་གཏན་ལ་དབབ་པ།~1", "བརྩམས་ཆོས་གཞན།")</f>
        <v/>
      </c>
      <c r="H121">
        <f>HYPERLINK("https://library.bdrc.io/search?lg=bo&amp;t=Etext&amp;pg=1&amp;f=author,exc,bdr:P6126&amp;uilang=bo&amp;q=གཏན་ཚིགས་ཀྱི་འཁོར་ལོ་གཏན་ལ་དབབ་པ།~1", "ཡིག་རྐྱང་གཞན།")</f>
        <v/>
      </c>
    </row>
    <row r="122" ht="70" customHeight="1">
      <c r="A122" t="inlineStr"/>
      <c r="B122" t="inlineStr">
        <is>
          <t>WA0RT3546</t>
        </is>
      </c>
      <c r="C122" t="inlineStr">
        <is>
          <t>གཏན་ཚིགས་ཀྱི་འཁོར་ལོ་གཏན་ལ་དབབ་པ།</t>
        </is>
      </c>
      <c r="D122">
        <f>HYPERLINK("https://library.bdrc.io/show/bdr:MW2KG5015_4497?uilang=bo","MW2KG5015_4497")</f>
        <v/>
      </c>
      <c r="E122" t="inlineStr"/>
      <c r="F122" t="inlineStr"/>
      <c r="G122">
        <f>HYPERLINK("https://library.bdrc.io/search?lg=bo&amp;t=Work&amp;pg=1&amp;f=author,exc,bdr:P6126&amp;uilang=bo&amp;q=གཏན་ཚིགས་ཀྱི་འཁོར་ལོ་གཏན་ལ་དབབ་པ།~1", "བརྩམས་ཆོས་གཞན།")</f>
        <v/>
      </c>
      <c r="H122">
        <f>HYPERLINK("https://library.bdrc.io/search?lg=bo&amp;t=Etext&amp;pg=1&amp;f=author,exc,bdr:P6126&amp;uilang=bo&amp;q=གཏན་ཚིགས་ཀྱི་འཁོར་ལོ་གཏན་ལ་དབབ་པ།~1", "ཡིག་རྐྱང་གཞན།")</f>
        <v/>
      </c>
    </row>
    <row r="123" ht="70" customHeight="1">
      <c r="A123" t="inlineStr"/>
      <c r="B123" t="inlineStr">
        <is>
          <t>WA0RT3546</t>
        </is>
      </c>
      <c r="C123" t="inlineStr">
        <is>
          <t>གཏན་ཚིགས་ཀྱི་འཁོར་ལོ་གཏན་ལ་དབབ་པ།</t>
        </is>
      </c>
      <c r="D123">
        <f>HYPERLINK("https://library.bdrc.io/show/bdr:MW22704_4497?uilang=bo","MW22704_4497")</f>
        <v/>
      </c>
      <c r="E123" t="inlineStr"/>
      <c r="F123" t="inlineStr"/>
      <c r="G123">
        <f>HYPERLINK("https://library.bdrc.io/search?lg=bo&amp;t=Work&amp;pg=1&amp;f=author,exc,bdr:P6126&amp;uilang=bo&amp;q=གཏན་ཚིགས་ཀྱི་འཁོར་ལོ་གཏན་ལ་དབབ་པ།~1", "བརྩམས་ཆོས་གཞན།")</f>
        <v/>
      </c>
      <c r="H123">
        <f>HYPERLINK("https://library.bdrc.io/search?lg=bo&amp;t=Etext&amp;pg=1&amp;f=author,exc,bdr:P6126&amp;uilang=bo&amp;q=གཏན་ཚིགས་ཀྱི་འཁོར་ལོ་གཏན་ལ་དབབ་པ།~1",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