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5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WA1KG18130</t>
        </is>
      </c>
      <c r="C2" t="inlineStr">
        <is>
          <t>བསླབ་པ་ཀུན་ལས་བཏུས་པའི་ཚིག་ལེའུར་བྱས་པ།</t>
        </is>
      </c>
      <c r="D2">
        <f>HYPERLINK("https://library.bdrc.io/show/bdr:MW1KG18130?uilang=bo","MW1KG18130")</f>
        <v/>
      </c>
      <c r="E2">
        <f>HYPERLINK("https://library.bdrc.io/show/bdr:W1KG18130",IMAGE("https://iiif.bdrc.io/bdr:I1KG18147::I1KG181470003.jpg/full/150,/0/default.jpg"))</f>
        <v/>
      </c>
      <c r="F2">
        <f>HYPERLINK("https://library.bdrc.io/show/bdr:W1KG18130",IMAGE("https://iiif.bdrc.io/bdr:I1KG18147::I1KG181470310.jpg/full/150,/0/default.jpg"))</f>
        <v/>
      </c>
      <c r="G2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2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3" ht="70" customHeight="1">
      <c r="A3" t="inlineStr"/>
      <c r="B3" t="inlineStr">
        <is>
          <t>WA1KG18130</t>
        </is>
      </c>
      <c r="C3" t="inlineStr">
        <is>
          <t>བསླབ་པ་ཀུན་ལས་བཏུས་པའི་ཚིག་ལེའུར་བྱས་པ།</t>
        </is>
      </c>
      <c r="D3">
        <f>HYPERLINK("https://library.bdrc.io/show/bdr:MW8LS76580?uilang=bo","MW8LS76580")</f>
        <v/>
      </c>
      <c r="E3">
        <f>HYPERLINK("https://library.bdrc.io/show/bdr:W8LS76580",IMAGE("https://iiif.bdrc.io/bdr:I8LS76632::I8LS766320003.jpg/full/150,/0/default.jpg"))</f>
        <v/>
      </c>
      <c r="F3">
        <f>HYPERLINK("https://library.bdrc.io/show/bdr:W8LS76580",IMAGE("https://iiif.bdrc.io/bdr:I8LS76632::I8LS766320429.jpg/full/150,/0/default.jpg"))</f>
        <v/>
      </c>
      <c r="G3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3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4" ht="70" customHeight="1">
      <c r="A4" t="inlineStr"/>
      <c r="B4" t="inlineStr">
        <is>
          <t>WA1KG18130</t>
        </is>
      </c>
      <c r="C4" t="inlineStr">
        <is>
          <t>བསླབ་པ་ཀུན་ལས་བཏུས་པའི་ཚིག་ལེའུར་བྱས་པ།</t>
        </is>
      </c>
      <c r="D4">
        <f>HYPERLINK("https://library.bdrc.io/show/bdr:MW3CN4786?uilang=bo","MW3CN4786")</f>
        <v/>
      </c>
      <c r="E4">
        <f>HYPERLINK("https://library.bdrc.io/show/bdr:W3CN4786",IMAGE("https://iiif.bdrc.io/bdr:I3CN4788::I3CN47880003.jpg/full/150,/0/default.jpg"))</f>
        <v/>
      </c>
      <c r="F4">
        <f>HYPERLINK("https://library.bdrc.io/show/bdr:W3CN4786",IMAGE("https://iiif.bdrc.io/bdr:I3CN4788::I3CN47880070.tif/full/150,/0/default.jpg"))</f>
        <v/>
      </c>
      <c r="G4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4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5" ht="70" customHeight="1">
      <c r="A5" t="inlineStr"/>
      <c r="B5" t="inlineStr">
        <is>
          <t>WA4CZ369265</t>
        </is>
      </c>
      <c r="C5" t="inlineStr">
        <is>
          <t>གངས་ཅན་རིག་བརྒྱའི་སྒོ་འབྱེད་ལྡེ་མིག ༼དེབ་ཉེར་གསུམ་པ།༽</t>
        </is>
      </c>
      <c r="D5">
        <f>HYPERLINK("https://library.bdrc.io/show/bdr:MW4CZ369265?uilang=bo","MW4CZ369265")</f>
        <v/>
      </c>
      <c r="E5">
        <f>HYPERLINK("https://library.bdrc.io/show/bdr:W4CZ369265",IMAGE("https://iiif.bdrc.io/bdr:I4CZ369519::I4CZ3695190003.jpg/full/150,/0/default.jpg"))</f>
        <v/>
      </c>
      <c r="F5">
        <f>HYPERLINK("https://library.bdrc.io/show/bdr:W4CZ369265",IMAGE("https://iiif.bdrc.io/bdr:I4CZ369519::I4CZ3695190096.jpg/full/150,/0/default.jpg"))</f>
        <v/>
      </c>
      <c r="G5">
        <f>HYPERLINK("https://library.bdrc.io/search?lg=bo&amp;t=Work&amp;pg=1&amp;f=author,exc,bdr:P6161&amp;uilang=bo&amp;q=གངས་ཅན་རིག་བརྒྱའི་སྒོ་འབྱེད་ལྡེ་མིག ༼དེབ་ཉེར་གསུམ་པ།༽~1", "བརྩམས་ཆོས་གཞན།")</f>
        <v/>
      </c>
      <c r="H5">
        <f>HYPERLINK("https://library.bdrc.io/search?lg=bo&amp;t=Etext&amp;pg=1&amp;f=author,exc,bdr:P6161&amp;uilang=bo&amp;q=གངས་ཅན་རིག་བརྒྱའི་སྒོ་འབྱེད་ལྡེ་མིག ༼དེབ་ཉེར་གསུམ་པ།༽~1", "ཡིག་རྐྱང་གཞན།")</f>
        <v/>
      </c>
    </row>
    <row r="6" ht="70" customHeight="1">
      <c r="A6" t="inlineStr"/>
      <c r="B6" t="inlineStr">
        <is>
          <t>WA4CZ302675</t>
        </is>
      </c>
      <c r="C6" t="inlineStr">
        <is>
          <t>ལམ་རིམ་ཆེན་མོ་སྤྱོད་པ་སྤྱི་བསླབ་དང་སྤྱོད་འཇུག་རྩ་བ།</t>
        </is>
      </c>
      <c r="D6">
        <f>HYPERLINK("https://library.bdrc.io/show/bdr:MW4CZ302675?uilang=bo","MW4CZ302675")</f>
        <v/>
      </c>
      <c r="E6" t="inlineStr"/>
      <c r="F6" t="inlineStr"/>
      <c r="G6">
        <f>HYPERLINK("https://library.bdrc.io/search?lg=bo&amp;t=Work&amp;pg=1&amp;f=author,exc,bdr:P6161&amp;uilang=bo&amp;q=ལམ་རིམ་ཆེན་མོ་སྤྱོད་པ་སྤྱི་བསླབ་དང་སྤྱོད་འཇུག་རྩ་བ།~1", "བརྩམས་ཆོས་གཞན།")</f>
        <v/>
      </c>
      <c r="H6">
        <f>HYPERLINK("https://library.bdrc.io/search?lg=bo&amp;t=Etext&amp;pg=1&amp;f=author,exc,bdr:P6161&amp;uilang=bo&amp;q=ལམ་རིམ་ཆེན་མོ་སྤྱོད་པ་སྤྱི་བསླབ་དང་སྤྱོད་འཇུག་རྩ་བ།~1", "ཡིག་རྐྱང་གཞན།")</f>
        <v/>
      </c>
    </row>
    <row r="7" ht="70" customHeight="1">
      <c r="A7" t="inlineStr"/>
      <c r="B7" t="inlineStr">
        <is>
          <t>WA1KG5465</t>
        </is>
      </c>
      <c r="C7" t="inlineStr">
        <is>
          <t>སྤྱོད་འཇུག་དར་ཊིཀ་ཤན་སྦྱར།</t>
        </is>
      </c>
      <c r="D7">
        <f>HYPERLINK("https://library.bdrc.io/show/bdr:MW1KG5465?uilang=bo","MW1KG5465")</f>
        <v/>
      </c>
      <c r="E7">
        <f>HYPERLINK("https://library.bdrc.io/show/bdr:W1KG5465",IMAGE("https://iiif.bdrc.io/bdr:I1KG5471::I1KG54710003.tif/full/150,/0/default.jpg"))</f>
        <v/>
      </c>
      <c r="F7">
        <f>HYPERLINK("https://library.bdrc.io/show/bdr:W1KG5465",IMAGE("https://iiif.bdrc.io/bdr:I1KG5471::I1KG54710155.tif/full/150,/0/default.jpg"))</f>
        <v/>
      </c>
      <c r="G7">
        <f>HYPERLINK("https://library.bdrc.io/search?lg=bo&amp;t=Work&amp;pg=1&amp;f=author,exc,bdr:P6161&amp;uilang=bo&amp;q=སྤྱོད་འཇུག་དར་ཊིཀ་ཤན་སྦྱར།~1", "བརྩམས་ཆོས་གཞན།")</f>
        <v/>
      </c>
      <c r="H7">
        <f>HYPERLINK("https://library.bdrc.io/search?lg=bo&amp;t=Etext&amp;pg=1&amp;f=author,exc,bdr:P6161&amp;uilang=bo&amp;q=སྤྱོད་འཇུག་དར་ཊིཀ་ཤན་སྦྱར།~1", "ཡིག་རྐྱང་གཞན།")</f>
        <v/>
      </c>
    </row>
    <row r="8" ht="70" customHeight="1">
      <c r="A8" t="inlineStr"/>
      <c r="B8" t="inlineStr">
        <is>
          <t>WA1NLM2931</t>
        </is>
      </c>
      <c r="C8" t="inlineStr">
        <is>
          <t>བྱང་ཆུབ་སེམས་དཔའི་སྤྱོད་པ་ལ་འཇུག་པ་སོགས།</t>
        </is>
      </c>
      <c r="D8">
        <f>HYPERLINK("https://library.bdrc.io/show/bdr:MW1NLM2931?uilang=bo","MW1NLM2931")</f>
        <v/>
      </c>
      <c r="E8">
        <f>HYPERLINK("https://library.bdrc.io/show/bdr:W1NLM2931",IMAGE("https://iiif.bdrc.io/bdr:I1NLM2931_001::I1NLM2931_0010003.jpg/full/150,/0/default.jpg"))</f>
        <v/>
      </c>
      <c r="F8">
        <f>HYPERLINK("https://library.bdrc.io/show/bdr:W1NLM2931",IMAGE("https://iiif.bdrc.io/bdr:I1NLM2931_001::I1NLM2931_0010158.jpg/full/150,/0/default.jpg"))</f>
        <v/>
      </c>
      <c r="G8">
        <f>HYPERLINK("https://library.bdrc.io/search?lg=bo&amp;t=Work&amp;pg=1&amp;f=author,exc,bdr:P6161&amp;uilang=bo&amp;q=བྱང་ཆུབ་སེམས་དཔའི་སྤྱོད་པ་ལ་འཇུག་པ་སོགས།~1", "བརྩམས་ཆོས་གཞན།")</f>
        <v/>
      </c>
      <c r="H8">
        <f>HYPERLINK("https://library.bdrc.io/search?lg=bo&amp;t=Etext&amp;pg=1&amp;f=author,exc,bdr:P6161&amp;uilang=bo&amp;q=བྱང་ཆུབ་སེམས་དཔའི་སྤྱོད་པ་ལ་འཇུག་པ་སོགས།~1", "ཡིག་རྐྱང་གཞན།")</f>
        <v/>
      </c>
    </row>
    <row r="9" ht="70" customHeight="1">
      <c r="A9" t="inlineStr"/>
      <c r="B9" t="inlineStr">
        <is>
          <t>WA1NLM1758</t>
        </is>
      </c>
      <c r="C9" t="inlineStr">
        <is>
          <t>བྱང་ཆུབ་སེམས་དཔའི་སྤྱོད་པ་ལ་འཇུག་པ་ལས་བསྔོ་བའི་ལེའུ་བཅུ་པ་སོགས།</t>
        </is>
      </c>
      <c r="D9">
        <f>HYPERLINK("https://library.bdrc.io/show/bdr:MW1NLM1758?uilang=bo","MW1NLM1758")</f>
        <v/>
      </c>
      <c r="E9">
        <f>HYPERLINK("https://library.bdrc.io/show/bdr:W1NLM1758",IMAGE("https://iiif.bdrc.io/bdr:I1NLM1758_001::I1NLM1758_0010003.jpg/full/150,/0/default.jpg"))</f>
        <v/>
      </c>
      <c r="F9">
        <f>HYPERLINK("https://library.bdrc.io/show/bdr:W1NLM1758",IMAGE("https://iiif.bdrc.io/bdr:I1NLM1758_001::I1NLM1758_0010134.jpg/full/150,/0/default.jpg"))</f>
        <v/>
      </c>
      <c r="G9">
        <f>HYPERLINK("https://library.bdrc.io/search?lg=bo&amp;t=Work&amp;pg=1&amp;f=author,exc,bdr:P6161&amp;uilang=bo&amp;q=བྱང་ཆུབ་སེམས་དཔའི་སྤྱོད་པ་ལ་འཇུག་པ་ལས་བསྔོ་བའི་ལེའུ་བཅུ་པ་སོགས།~1", "བརྩམས་ཆོས་གཞན།")</f>
        <v/>
      </c>
      <c r="H9">
        <f>HYPERLINK("https://library.bdrc.io/search?lg=bo&amp;t=Etext&amp;pg=1&amp;f=author,exc,bdr:P6161&amp;uilang=bo&amp;q=བྱང་ཆུབ་སེམས་དཔའི་སྤྱོད་པ་ལ་འཇུག་པ་ལས་བསྔོ་བའི་ལེའུ་བཅུ་པ་སོགས།~1", "ཡིག་རྐྱང་གཞན།")</f>
        <v/>
      </c>
    </row>
    <row r="10" ht="70" customHeight="1">
      <c r="A10" t="inlineStr"/>
      <c r="B10" t="inlineStr">
        <is>
          <t>WA0XLBF2CC98D620E</t>
        </is>
      </c>
      <c r="C10" t="inlineStr">
        <is>
          <t>སྤྱོད་འཇུག་སྨོན་ལམ།</t>
        </is>
      </c>
      <c r="D10">
        <f>HYPERLINK("https://library.bdrc.io/show/bdr:MW20423_BF2CC9?uilang=bo","MW20423_BF2CC9")</f>
        <v/>
      </c>
      <c r="E10" t="inlineStr"/>
      <c r="F10" t="inlineStr"/>
      <c r="G10">
        <f>HYPERLINK("https://library.bdrc.io/search?lg=bo&amp;t=Work&amp;pg=1&amp;f=author,exc,bdr:P6161&amp;uilang=bo&amp;q=སྤྱོད་འཇུག་སྨོན་ལམ།~1", "བརྩམས་ཆོས་གཞན།")</f>
        <v/>
      </c>
      <c r="H10">
        <f>HYPERLINK("https://library.bdrc.io/search?lg=bo&amp;t=Etext&amp;pg=1&amp;f=author,exc,bdr:P6161&amp;uilang=bo&amp;q=སྤྱོད་འཇུག་སྨོན་ལམ།~1", "ཡིག་རྐྱང་གཞན།")</f>
        <v/>
      </c>
    </row>
    <row r="11" ht="70" customHeight="1">
      <c r="A11" t="inlineStr"/>
      <c r="B11" t="inlineStr">
        <is>
          <t>WA0XLBF2CC98D620E</t>
        </is>
      </c>
      <c r="C11" t="inlineStr">
        <is>
          <t>སྤྱོད་འཇུག་སྨོན་ལམ།</t>
        </is>
      </c>
      <c r="D11">
        <f>HYPERLINK("https://library.bdrc.io/show/bdr:MW0NGMCP45432?uilang=bo","MW0NGMCP45432")</f>
        <v/>
      </c>
      <c r="E11" t="inlineStr"/>
      <c r="F11" t="inlineStr"/>
      <c r="G11">
        <f>HYPERLINK("https://library.bdrc.io/search?lg=bo&amp;t=Work&amp;pg=1&amp;f=author,exc,bdr:P6161&amp;uilang=bo&amp;q=སྤྱོད་འཇུག་སྨོན་ལམ།~1", "བརྩམས་ཆོས་གཞན།")</f>
        <v/>
      </c>
      <c r="H11">
        <f>HYPERLINK("https://library.bdrc.io/search?lg=bo&amp;t=Etext&amp;pg=1&amp;f=author,exc,bdr:P6161&amp;uilang=bo&amp;q=སྤྱོད་འཇུག་སྨོན་ལམ།~1", "ཡིག་རྐྱང་གཞན།")</f>
        <v/>
      </c>
    </row>
    <row r="12" ht="70" customHeight="1">
      <c r="A12" t="inlineStr"/>
      <c r="B12" t="inlineStr">
        <is>
          <t>WA0XLA6332E472244</t>
        </is>
      </c>
      <c r="C12" t="inlineStr">
        <is>
          <t>བྱང་ཆུབ་སེམས་པའི་སྤྱོད་པ་ལ་འཇུག་པ།</t>
        </is>
      </c>
      <c r="D12">
        <f>HYPERLINK("https://library.bdrc.io/show/bdr:MW2PD19899_A6332E?uilang=bo","MW2PD19899_A6332E")</f>
        <v/>
      </c>
      <c r="E12" t="inlineStr"/>
      <c r="F12" t="inlineStr"/>
      <c r="G12">
        <f>HYPERLINK("https://library.bdrc.io/search?lg=bo&amp;t=Work&amp;pg=1&amp;f=author,exc,bdr:P6161&amp;uilang=bo&amp;q=བྱང་ཆུབ་སེམས་པའི་སྤྱོད་པ་ལ་འཇུག་པ།~1", "བརྩམས་ཆོས་གཞན།")</f>
        <v/>
      </c>
      <c r="H12">
        <f>HYPERLINK("https://library.bdrc.io/search?lg=bo&amp;t=Etext&amp;pg=1&amp;f=author,exc,bdr:P6161&amp;uilang=bo&amp;q=བྱང་ཆུབ་སེམས་པའི་སྤྱོད་པ་ལ་འཇུག་པ།~1", "ཡིག་རྐྱང་གཞན།")</f>
        <v/>
      </c>
    </row>
    <row r="13" ht="70" customHeight="1">
      <c r="A13" t="inlineStr"/>
      <c r="B13" t="inlineStr">
        <is>
          <t>WA1EE17</t>
        </is>
      </c>
      <c r="C13" t="inlineStr">
        <is>
          <t>བྱང་ཆུབ་སེམས་དཔའི་སྤྱོད་པ་ལ་འཇུག་པ།༼སོག་ཡིག༽</t>
        </is>
      </c>
      <c r="D13">
        <f>HYPERLINK("https://library.bdrc.io/show/bdr:MW1EE17?uilang=bo","MW1EE17")</f>
        <v/>
      </c>
      <c r="E13" t="inlineStr"/>
      <c r="F13" t="inlineStr"/>
      <c r="G13">
        <f>HYPERLINK("https://library.bdrc.io/search?lg=bo&amp;t=Work&amp;pg=1&amp;f=author,exc,bdr:P6161&amp;uilang=bo&amp;q=བྱང་ཆུབ་སེམས་དཔའི་སྤྱོད་པ་ལ་འཇུག་པ།༼སོག་ཡིག༽~1", "བརྩམས་ཆོས་གཞན།")</f>
        <v/>
      </c>
      <c r="H13">
        <f>HYPERLINK("https://library.bdrc.io/search?lg=bo&amp;t=Etext&amp;pg=1&amp;f=author,exc,bdr:P6161&amp;uilang=bo&amp;q=བྱང་ཆུབ་སེམས་དཔའི་སྤྱོད་པ་ལ་འཇུག་པ།༼སོག་ཡིག༽~1", "ཡིག་རྐྱང་གཞན།")</f>
        <v/>
      </c>
    </row>
    <row r="14" ht="70" customHeight="1">
      <c r="A14" t="inlineStr"/>
      <c r="B14" t="inlineStr">
        <is>
          <t>WA1EE17</t>
        </is>
      </c>
      <c r="C14" t="inlineStr">
        <is>
          <t>bodisung narun yabudal-dur oruqui neretu sastir</t>
        </is>
      </c>
      <c r="D14">
        <f>HYPERLINK("https://library.bdrc.io/show/bdr:MW1EE17?uilang=bo","MW1EE17")</f>
        <v/>
      </c>
      <c r="E14" t="inlineStr"/>
      <c r="F14" t="inlineStr"/>
      <c r="G14">
        <f>HYPERLINK("https://library.bdrc.io/search?lg=bo&amp;t=Work&amp;pg=1&amp;f=author,exc,bdr:P6161&amp;uilang=bo&amp;q=bodisung narun yabudal-dur oruqui neretu sastir~1", "བརྩམས་ཆོས་གཞན།")</f>
        <v/>
      </c>
      <c r="H14">
        <f>HYPERLINK("https://library.bdrc.io/search?lg=bo&amp;t=Etext&amp;pg=1&amp;f=author,exc,bdr:P6161&amp;uilang=bo&amp;q=bodisung narun yabudal-dur oruqui neretu sastir~1", "ཡིག་རྐྱང་གཞན།")</f>
        <v/>
      </c>
    </row>
    <row r="15" ht="70" customHeight="1">
      <c r="A15" t="inlineStr"/>
      <c r="B15" t="inlineStr">
        <is>
          <t>WA8LS76611</t>
        </is>
      </c>
      <c r="C15" t="inlineStr">
        <is>
          <t>བྱང་ཆུས་སེམས་དཔའི་སྤྱོད་པ་ལ་འཇུག་པའི་རྩ་བ་དང་ཚིག་འགྲེལ་འཇམ་དབྱངས་བླ་མའི་ཞལ་ལུང་བདུད་རྩིའི་ཐིག་པ།</t>
        </is>
      </c>
      <c r="D15">
        <f>HYPERLINK("https://library.bdrc.io/show/bdr:MW8LS76611?uilang=bo","MW8LS76611")</f>
        <v/>
      </c>
      <c r="E15">
        <f>HYPERLINK("https://library.bdrc.io/show/bdr:W8LS76611",IMAGE("https://iiif.bdrc.io/bdr:I8LS76689::I8LS766890003.jpg/full/150,/0/default.jpg"))</f>
        <v/>
      </c>
      <c r="F15">
        <f>HYPERLINK("https://library.bdrc.io/show/bdr:W8LS76611",IMAGE("https://iiif.bdrc.io/bdr:I8LS76689::I8LS766890809.jpg/full/150,/0/default.jpg"))</f>
        <v/>
      </c>
      <c r="G15">
        <f>HYPERLINK("https://library.bdrc.io/search?lg=bo&amp;t=Work&amp;pg=1&amp;f=author,exc,bdr:P6161&amp;uilang=bo&amp;q=བྱང་ཆུས་སེམས་དཔའི་སྤྱོད་པ་ལ་འཇུག་པའི་རྩ་བ་དང་ཚིག་འགྲེལ་འཇམ་དབྱངས་བླ་མའི་ཞལ་ལུང་བདུད་རྩིའི་ཐིག་པ།~1", "བརྩམས་ཆོས་གཞན།")</f>
        <v/>
      </c>
      <c r="H15">
        <f>HYPERLINK("https://library.bdrc.io/search?lg=bo&amp;t=Etext&amp;pg=1&amp;f=author,exc,bdr:P6161&amp;uilang=bo&amp;q=བྱང་ཆུས་སེམས་དཔའི་སྤྱོད་པ་ལ་འཇུག་པའི་རྩ་བ་དང་ཚིག་འགྲེལ་འཇམ་དབྱངས་བླ་མའི་ཞལ་ལུང་བདུད་རྩིའི་ཐིག་པ།~1", "ཡིག་རྐྱང་གཞན།")</f>
        <v/>
      </c>
    </row>
    <row r="16" ht="70" customHeight="1">
      <c r="A16" t="inlineStr"/>
      <c r="B16" t="inlineStr">
        <is>
          <t>WA1NLM288</t>
        </is>
      </c>
      <c r="C16" t="inlineStr">
        <is>
          <t>བསླབ་པ་ཀུན་ལས་བཏུས་པ་ཞེས་བྱ་བ་རྒྱལ་སྲས་ཞི་བ་ལྷས་མཛད་པ།</t>
        </is>
      </c>
      <c r="D16">
        <f>HYPERLINK("https://library.bdrc.io/show/bdr:MW22351?uilang=bo","MW22351")</f>
        <v/>
      </c>
      <c r="E16">
        <f>HYPERLINK("https://library.bdrc.io/show/bdr:W22351",IMAGE("https://iiif.bdrc.io/bdr:I1KG469::I1KG4690003.tif/full/150,/0/default.jpg"))</f>
        <v/>
      </c>
      <c r="F16">
        <f>HYPERLINK("https://library.bdrc.io/show/bdr:W22351",IMAGE("https://iiif.bdrc.io/bdr:I1KG469::I1KG4690352.tif/full/150,/0/default.jpg"))</f>
        <v/>
      </c>
      <c r="G16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16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17" ht="70" customHeight="1">
      <c r="A17" t="inlineStr"/>
      <c r="B17" t="inlineStr">
        <is>
          <t>WA1NLM288</t>
        </is>
      </c>
      <c r="C17" t="inlineStr">
        <is>
          <t>བསླབ་པ་ཀུན་ལས་བཏུས་པ་ཞེས་བྱ་བ་རྒྱལ་སྲས་ཞི་བ་ལྷས་མཛད་པ།</t>
        </is>
      </c>
      <c r="D17">
        <f>HYPERLINK("https://library.bdrc.io/show/bdr:MW1NLM288?uilang=bo","MW1NLM288")</f>
        <v/>
      </c>
      <c r="E17">
        <f>HYPERLINK("https://library.bdrc.io/show/bdr:W1NLM288",IMAGE("https://iiif.bdrc.io/bdr:I1NLM288_001::I1NLM288_0010003.jpg/full/150,/0/default.jpg"))</f>
        <v/>
      </c>
      <c r="F17">
        <f>HYPERLINK("https://library.bdrc.io/show/bdr:W1NLM288",IMAGE("https://iiif.bdrc.io/bdr:I1NLM288_001::I1NLM288_0010324.jpg/full/150,/0/default.jpg"))</f>
        <v/>
      </c>
      <c r="G17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17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18" ht="70" customHeight="1">
      <c r="A18" t="inlineStr"/>
      <c r="B18" t="inlineStr">
        <is>
          <t>WA1NLM288</t>
        </is>
      </c>
      <c r="C18" t="inlineStr">
        <is>
          <t>བསླབ་པ་ཀུན་ལས་བཏུས་པ་ཞེས་བྱ་བ་རྒྱལ་སྲས་ཞི་བ་ལྷས་མཛད་པ།</t>
        </is>
      </c>
      <c r="D18">
        <f>HYPERLINK("https://library.bdrc.io/show/bdr:MW0NGMCP40621?uilang=bo","MW0NGMCP40621")</f>
        <v/>
      </c>
      <c r="E18" t="inlineStr"/>
      <c r="F18" t="inlineStr"/>
      <c r="G18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18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19" ht="70" customHeight="1">
      <c r="A19" t="inlineStr"/>
      <c r="B19" t="inlineStr">
        <is>
          <t>WA1NLM288</t>
        </is>
      </c>
      <c r="C19" t="inlineStr">
        <is>
          <t>བསླབ་པ་ཀུན་ལས་བཏུས་པ་ཞེས་བྱ་བ་རྒྱལ་སྲས་ཞི་བ་ལྷས་མཛད་པ།</t>
        </is>
      </c>
      <c r="D19">
        <f>HYPERLINK("https://library.bdrc.io/show/bdr:MW0NGMCP48016?uilang=bo","MW0NGMCP48016")</f>
        <v/>
      </c>
      <c r="E19" t="inlineStr"/>
      <c r="F19" t="inlineStr"/>
      <c r="G19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19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20" ht="70" customHeight="1">
      <c r="A20" t="inlineStr"/>
      <c r="B20" t="inlineStr">
        <is>
          <t>WA1NLM288</t>
        </is>
      </c>
      <c r="C20" t="inlineStr">
        <is>
          <t>བསླབ་པ་ཀུན་ལས་བཏུས་པ་ཞེས་བྱ་བ་རྒྱལ་སྲས་ཞི་བ་ལྷས་མཛད་པ།</t>
        </is>
      </c>
      <c r="D20">
        <f>HYPERLINK("https://library.bdrc.io/show/bdr:MW0NGMCP62139?uilang=bo","MW0NGMCP62139")</f>
        <v/>
      </c>
      <c r="E20" t="inlineStr"/>
      <c r="F20" t="inlineStr"/>
      <c r="G20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20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21" ht="70" customHeight="1">
      <c r="A21" t="inlineStr"/>
      <c r="B21" t="inlineStr">
        <is>
          <t>WA1NLM288</t>
        </is>
      </c>
      <c r="C21" t="inlineStr">
        <is>
          <t>བསླབ་པ་ཀུན་ལས་བཏུས་པ་ཞེས་བྱ་བ་རྒྱལ་སྲས་ཞི་བ་ལྷས་མཛད་པ།</t>
        </is>
      </c>
      <c r="D21">
        <f>HYPERLINK("https://library.bdrc.io/show/bdr:MW0NGMCP66676?uilang=bo","MW0NGMCP66676")</f>
        <v/>
      </c>
      <c r="E21" t="inlineStr"/>
      <c r="F21" t="inlineStr"/>
      <c r="G21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21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22" ht="70" customHeight="1">
      <c r="A22" t="inlineStr"/>
      <c r="B22" t="inlineStr">
        <is>
          <t>WA1NLM288</t>
        </is>
      </c>
      <c r="C22" t="inlineStr">
        <is>
          <t>བསླབ་པ་ཀུན་ལས་བཏུས་པ་ཞེས་བྱ་བ་རྒྱལ་སྲས་ཞི་བ་ལྷས་མཛད་པ།</t>
        </is>
      </c>
      <c r="D22">
        <f>HYPERLINK("https://library.bdrc.io/show/bdr:MW0NGMCP67432?uilang=bo","MW0NGMCP67432")</f>
        <v/>
      </c>
      <c r="E22" t="inlineStr"/>
      <c r="F22" t="inlineStr"/>
      <c r="G22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22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23" ht="70" customHeight="1">
      <c r="A23" t="inlineStr"/>
      <c r="B23" t="inlineStr">
        <is>
          <t>WA21985</t>
        </is>
      </c>
      <c r="C23" t="inlineStr">
        <is>
          <t>བྱང་ཆུབ་སེམས་དཔའི་སྤྱོད་པ་ལ་འཇུག་པ་རྩ་བ་དང་འགྲེལ་པ།</t>
        </is>
      </c>
      <c r="D23">
        <f>HYPERLINK("https://library.bdrc.io/show/bdr:MW21985?uilang=bo","MW21985")</f>
        <v/>
      </c>
      <c r="E23">
        <f>HYPERLINK("https://library.bdrc.io/show/bdr:W21985",IMAGE("https://iiif.bdrc.io/bdr:I1KG10355::I1KG103550003.jpg/full/150,/0/default.jpg"))</f>
        <v/>
      </c>
      <c r="F23">
        <f>HYPERLINK("https://library.bdrc.io/show/bdr:W21985",IMAGE("https://iiif.bdrc.io/bdr:I1KG10355::I1KG103550514.jpg/full/150,/0/default.jpg"))</f>
        <v/>
      </c>
      <c r="G23">
        <f>HYPERLINK("https://library.bdrc.io/search?lg=bo&amp;t=Work&amp;pg=1&amp;f=author,exc,bdr:P6161&amp;uilang=bo&amp;q=བྱང་ཆུབ་སེམས་དཔའི་སྤྱོད་པ་ལ་འཇུག་པ་རྩ་བ་དང་འགྲེལ་པ།~1", "བརྩམས་ཆོས་གཞན།")</f>
        <v/>
      </c>
      <c r="H23">
        <f>HYPERLINK("https://library.bdrc.io/search?lg=bo&amp;t=Etext&amp;pg=1&amp;f=author,exc,bdr:P6161&amp;uilang=bo&amp;q=བྱང་ཆུབ་སེམས་དཔའི་སྤྱོད་པ་ལ་འཇུག་པ་རྩ་བ་དང་འགྲེལ་པ།~1", "ཡིག་རྐྱང་གཞན།")</f>
        <v/>
      </c>
    </row>
    <row r="24" ht="70" customHeight="1">
      <c r="A24" t="inlineStr"/>
      <c r="B24" t="inlineStr">
        <is>
          <t>WA0XLECFB5A54CFC4</t>
        </is>
      </c>
      <c r="C24" t="inlineStr">
        <is>
          <t>ལྷན་ཅིག་སྐྱེས་པའི་གླུ།</t>
        </is>
      </c>
      <c r="D24">
        <f>HYPERLINK("https://library.bdrc.io/show/bdr:MW3PD1288_ECFB5A?uilang=bo","MW3PD1288_ECFB5A")</f>
        <v/>
      </c>
      <c r="E24" t="inlineStr"/>
      <c r="F24" t="inlineStr"/>
      <c r="G24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24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25" ht="70" customHeight="1">
      <c r="A25" t="inlineStr"/>
      <c r="B25" t="inlineStr">
        <is>
          <t>WA4CZ307378</t>
        </is>
      </c>
      <c r="C25" t="inlineStr">
        <is>
          <t>བསླབ་བཏུས། ༼མཆན་ཅན།༽</t>
        </is>
      </c>
      <c r="D25">
        <f>HYPERLINK("https://library.bdrc.io/show/bdr:MW4CZ307378?uilang=bo","MW4CZ307378")</f>
        <v/>
      </c>
      <c r="E25">
        <f>HYPERLINK("https://library.bdrc.io/show/bdr:W4CZ307378",IMAGE("https://iiif.bdrc.io/bdr:I4CZ308298::I4CZ3082980003.jpg/full/150,/0/default.jpg"))</f>
        <v/>
      </c>
      <c r="F25">
        <f>HYPERLINK("https://library.bdrc.io/show/bdr:W4CZ307378",IMAGE("https://iiif.bdrc.io/bdr:I4CZ308298::I4CZ3082980206.jpg/full/150,/0/default.jpg"))</f>
        <v/>
      </c>
      <c r="G25">
        <f>HYPERLINK("https://library.bdrc.io/search?lg=bo&amp;t=Work&amp;pg=1&amp;f=author,exc,bdr:P6161&amp;uilang=bo&amp;q=བསླབ་བཏུས། ༼མཆན་ཅན།༽~1", "བརྩམས་ཆོས་གཞན།")</f>
        <v/>
      </c>
      <c r="H25">
        <f>HYPERLINK("https://library.bdrc.io/search?lg=bo&amp;t=Etext&amp;pg=1&amp;f=author,exc,bdr:P6161&amp;uilang=bo&amp;q=བསླབ་བཏུས། ༼མཆན་ཅན།༽~1", "ཡིག་རྐྱང་གཞན།")</f>
        <v/>
      </c>
    </row>
    <row r="26" ht="70" customHeight="1">
      <c r="A26" t="inlineStr"/>
      <c r="B26" t="inlineStr">
        <is>
          <t>WA1NLM1425</t>
        </is>
      </c>
      <c r="C26" t="inlineStr">
        <is>
          <t>བྱང་ཆུབ་སེམས་དཔའི་སྤྱོད་པ་ལ་འཇུག་པ་སོགས།</t>
        </is>
      </c>
      <c r="D26">
        <f>HYPERLINK("https://library.bdrc.io/show/bdr:MW1NLM1425?uilang=bo","MW1NLM1425")</f>
        <v/>
      </c>
      <c r="E26">
        <f>HYPERLINK("https://library.bdrc.io/show/bdr:W1NLM1425",IMAGE("https://iiif.bdrc.io/bdr:I1NLM1425_001::I1NLM1425_0010003.jpg/full/150,/0/default.jpg"))</f>
        <v/>
      </c>
      <c r="F26">
        <f>HYPERLINK("https://library.bdrc.io/show/bdr:W1NLM1425",IMAGE("https://iiif.bdrc.io/bdr:I1NLM1425_001::I1NLM1425_0010107.jpg/full/150,/0/default.jpg"))</f>
        <v/>
      </c>
      <c r="G26">
        <f>HYPERLINK("https://library.bdrc.io/search?lg=bo&amp;t=Work&amp;pg=1&amp;f=author,exc,bdr:P6161&amp;uilang=bo&amp;q=བྱང་ཆུབ་སེམས་དཔའི་སྤྱོད་པ་ལ་འཇུག་པ་སོགས།~1", "བརྩམས་ཆོས་གཞན།")</f>
        <v/>
      </c>
      <c r="H26">
        <f>HYPERLINK("https://library.bdrc.io/search?lg=bo&amp;t=Etext&amp;pg=1&amp;f=author,exc,bdr:P6161&amp;uilang=bo&amp;q=བྱང་ཆུབ་སེམས་དཔའི་སྤྱོད་པ་ལ་འཇུག་པ་སོགས།~1", "ཡིག་རྐྱང་གཞན།")</f>
        <v/>
      </c>
    </row>
    <row r="27" ht="70" customHeight="1">
      <c r="A27" t="inlineStr"/>
      <c r="B27" t="inlineStr">
        <is>
          <t>WA1NLM1425</t>
        </is>
      </c>
      <c r="C27" t="inlineStr">
        <is>
          <t>བྱང་ཆུབ་སེམས་དཔའི་སྤྱོད་པ་ལ་འཇུག་པ་སོགས།</t>
        </is>
      </c>
      <c r="D27">
        <f>HYPERLINK("https://library.bdrc.io/show/bdr:MW1NLM1592?uilang=bo","MW1NLM1592")</f>
        <v/>
      </c>
      <c r="E27">
        <f>HYPERLINK("https://library.bdrc.io/show/bdr:W1NLM1592",IMAGE("https://iiif.bdrc.io/bdr:I1NLM1592_001::I1NLM1592_0010003.jpg/full/150,/0/default.jpg"))</f>
        <v/>
      </c>
      <c r="F27">
        <f>HYPERLINK("https://library.bdrc.io/show/bdr:W1NLM1592",IMAGE("https://iiif.bdrc.io/bdr:I1NLM1592_001::I1NLM1592_0010204.jpg/full/150,/0/default.jpg"))</f>
        <v/>
      </c>
      <c r="G27">
        <f>HYPERLINK("https://library.bdrc.io/search?lg=bo&amp;t=Work&amp;pg=1&amp;f=author,exc,bdr:P6161&amp;uilang=bo&amp;q=བྱང་ཆུབ་སེམས་དཔའི་སྤྱོད་པ་ལ་འཇུག་པ་སོགས།~1", "བརྩམས་ཆོས་གཞན།")</f>
        <v/>
      </c>
      <c r="H27">
        <f>HYPERLINK("https://library.bdrc.io/search?lg=bo&amp;t=Etext&amp;pg=1&amp;f=author,exc,bdr:P6161&amp;uilang=bo&amp;q=བྱང་ཆུབ་སེམས་དཔའི་སྤྱོད་པ་ལ་འཇུག་པ་སོགས།~1", "ཡིག་རྐྱང་གཞན།")</f>
        <v/>
      </c>
    </row>
    <row r="28" ht="70" customHeight="1">
      <c r="A28" t="inlineStr"/>
      <c r="B28" t="inlineStr">
        <is>
          <t>WA21914</t>
        </is>
      </c>
      <c r="C28" t="inlineStr">
        <is>
          <t>སྤྱོད་འཇུག་རྩ་འགྲེལ།</t>
        </is>
      </c>
      <c r="D28">
        <f>HYPERLINK("https://library.bdrc.io/show/bdr:MW21914?uilang=bo","MW21914")</f>
        <v/>
      </c>
      <c r="E28">
        <f>HYPERLINK("https://library.bdrc.io/show/bdr:W21914",IMAGE("https://iiif.bdrc.io/bdr:I5058::50580003.tif/full/150,/0/default.jpg"))</f>
        <v/>
      </c>
      <c r="F28">
        <f>HYPERLINK("https://library.bdrc.io/show/bdr:W21914",IMAGE("https://iiif.bdrc.io/bdr:I5058::50580082.tif/full/150,/0/default.jpg"))</f>
        <v/>
      </c>
      <c r="G28">
        <f>HYPERLINK("https://library.bdrc.io/search?lg=bo&amp;t=Work&amp;pg=1&amp;f=author,exc,bdr:P6161&amp;uilang=bo&amp;q=སྤྱོད་འཇུག་རྩ་འགྲེལ།~1", "བརྩམས་ཆོས་གཞན།")</f>
        <v/>
      </c>
      <c r="H28">
        <f>HYPERLINK("https://library.bdrc.io/search?lg=bo&amp;t=Etext&amp;pg=1&amp;f=author,exc,bdr:P6161&amp;uilang=bo&amp;q=སྤྱོད་འཇུག་རྩ་འགྲེལ།~1", "ཡིག་རྐྱང་གཞན།")</f>
        <v/>
      </c>
    </row>
    <row r="29" ht="70" customHeight="1">
      <c r="A29" t="inlineStr"/>
      <c r="B29" t="inlineStr">
        <is>
          <t>WA1KG23738</t>
        </is>
      </c>
      <c r="C29" t="inlineStr">
        <is>
          <t>བློ་བཟང་དགོངས་རྒྱན་མུ་ཏིག་ཕྲེང་མཛེས་དེབ་བཅུ་གཉིས་པ།</t>
        </is>
      </c>
      <c r="D29">
        <f>HYPERLINK("https://library.bdrc.io/show/bdr:MW1KG23738?uilang=bo","MW1KG23738")</f>
        <v/>
      </c>
      <c r="E29">
        <f>HYPERLINK("https://library.bdrc.io/show/bdr:W1KG23738",IMAGE("https://iiif.bdrc.io/bdr:I1KG24023::I1KG240230003.jpg/full/150,/0/default.jpg"))</f>
        <v/>
      </c>
      <c r="F29">
        <f>HYPERLINK("https://library.bdrc.io/show/bdr:W1KG23738",IMAGE("https://iiif.bdrc.io/bdr:I1KG24023::I1KG240230015.tif/full/150,/0/default.jpg"))</f>
        <v/>
      </c>
      <c r="G29">
        <f>HYPERLINK("https://library.bdrc.io/search?lg=bo&amp;t=Work&amp;pg=1&amp;f=author,exc,bdr:P6161&amp;uilang=bo&amp;q=བློ་བཟང་དགོངས་རྒྱན་མུ་ཏིག་ཕྲེང་མཛེས་དེབ་བཅུ་གཉིས་པ།~1", "བརྩམས་ཆོས་གཞན།")</f>
        <v/>
      </c>
      <c r="H29">
        <f>HYPERLINK("https://library.bdrc.io/search?lg=bo&amp;t=Etext&amp;pg=1&amp;f=author,exc,bdr:P6161&amp;uilang=bo&amp;q=བློ་བཟང་དགོངས་རྒྱན་མུ་ཏིག་ཕྲེང་མཛེས་དེབ་བཅུ་གཉིས་པ།~1", "ཡིག་རྐྱང་གཞན།")</f>
        <v/>
      </c>
    </row>
    <row r="30" ht="70" customHeight="1">
      <c r="A30" t="inlineStr"/>
      <c r="B30" t="inlineStr">
        <is>
          <t>WA0XLF193D65B877F</t>
        </is>
      </c>
      <c r="C30" t="inlineStr">
        <is>
          <t>རྒྱལ་སྲས་ཞི་བ་ལྷས་བྱང་ཆུབ་སེམས་དཔའི་སྤྱོད་པ་ལ་འཇུག་པ་ལས་བདག་གཞན་བརྗེ་བ་གསུངས་པ།</t>
        </is>
      </c>
      <c r="D30">
        <f>HYPERLINK("https://library.bdrc.io/show/bdr:MW00EGS1016238_F193D6?uilang=bo","MW00EGS1016238_F193D6")</f>
        <v/>
      </c>
      <c r="E30" t="inlineStr"/>
      <c r="F30" t="inlineStr"/>
      <c r="G30">
        <f>HYPERLINK("https://library.bdrc.io/search?lg=bo&amp;t=Work&amp;pg=1&amp;f=author,exc,bdr:P6161&amp;uilang=bo&amp;q=རྒྱལ་སྲས་ཞི་བ་ལྷས་བྱང་ཆུབ་སེམས་དཔའི་སྤྱོད་པ་ལ་འཇུག་པ་ལས་བདག་གཞན་བརྗེ་བ་གསུངས་པ།~1", "བརྩམས་ཆོས་གཞན།")</f>
        <v/>
      </c>
      <c r="H30">
        <f>HYPERLINK("https://library.bdrc.io/search?lg=bo&amp;t=Etext&amp;pg=1&amp;f=author,exc,bdr:P6161&amp;uilang=bo&amp;q=རྒྱལ་སྲས་ཞི་བ་ལྷས་བྱང་ཆུབ་སེམས་དཔའི་སྤྱོད་པ་ལ་འཇུག་པ་ལས་བདག་གཞན་བརྗེ་བ་གསུངས་པ།~1", "ཡིག་རྐྱང་གཞན།")</f>
        <v/>
      </c>
    </row>
    <row r="31" ht="70" customHeight="1">
      <c r="A31" t="inlineStr"/>
      <c r="B31" t="inlineStr">
        <is>
          <t>WA19740</t>
        </is>
      </c>
      <c r="C31" t="inlineStr">
        <is>
          <t>Bodhicaryāvatāra</t>
        </is>
      </c>
      <c r="D31">
        <f>HYPERLINK("https://library.bdrc.io/show/bdr:MW0IA_HOD13?uilang=bo","MW0IA_HOD13")</f>
        <v/>
      </c>
      <c r="E31" t="inlineStr"/>
      <c r="F31" t="inlineStr"/>
      <c r="G31">
        <f>HYPERLINK("https://library.bdrc.io/search?lg=bo&amp;t=Work&amp;pg=1&amp;f=author,exc,bdr:P6161&amp;uilang=bo&amp;q=Bodhicaryāvatāra~1", "བརྩམས་ཆོས་གཞན།")</f>
        <v/>
      </c>
      <c r="H31">
        <f>HYPERLINK("https://library.bdrc.io/search?lg=bo&amp;t=Etext&amp;pg=1&amp;f=author,exc,bdr:P6161&amp;uilang=bo&amp;q=Bodhicaryāvatāra~1", "ཡིག་རྐྱང་གཞན།")</f>
        <v/>
      </c>
    </row>
    <row r="32" ht="70" customHeight="1">
      <c r="A32" t="inlineStr"/>
      <c r="B32" t="inlineStr">
        <is>
          <t>WA19740</t>
        </is>
      </c>
      <c r="C32" t="inlineStr">
        <is>
          <t>བྱང་ཆུབ་སེམས་དཔའི་སྤྱོད་པ་ལ་འཇུག་པ།</t>
        </is>
      </c>
      <c r="D32">
        <f>HYPERLINK("https://library.bdrc.io/show/bdr:MW1NLM2814?uilang=bo","MW1NLM2814")</f>
        <v/>
      </c>
      <c r="E32">
        <f>HYPERLINK("https://library.bdrc.io/show/bdr:W1NLM2814",IMAGE("https://iiif.bdrc.io/bdr:I1NLM2814_001::I1NLM2814_0010003.jpg/full/150,/0/default.jpg"))</f>
        <v/>
      </c>
      <c r="F32">
        <f>HYPERLINK("https://library.bdrc.io/show/bdr:W1NLM2814",IMAGE("https://iiif.bdrc.io/bdr:I1NLM2814_001::I1NLM2814_0010251.jpg/full/150,/0/default.jpg"))</f>
        <v/>
      </c>
      <c r="G32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32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33" ht="70" customHeight="1">
      <c r="A33" t="inlineStr"/>
      <c r="B33" t="inlineStr">
        <is>
          <t>WA19740</t>
        </is>
      </c>
      <c r="C33" t="inlineStr">
        <is>
          <t>Bodhicaryāvatāra</t>
        </is>
      </c>
      <c r="D33">
        <f>HYPERLINK("https://library.bdrc.io/show/bdr:MW0CDL0MS-OR-00728-00008?uilang=bo","MW0CDL0MS-OR-00728-00008")</f>
        <v/>
      </c>
      <c r="E33" t="inlineStr"/>
      <c r="F33" t="inlineStr"/>
      <c r="G33">
        <f>HYPERLINK("https://library.bdrc.io/search?lg=bo&amp;t=Work&amp;pg=1&amp;f=author,exc,bdr:P6161&amp;uilang=bo&amp;q=Bodhicaryāvatāra~1", "བརྩམས་ཆོས་གཞན།")</f>
        <v/>
      </c>
      <c r="H33">
        <f>HYPERLINK("https://library.bdrc.io/search?lg=bo&amp;t=Etext&amp;pg=1&amp;f=author,exc,bdr:P6161&amp;uilang=bo&amp;q=Bodhicaryāvatāra~1", "ཡིག་རྐྱང་གཞན།")</f>
        <v/>
      </c>
    </row>
    <row r="34" ht="70" customHeight="1">
      <c r="A34" t="inlineStr"/>
      <c r="B34" t="inlineStr">
        <is>
          <t>WA19740</t>
        </is>
      </c>
      <c r="C34" t="inlineStr">
        <is>
          <t>Santideva: Bodhicaryavatara</t>
        </is>
      </c>
      <c r="D34">
        <f>HYPERLINK("https://library.bdrc.io/show/bdr:IE0GR0353?uilang=bo","IE0GR0353")</f>
        <v/>
      </c>
      <c r="E34" t="inlineStr"/>
      <c r="F34" t="inlineStr"/>
      <c r="G34">
        <f>HYPERLINK("https://library.bdrc.io/search?lg=bo&amp;t=Work&amp;pg=1&amp;f=author,exc,bdr:P6161&amp;uilang=bo&amp;q=Santideva: Bodhicaryavatara~1", "བརྩམས་ཆོས་གཞན།")</f>
        <v/>
      </c>
      <c r="H34">
        <f>HYPERLINK("https://library.bdrc.io/search?lg=bo&amp;t=Etext&amp;pg=1&amp;f=author,exc,bdr:P6161&amp;uilang=bo&amp;q=Santideva: Bodhicaryavatara~1", "ཡིག་རྐྱང་གཞན།")</f>
        <v/>
      </c>
    </row>
    <row r="35" ht="70" customHeight="1">
      <c r="A35" t="inlineStr"/>
      <c r="B35" t="inlineStr">
        <is>
          <t>WA19740</t>
        </is>
      </c>
      <c r="C35" t="inlineStr">
        <is>
          <t>Santideva: Bodhicaryavatara</t>
        </is>
      </c>
      <c r="D35">
        <f>HYPERLINK("https://library.bdrc.io/show/bdr:IE0GR0356?uilang=bo","IE0GR0356")</f>
        <v/>
      </c>
      <c r="E35" t="inlineStr"/>
      <c r="F35" t="inlineStr"/>
      <c r="G35">
        <f>HYPERLINK("https://library.bdrc.io/search?lg=bo&amp;t=Work&amp;pg=1&amp;f=author,exc,bdr:P6161&amp;uilang=bo&amp;q=Santideva: Bodhicaryavatara~1", "བརྩམས་ཆོས་གཞན།")</f>
        <v/>
      </c>
      <c r="H35">
        <f>HYPERLINK("https://library.bdrc.io/search?lg=bo&amp;t=Etext&amp;pg=1&amp;f=author,exc,bdr:P6161&amp;uilang=bo&amp;q=Santideva: Bodhicaryavatara~1", "ཡིག་རྐྱང་གཞན།")</f>
        <v/>
      </c>
    </row>
    <row r="36" ht="70" customHeight="1">
      <c r="A36" t="inlineStr"/>
      <c r="B36" t="inlineStr">
        <is>
          <t>WA19740</t>
        </is>
      </c>
      <c r="C36" t="inlineStr">
        <is>
          <t>Bodhicaryāvatāra</t>
        </is>
      </c>
      <c r="D36">
        <f>HYPERLINK("https://library.bdrc.io/show/bdr:MW0UTSAT0262?uilang=bo","MW0UTSAT0262")</f>
        <v/>
      </c>
      <c r="E36" t="inlineStr"/>
      <c r="F36" t="inlineStr"/>
      <c r="G36">
        <f>HYPERLINK("https://library.bdrc.io/search?lg=bo&amp;t=Work&amp;pg=1&amp;f=author,exc,bdr:P6161&amp;uilang=bo&amp;q=Bodhicaryāvatāra~1", "བརྩམས་ཆོས་གཞན།")</f>
        <v/>
      </c>
      <c r="H36">
        <f>HYPERLINK("https://library.bdrc.io/search?lg=bo&amp;t=Etext&amp;pg=1&amp;f=author,exc,bdr:P6161&amp;uilang=bo&amp;q=Bodhicaryāvatāra~1", "ཡིག་རྐྱང་གཞན།")</f>
        <v/>
      </c>
    </row>
    <row r="37" ht="70" customHeight="1">
      <c r="A37" t="inlineStr"/>
      <c r="B37" t="inlineStr">
        <is>
          <t>WA19740</t>
        </is>
      </c>
      <c r="C37" t="inlineStr">
        <is>
          <t>Bodhicaryāvatāra</t>
        </is>
      </c>
      <c r="D37">
        <f>HYPERLINK("https://library.bdrc.io/show/bdr:MW0UTSAT0264?uilang=bo","MW0UTSAT0264")</f>
        <v/>
      </c>
      <c r="E37" t="inlineStr"/>
      <c r="F37" t="inlineStr"/>
      <c r="G37">
        <f>HYPERLINK("https://library.bdrc.io/search?lg=bo&amp;t=Work&amp;pg=1&amp;f=author,exc,bdr:P6161&amp;uilang=bo&amp;q=Bodhicaryāvatāra~1", "བརྩམས་ཆོས་གཞན།")</f>
        <v/>
      </c>
      <c r="H37">
        <f>HYPERLINK("https://library.bdrc.io/search?lg=bo&amp;t=Etext&amp;pg=1&amp;f=author,exc,bdr:P6161&amp;uilang=bo&amp;q=Bodhicaryāvatāra~1", "ཡིག་རྐྱང་གཞན།")</f>
        <v/>
      </c>
    </row>
    <row r="38" ht="70" customHeight="1">
      <c r="A38" t="inlineStr"/>
      <c r="B38" t="inlineStr">
        <is>
          <t>WA8LS76731</t>
        </is>
      </c>
      <c r="C38" t="inlineStr">
        <is>
          <t>བློ་སྦྱོང་གི་སྐོར་སོགས་ཆོས་ཚན་ཁག་བཅུ་གཅིག་ཕྱོགས་གཅིག་ཏུ་བཀོད་པ་བདག་འཛིན་འགོང་པོ་རྩད་ནས་གཅོད་པའི་རལ་གྲི།</t>
        </is>
      </c>
      <c r="D38">
        <f>HYPERLINK("https://library.bdrc.io/show/bdr:MW8LS76731?uilang=bo","MW8LS76731")</f>
        <v/>
      </c>
      <c r="E38">
        <f>HYPERLINK("https://library.bdrc.io/show/bdr:W8LS76731",IMAGE("https://iiif.bdrc.io/bdr:I8LS76733::I8LS767330003.jpg/full/150,/0/default.jpg"))</f>
        <v/>
      </c>
      <c r="F38">
        <f>HYPERLINK("https://library.bdrc.io/show/bdr:W8LS76731",IMAGE("https://iiif.bdrc.io/bdr:I8LS76733::I8LS767330098.jpg/full/150,/0/default.jpg"))</f>
        <v/>
      </c>
      <c r="G38">
        <f>HYPERLINK("https://library.bdrc.io/search?lg=bo&amp;t=Work&amp;pg=1&amp;f=author,exc,bdr:P6161&amp;uilang=bo&amp;q=བློ་སྦྱོང་གི་སྐོར་སོགས་ཆོས་ཚན་ཁག་བཅུ་གཅིག་ཕྱོགས་གཅིག་ཏུ་བཀོད་པ་བདག་འཛིན་འགོང་པོ་རྩད་ནས་གཅོད་པའི་རལ་གྲི།~1", "བརྩམས་ཆོས་གཞན།")</f>
        <v/>
      </c>
      <c r="H38">
        <f>HYPERLINK("https://library.bdrc.io/search?lg=bo&amp;t=Etext&amp;pg=1&amp;f=author,exc,bdr:P6161&amp;uilang=bo&amp;q=བློ་སྦྱོང་གི་སྐོར་སོགས་ཆོས་ཚན་ཁག་བཅུ་གཅིག་ཕྱོགས་གཅིག་ཏུ་བཀོད་པ་བདག་འཛིན་འགོང་པོ་རྩད་ནས་གཅོད་པའི་རལ་གྲི།~1", "ཡིག་རྐྱང་གཞན།")</f>
        <v/>
      </c>
    </row>
    <row r="39" ht="70" customHeight="1">
      <c r="A39" t="inlineStr"/>
      <c r="B39" t="inlineStr">
        <is>
          <t>WA1NLM255</t>
        </is>
      </c>
      <c r="C39" t="inlineStr">
        <is>
          <t>བསླབ་བཏུས་ལ་སོགས།</t>
        </is>
      </c>
      <c r="D39">
        <f>HYPERLINK("https://library.bdrc.io/show/bdr:MW1NLM255?uilang=bo","MW1NLM255")</f>
        <v/>
      </c>
      <c r="E39">
        <f>HYPERLINK("https://library.bdrc.io/show/bdr:W1NLM255",IMAGE("https://iiif.bdrc.io/bdr:I1NLM255_001::I1NLM255_0010003.jpg/full/150,/0/default.jpg"))</f>
        <v/>
      </c>
      <c r="F39">
        <f>HYPERLINK("https://library.bdrc.io/show/bdr:W1NLM255",IMAGE("https://iiif.bdrc.io/bdr:I1NLM255_001::I1NLM255_0010417.jpg/full/150,/0/default.jpg"))</f>
        <v/>
      </c>
      <c r="G39">
        <f>HYPERLINK("https://library.bdrc.io/search?lg=bo&amp;t=Work&amp;pg=1&amp;f=author,exc,bdr:P6161&amp;uilang=bo&amp;q=བསླབ་བཏུས་ལ་སོགས།~1", "བརྩམས་ཆོས་གཞན།")</f>
        <v/>
      </c>
      <c r="H39">
        <f>HYPERLINK("https://library.bdrc.io/search?lg=bo&amp;t=Etext&amp;pg=1&amp;f=author,exc,bdr:P6161&amp;uilang=bo&amp;q=བསླབ་བཏུས་ལ་སོགས།~1", "ཡིག་རྐྱང་གཞན།")</f>
        <v/>
      </c>
    </row>
    <row r="40" ht="70" customHeight="1">
      <c r="A40" t="inlineStr"/>
      <c r="B40" t="inlineStr">
        <is>
          <t>WA4CZ16765</t>
        </is>
      </c>
      <c r="C40" t="inlineStr">
        <is>
          <t>Śikṣāsamuccaya</t>
        </is>
      </c>
      <c r="D40">
        <f>HYPERLINK("https://library.bdrc.io/show/bdr:MW0CDL0MS-ADD-01478?uilang=bo","MW0CDL0MS-ADD-01478")</f>
        <v/>
      </c>
      <c r="E40" t="inlineStr"/>
      <c r="F40" t="inlineStr"/>
      <c r="G40">
        <f>HYPERLINK("https://library.bdrc.io/search?lg=bo&amp;t=Work&amp;pg=1&amp;f=author,exc,bdr:P6161&amp;uilang=bo&amp;q=Śikṣāsamuccaya~1", "བརྩམས་ཆོས་གཞན།")</f>
        <v/>
      </c>
      <c r="H40">
        <f>HYPERLINK("https://library.bdrc.io/search?lg=bo&amp;t=Etext&amp;pg=1&amp;f=author,exc,bdr:P6161&amp;uilang=bo&amp;q=Śikṣāsamuccaya~1", "ཡིག་རྐྱང་གཞན།")</f>
        <v/>
      </c>
    </row>
    <row r="41" ht="70" customHeight="1">
      <c r="A41" t="inlineStr"/>
      <c r="B41" t="inlineStr">
        <is>
          <t>WA4CZ16765</t>
        </is>
      </c>
      <c r="C41" t="inlineStr">
        <is>
          <t>Santideva: Siksasamuccaya, analytic text</t>
        </is>
      </c>
      <c r="D41">
        <f>HYPERLINK("https://library.bdrc.io/show/bdr:IE0GR0357?uilang=bo","IE0GR0357")</f>
        <v/>
      </c>
      <c r="E41" t="inlineStr"/>
      <c r="F41" t="inlineStr"/>
      <c r="G41">
        <f>HYPERLINK("https://library.bdrc.io/search?lg=bo&amp;t=Work&amp;pg=1&amp;f=author,exc,bdr:P6161&amp;uilang=bo&amp;q=Santideva: Siksasamuccaya, analytic text~1", "བརྩམས་ཆོས་གཞན།")</f>
        <v/>
      </c>
      <c r="H41">
        <f>HYPERLINK("https://library.bdrc.io/search?lg=bo&amp;t=Etext&amp;pg=1&amp;f=author,exc,bdr:P6161&amp;uilang=bo&amp;q=Santideva: Siksasamuccaya, analytic text~1", "ཡིག་རྐྱང་གཞན།")</f>
        <v/>
      </c>
    </row>
    <row r="42" ht="70" customHeight="1">
      <c r="A42" t="inlineStr"/>
      <c r="B42" t="inlineStr">
        <is>
          <t>WA0XL6E3C9739E987</t>
        </is>
      </c>
      <c r="C42" t="inlineStr">
        <is>
          <t>ལྟུང་བ་བཤགས་པའི་ཆོ་ག</t>
        </is>
      </c>
      <c r="D42">
        <f>HYPERLINK("https://library.bdrc.io/show/bdr:MW1NLM2737_6E3C97?uilang=bo","MW1NLM2737_6E3C97")</f>
        <v/>
      </c>
      <c r="E42" t="inlineStr"/>
      <c r="F42" t="inlineStr"/>
      <c r="G42">
        <f>HYPERLINK("https://library.bdrc.io/search?lg=bo&amp;t=Work&amp;pg=1&amp;f=author,exc,bdr:P6161&amp;uilang=bo&amp;q=ལྟུང་བ་བཤགས་པའི་ཆོ་ག~1", "བརྩམས་ཆོས་གཞན།")</f>
        <v/>
      </c>
      <c r="H42">
        <f>HYPERLINK("https://library.bdrc.io/search?lg=bo&amp;t=Etext&amp;pg=1&amp;f=author,exc,bdr:P6161&amp;uilang=bo&amp;q=ལྟུང་བ་བཤགས་པའི་ཆོ་ག~1", "ཡིག་རྐྱང་གཞན།")</f>
        <v/>
      </c>
    </row>
    <row r="43" ht="70" customHeight="1">
      <c r="A43" t="inlineStr"/>
      <c r="B43" t="inlineStr">
        <is>
          <t>WA1KG24645</t>
        </is>
      </c>
      <c r="C43" t="inlineStr">
        <is>
          <t>བཤེས་པའི་སྤྲིངས་ཡིག་དང་སྤྱོད་འཇུག་སོགས།</t>
        </is>
      </c>
      <c r="D43">
        <f>HYPERLINK("https://library.bdrc.io/show/bdr:MW1KG24645?uilang=bo","MW1KG24645")</f>
        <v/>
      </c>
      <c r="E43" t="inlineStr"/>
      <c r="F43" t="inlineStr"/>
      <c r="G43">
        <f>HYPERLINK("https://library.bdrc.io/search?lg=bo&amp;t=Work&amp;pg=1&amp;f=author,exc,bdr:P6161&amp;uilang=bo&amp;q=བཤེས་པའི་སྤྲིངས་ཡིག་དང་སྤྱོད་འཇུག་སོགས།~1", "བརྩམས་ཆོས་གཞན།")</f>
        <v/>
      </c>
      <c r="H43">
        <f>HYPERLINK("https://library.bdrc.io/search?lg=bo&amp;t=Etext&amp;pg=1&amp;f=author,exc,bdr:P6161&amp;uilang=bo&amp;q=བཤེས་པའི་སྤྲིངས་ཡིག་དང་སྤྱོད་འཇུག་སོགས།~1", "ཡིག་རྐྱང་གཞན།")</f>
        <v/>
      </c>
    </row>
    <row r="44" ht="70" customHeight="1">
      <c r="A44" t="inlineStr"/>
      <c r="B44" t="inlineStr">
        <is>
          <t>WA1KG23848</t>
        </is>
      </c>
      <c r="C44" t="inlineStr">
        <is>
          <t>བསླབ་པ་ཀུན་ལས་བཏུས་པ།</t>
        </is>
      </c>
      <c r="D44">
        <f>HYPERLINK("https://library.bdrc.io/show/bdr:MW1KG23848?uilang=bo","MW1KG23848")</f>
        <v/>
      </c>
      <c r="E44">
        <f>HYPERLINK("https://library.bdrc.io/show/bdr:W1KG23848",IMAGE("https://iiif.bdrc.io/bdr:I1KG24053::I1KG240530003.jpg/full/150,/0/default.jpg"))</f>
        <v/>
      </c>
      <c r="F44">
        <f>HYPERLINK("https://library.bdrc.io/show/bdr:W1KG23848",IMAGE("https://iiif.bdrc.io/bdr:I1KG24053::I1KG240530005.jpg/full/150,/0/default.jpg"))</f>
        <v/>
      </c>
      <c r="G44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44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45" ht="70" customHeight="1">
      <c r="A45" t="inlineStr"/>
      <c r="B45" t="inlineStr">
        <is>
          <t>WA1KG23848</t>
        </is>
      </c>
      <c r="C45" t="inlineStr">
        <is>
          <t>བསླབ་པ་ཀུན་ལས་བཏུས་པ།</t>
        </is>
      </c>
      <c r="D45">
        <f>HYPERLINK("https://library.bdrc.io/show/bdr:MW0NGMCP64650?uilang=bo","MW0NGMCP64650")</f>
        <v/>
      </c>
      <c r="E45" t="inlineStr"/>
      <c r="F45" t="inlineStr"/>
      <c r="G45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45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46" ht="70" customHeight="1">
      <c r="A46" t="inlineStr"/>
      <c r="B46" t="inlineStr">
        <is>
          <t>WA8LS66268</t>
        </is>
      </c>
      <c r="C46" t="inlineStr">
        <is>
          <t>སྤྱོད་པ་ལ་འཇུག་པ་དང་བསྒོམ་རིམ་བར་པ།</t>
        </is>
      </c>
      <c r="D46">
        <f>HYPERLINK("https://library.bdrc.io/show/bdr:MW8LS66268?uilang=bo","MW8LS66268")</f>
        <v/>
      </c>
      <c r="E46">
        <f>HYPERLINK("https://library.bdrc.io/show/bdr:W8LS66268",IMAGE("https://iiif.bdrc.io/bdr:I8LS66270::I8LS662700003.jpg/full/150,/0/default.jpg"))</f>
        <v/>
      </c>
      <c r="F46">
        <f>HYPERLINK("https://library.bdrc.io/show/bdr:W8LS66268",IMAGE("https://iiif.bdrc.io/bdr:I8LS66270::I8LS662700116.tif/full/150,/0/default.jpg"))</f>
        <v/>
      </c>
      <c r="G46">
        <f>HYPERLINK("https://library.bdrc.io/search?lg=bo&amp;t=Work&amp;pg=1&amp;f=author,exc,bdr:P6161&amp;uilang=bo&amp;q=སྤྱོད་པ་ལ་འཇུག་པ་དང་བསྒོམ་རིམ་བར་པ།~1", "བརྩམས་ཆོས་གཞན།")</f>
        <v/>
      </c>
      <c r="H46">
        <f>HYPERLINK("https://library.bdrc.io/search?lg=bo&amp;t=Etext&amp;pg=1&amp;f=author,exc,bdr:P6161&amp;uilang=bo&amp;q=སྤྱོད་པ་ལ་འཇུག་པ་དང་བསྒོམ་རིམ་བར་པ།~1", "ཡིག་རྐྱང་གཞན།")</f>
        <v/>
      </c>
    </row>
    <row r="47" ht="70" customHeight="1">
      <c r="A47" t="inlineStr"/>
      <c r="B47" t="inlineStr">
        <is>
          <t>WA1NLM3910</t>
        </is>
      </c>
      <c r="C47" t="inlineStr">
        <is>
          <t>བྱང་ཆུབ་སེམས་དཔའི་སྤྱོད་པ་ལ་འཇུག་པ་ལས་བསྔོ་བ་ཞེས་བྱ་བ་ལེའུ། བདེ་བ་ཅན་གྱི་ཞིང་དུ་སྐྱེ་བ་འཛིན་པའི་སྨོན་ལམ་ཞིང་མཆོག་སྒོ་འབྱེད་སོགས།</t>
        </is>
      </c>
      <c r="D47">
        <f>HYPERLINK("https://library.bdrc.io/show/bdr:MW1NLM3910?uilang=bo","MW1NLM3910")</f>
        <v/>
      </c>
      <c r="E47">
        <f>HYPERLINK("https://library.bdrc.io/show/bdr:W1NLM3910",IMAGE("https://iiif.bdrc.io/bdr:I1NLM3910_001::I1NLM3910_0010003.jpg/full/150,/0/default.jpg"))</f>
        <v/>
      </c>
      <c r="F47">
        <f>HYPERLINK("https://library.bdrc.io/show/bdr:W1NLM3910",IMAGE("https://iiif.bdrc.io/bdr:I1NLM3910_001::I1NLM3910_0010061.jpg/full/150,/0/default.jpg"))</f>
        <v/>
      </c>
      <c r="G47">
        <f>HYPERLINK("https://library.bdrc.io/search?lg=bo&amp;t=Work&amp;pg=1&amp;f=author,exc,bdr:P6161&amp;uilang=bo&amp;q=བྱང་ཆུབ་སེམས་དཔའི་སྤྱོད་པ་ལ་འཇུག་པ་ལས་བསྔོ་བ་ཞེས་བྱ་བ་ལེའུ། བདེ་བ་ཅན་གྱི་ཞིང་དུ་སྐྱེ་བ་འཛིན་པའི་སྨོན་ལམ་ཞིང་མཆོག་སྒོ་འབྱེད་སོགས།~1", "བརྩམས་ཆོས་གཞན།")</f>
        <v/>
      </c>
      <c r="H47">
        <f>HYPERLINK("https://library.bdrc.io/search?lg=bo&amp;t=Etext&amp;pg=1&amp;f=author,exc,bdr:P6161&amp;uilang=bo&amp;q=བྱང་ཆུབ་སེམས་དཔའི་སྤྱོད་པ་ལ་འཇུག་པ་ལས་བསྔོ་བ་ཞེས་བྱ་བ་ལེའུ། བདེ་བ་ཅན་གྱི་ཞིང་དུ་སྐྱེ་བ་འཛིན་པའི་སྨོན་ལམ་ཞིང་མཆོག་སྒོ་འབྱེད་སོགས།~1", "ཡིག་རྐྱང་གཞན།")</f>
        <v/>
      </c>
    </row>
    <row r="48" ht="70" customHeight="1">
      <c r="A48" t="inlineStr"/>
      <c r="B48" t="inlineStr">
        <is>
          <t>WA1KG10436</t>
        </is>
      </c>
      <c r="C48" t="inlineStr">
        <is>
          <t>སྤྱོད་འཇུག་རྩ་བ་དང་འགྲེལ་པ་ཚིག་དོན་ཀུན་གསལ་བར་བྱེད་པ་སྐལ་བཟང་རྣམས་ཀྱི་འཇུག་ངོགས།</t>
        </is>
      </c>
      <c r="D48">
        <f>HYPERLINK("https://library.bdrc.io/show/bdr:MW1KG10436?uilang=bo","MW1KG10436")</f>
        <v/>
      </c>
      <c r="E48">
        <f>HYPERLINK("https://library.bdrc.io/show/bdr:W1KG10436",IMAGE("https://iiif.bdrc.io/bdr:I1KG10439::I1KG104390003.jpg/full/150,/0/default.jpg"))</f>
        <v/>
      </c>
      <c r="F48">
        <f>HYPERLINK("https://library.bdrc.io/show/bdr:W1KG10436",IMAGE("https://iiif.bdrc.io/bdr:I1KG10439::I1KG104390506.jpg/full/150,/0/default.jpg"))</f>
        <v/>
      </c>
      <c r="G48">
        <f>HYPERLINK("https://library.bdrc.io/search?lg=bo&amp;t=Work&amp;pg=1&amp;f=author,exc,bdr:P6161&amp;uilang=bo&amp;q=སྤྱོད་འཇུག་རྩ་བ་དང་འགྲེལ་པ་ཚིག་དོན་ཀུན་གསལ་བར་བྱེད་པ་སྐལ་བཟང་རྣམས་ཀྱི་འཇུག་ངོགས།~1", "བརྩམས་ཆོས་གཞན།")</f>
        <v/>
      </c>
      <c r="H48">
        <f>HYPERLINK("https://library.bdrc.io/search?lg=bo&amp;t=Etext&amp;pg=1&amp;f=author,exc,bdr:P6161&amp;uilang=bo&amp;q=སྤྱོད་འཇུག་རྩ་བ་དང་འགྲེལ་པ་ཚིག་དོན་ཀུན་གསལ་བར་བྱེད་པ་སྐལ་བཟང་རྣམས་ཀྱི་འཇུག་ངོགས།~1", "ཡིག་རྐྱང་གཞན།")</f>
        <v/>
      </c>
    </row>
    <row r="49" ht="70" customHeight="1">
      <c r="A49" t="inlineStr"/>
      <c r="B49" t="inlineStr">
        <is>
          <t>WA3CN552</t>
        </is>
      </c>
      <c r="C49" t="inlineStr">
        <is>
          <t>སྤྱོད་འཇུག་རྩ་བ་དང་ས་བཅད་སྦྱར་བ།</t>
        </is>
      </c>
      <c r="D49">
        <f>HYPERLINK("https://library.bdrc.io/show/bdr:MW3CN552?uilang=bo","MW3CN552")</f>
        <v/>
      </c>
      <c r="E49">
        <f>HYPERLINK("https://library.bdrc.io/show/bdr:W3CN552",IMAGE("https://iiif.bdrc.io/bdr:I3CN3973::I3CN39730003.jpg/full/150,/0/default.jpg"))</f>
        <v/>
      </c>
      <c r="F49">
        <f>HYPERLINK("https://library.bdrc.io/show/bdr:W3CN552",IMAGE("https://iiif.bdrc.io/bdr:I3CN3973::I3CN39730128.tif/full/150,/0/default.jpg"))</f>
        <v/>
      </c>
      <c r="G49">
        <f>HYPERLINK("https://library.bdrc.io/search?lg=bo&amp;t=Work&amp;pg=1&amp;f=author,exc,bdr:P6161&amp;uilang=bo&amp;q=སྤྱོད་འཇུག་རྩ་བ་དང་ས་བཅད་སྦྱར་བ།~1", "བརྩམས་ཆོས་གཞན།")</f>
        <v/>
      </c>
      <c r="H49">
        <f>HYPERLINK("https://library.bdrc.io/search?lg=bo&amp;t=Etext&amp;pg=1&amp;f=author,exc,bdr:P6161&amp;uilang=bo&amp;q=སྤྱོད་འཇུག་རྩ་བ་དང་ས་བཅད་སྦྱར་བ།~1", "ཡིག་རྐྱང་གཞན།")</f>
        <v/>
      </c>
    </row>
    <row r="50" ht="70" customHeight="1">
      <c r="A50" t="inlineStr"/>
      <c r="B50" t="inlineStr">
        <is>
          <t>WA0RT1168</t>
        </is>
      </c>
      <c r="C50" t="inlineStr">
        <is>
          <t>ལྷན་ཅིག་སྐྱེས་པའི་གླུ།</t>
        </is>
      </c>
      <c r="D50">
        <f>HYPERLINK("https://library.bdrc.io/show/bdr:MW22704_1965?uilang=bo","MW22704_1965")</f>
        <v/>
      </c>
      <c r="E50" t="inlineStr"/>
      <c r="F50" t="inlineStr"/>
      <c r="G50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0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1" ht="70" customHeight="1">
      <c r="A51" t="inlineStr"/>
      <c r="B51" t="inlineStr">
        <is>
          <t>WA0RT1168</t>
        </is>
      </c>
      <c r="C51" t="inlineStr">
        <is>
          <t>ལྷན་ཅིག་སྐྱེས་པའི་གླུ།</t>
        </is>
      </c>
      <c r="D51">
        <f>HYPERLINK("https://library.bdrc.io/show/bdr:MW23702_1173?uilang=bo","MW23702_1173")</f>
        <v/>
      </c>
      <c r="E51" t="inlineStr"/>
      <c r="F51" t="inlineStr"/>
      <c r="G51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1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2" ht="70" customHeight="1">
      <c r="A52" t="inlineStr"/>
      <c r="B52" t="inlineStr">
        <is>
          <t>WA0RT1168</t>
        </is>
      </c>
      <c r="C52" t="inlineStr">
        <is>
          <t>ལྷན་ཅིག་སྐྱེས་པའི་གླུ།</t>
        </is>
      </c>
      <c r="D52">
        <f>HYPERLINK("https://library.bdrc.io/show/bdr:MW23703_2341?uilang=bo","MW23703_2341")</f>
        <v/>
      </c>
      <c r="E52" t="inlineStr"/>
      <c r="F52" t="inlineStr"/>
      <c r="G52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2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3" ht="70" customHeight="1">
      <c r="A53" t="inlineStr"/>
      <c r="B53" t="inlineStr">
        <is>
          <t>WA0RT1168</t>
        </is>
      </c>
      <c r="C53" t="inlineStr">
        <is>
          <t>ལྷན་ཅིག་སྐྱེས་པའི་གླུ།</t>
        </is>
      </c>
      <c r="D53">
        <f>HYPERLINK("https://library.bdrc.io/show/bdr:MW1KG13126_3169?uilang=bo","MW1KG13126_3169")</f>
        <v/>
      </c>
      <c r="E53" t="inlineStr"/>
      <c r="F53" t="inlineStr"/>
      <c r="G53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3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4" ht="70" customHeight="1">
      <c r="A54" t="inlineStr"/>
      <c r="B54" t="inlineStr">
        <is>
          <t>WA0RT1168</t>
        </is>
      </c>
      <c r="C54" t="inlineStr">
        <is>
          <t>ལྷན་ཅིག་སྐྱེས་པའི་གླུ།</t>
        </is>
      </c>
      <c r="D54">
        <f>HYPERLINK("https://library.bdrc.io/show/bdr:MW1PD95844_1243?uilang=bo","MW1PD95844_1243")</f>
        <v/>
      </c>
      <c r="E54" t="inlineStr"/>
      <c r="F54" t="inlineStr"/>
      <c r="G54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4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5" ht="70" customHeight="1">
      <c r="A55" t="inlineStr"/>
      <c r="B55" t="inlineStr">
        <is>
          <t>WA0RT1168</t>
        </is>
      </c>
      <c r="C55" t="inlineStr">
        <is>
          <t>ལྷན་ཅིག་སྐྱེས་པའི་གླུ།</t>
        </is>
      </c>
      <c r="D55">
        <f>HYPERLINK("https://library.bdrc.io/show/bdr:MW2KG5015_1965?uilang=bo","MW2KG5015_1965")</f>
        <v/>
      </c>
      <c r="E55" t="inlineStr"/>
      <c r="F55" t="inlineStr"/>
      <c r="G55">
        <f>HYPERLINK("https://library.bdrc.io/search?lg=bo&amp;t=Work&amp;pg=1&amp;f=author,exc,bdr:P6161&amp;uilang=bo&amp;q=ལྷན་ཅིག་སྐྱེས་པའི་གླུ།~1", "བརྩམས་ཆོས་གཞན།")</f>
        <v/>
      </c>
      <c r="H55">
        <f>HYPERLINK("https://library.bdrc.io/search?lg=bo&amp;t=Etext&amp;pg=1&amp;f=author,exc,bdr:P6161&amp;uilang=bo&amp;q=ལྷན་ཅིག་སྐྱེས་པའི་གླུ།~1", "ཡིག་རྐྱང་གཞན།")</f>
        <v/>
      </c>
    </row>
    <row r="56" ht="70" customHeight="1">
      <c r="A56" t="inlineStr"/>
      <c r="B56" t="inlineStr">
        <is>
          <t>WA0RT3216</t>
        </is>
      </c>
      <c r="C56" t="inlineStr">
        <is>
          <t>སྤྱོད་འཇུག</t>
        </is>
      </c>
      <c r="D56">
        <f>HYPERLINK("https://library.bdrc.io/show/bdr:MW4CZ301801?uilang=bo","MW4CZ301801")</f>
        <v/>
      </c>
      <c r="E56">
        <f>HYPERLINK("https://library.bdrc.io/show/bdr:W4CZ301801",IMAGE("https://iiif.bdrc.io/bdr:I4CZ364170::I4CZ3641700003.jpg/full/150,/0/default.jpg"))</f>
        <v/>
      </c>
      <c r="F56">
        <f>HYPERLINK("https://library.bdrc.io/show/bdr:W4CZ301801",IMAGE("https://iiif.bdrc.io/bdr:I4CZ364170::I4CZ3641700058.jpg/full/150,/0/default.jpg"))</f>
        <v/>
      </c>
      <c r="G56">
        <f>HYPERLINK("https://library.bdrc.io/search?lg=bo&amp;t=Work&amp;pg=1&amp;f=author,exc,bdr:P6161&amp;uilang=bo&amp;q=སྤྱོད་འཇུག~1", "བརྩམས་ཆོས་གཞན།")</f>
        <v/>
      </c>
      <c r="H56">
        <f>HYPERLINK("https://library.bdrc.io/search?lg=bo&amp;t=Etext&amp;pg=1&amp;f=author,exc,bdr:P6161&amp;uilang=bo&amp;q=སྤྱོད་འཇུག~1", "ཡིག་རྐྱང་གཞན།")</f>
        <v/>
      </c>
    </row>
    <row r="57" ht="70" customHeight="1">
      <c r="A57" t="inlineStr"/>
      <c r="B57" t="inlineStr">
        <is>
          <t>WA0RT3216</t>
        </is>
      </c>
      <c r="C57" t="inlineStr">
        <is>
          <t>བྱང་ཆུབ་སེམས་དཔའི་སྤྱོད་པ་ལ་འཇུག་པ།</t>
        </is>
      </c>
      <c r="D57">
        <f>HYPERLINK("https://library.bdrc.io/show/bdr:MW21971?uilang=bo","MW21971")</f>
        <v/>
      </c>
      <c r="E57">
        <f>HYPERLINK("https://library.bdrc.io/show/bdr:W21971",IMAGE("https://iiif.bdrc.io/bdr:I1KG8809::I1KG88090003.jpg/full/150,/0/default.jpg"))</f>
        <v/>
      </c>
      <c r="F57">
        <f>HYPERLINK("https://library.bdrc.io/show/bdr:W21971",IMAGE("https://iiif.bdrc.io/bdr:I1KG8809::I1KG88090139.jpg/full/150,/0/default.jpg"))</f>
        <v/>
      </c>
      <c r="G57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57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58" ht="70" customHeight="1">
      <c r="A58" t="inlineStr"/>
      <c r="B58" t="inlineStr">
        <is>
          <t>WA0RT3216</t>
        </is>
      </c>
      <c r="C58" t="inlineStr">
        <is>
          <t>བྱང་ཆུབ་སེམས་དཔའི་སྤྱོད་པ་ལ་འཇུག་པ།</t>
        </is>
      </c>
      <c r="D58">
        <f>HYPERLINK("https://library.bdrc.io/show/bdr:MW8LS76623?uilang=bo","MW8LS76623")</f>
        <v/>
      </c>
      <c r="E58">
        <f>HYPERLINK("https://library.bdrc.io/show/bdr:W8LS76623",IMAGE("https://iiif.bdrc.io/bdr:I8LS76713::I8LS767130003.jpg/full/150,/0/default.jpg"))</f>
        <v/>
      </c>
      <c r="F58">
        <f>HYPERLINK("https://library.bdrc.io/show/bdr:W8LS76623",IMAGE("https://iiif.bdrc.io/bdr:I8LS76713::I8LS767130090.jpg/full/150,/0/default.jpg"))</f>
        <v/>
      </c>
      <c r="G58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58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59" ht="70" customHeight="1">
      <c r="A59" t="inlineStr"/>
      <c r="B59" t="inlineStr">
        <is>
          <t>WA0RT3216</t>
        </is>
      </c>
      <c r="C59" t="inlineStr">
        <is>
          <t>བྱང་ཆུབ་སེམས་དཔའི་སྤྱོད་པ་ལ་འཇུག་པ།</t>
        </is>
      </c>
      <c r="D59">
        <f>HYPERLINK("https://library.bdrc.io/show/bdr:MW22704_4061?uilang=bo","MW22704_4061")</f>
        <v/>
      </c>
      <c r="E59" t="inlineStr"/>
      <c r="F59" t="inlineStr"/>
      <c r="G59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59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0" ht="70" customHeight="1">
      <c r="A60" t="inlineStr"/>
      <c r="B60" t="inlineStr">
        <is>
          <t>WA0RT3216</t>
        </is>
      </c>
      <c r="C60" t="inlineStr">
        <is>
          <t>བྱང་ཆུབ་སེམས་དཔའི་སྤྱོད་པ་ལ་འཇུག་པ།</t>
        </is>
      </c>
      <c r="D60">
        <f>HYPERLINK("https://library.bdrc.io/show/bdr:MW2KG5015_4061?uilang=bo","MW2KG5015_4061")</f>
        <v/>
      </c>
      <c r="E60" t="inlineStr"/>
      <c r="F60" t="inlineStr"/>
      <c r="G60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0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1" ht="70" customHeight="1">
      <c r="A61" t="inlineStr"/>
      <c r="B61" t="inlineStr">
        <is>
          <t>WA0RT3216</t>
        </is>
      </c>
      <c r="C61" t="inlineStr">
        <is>
          <t>བྱང་ཆུབ་སེམས་དཔའི་སྤྱོད་པ་ལ་འཇུག་པ།</t>
        </is>
      </c>
      <c r="D61">
        <f>HYPERLINK("https://library.bdrc.io/show/bdr:MW1KG13126_5272?uilang=bo","MW1KG13126_5272")</f>
        <v/>
      </c>
      <c r="E61" t="inlineStr"/>
      <c r="F61" t="inlineStr"/>
      <c r="G61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1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2" ht="70" customHeight="1">
      <c r="A62" t="inlineStr"/>
      <c r="B62" t="inlineStr">
        <is>
          <t>WA0RT3216</t>
        </is>
      </c>
      <c r="C62" t="inlineStr">
        <is>
          <t>བྱང་ཆུབ་སེམས་དཔའི་སྤྱོད་པ་ལ་འཇུག་པ།</t>
        </is>
      </c>
      <c r="D62">
        <f>HYPERLINK("https://library.bdrc.io/show/bdr:MW23702_3275?uilang=bo","MW23702_3275")</f>
        <v/>
      </c>
      <c r="E62" t="inlineStr"/>
      <c r="F62" t="inlineStr"/>
      <c r="G62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2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3" ht="70" customHeight="1">
      <c r="A63" t="inlineStr"/>
      <c r="B63" t="inlineStr">
        <is>
          <t>WA0RT3216</t>
        </is>
      </c>
      <c r="C63" t="inlineStr">
        <is>
          <t>བྱང་ཆུབ་སེམས་དཔའི་སྤྱོད་པ་ལ་འཇུག་པ།</t>
        </is>
      </c>
      <c r="D63">
        <f>HYPERLINK("https://library.bdrc.io/show/bdr:MW23703_3871?uilang=bo","MW23703_3871")</f>
        <v/>
      </c>
      <c r="E63" t="inlineStr"/>
      <c r="F63" t="inlineStr"/>
      <c r="G63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3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4" ht="70" customHeight="1">
      <c r="A64" t="inlineStr"/>
      <c r="B64" t="inlineStr">
        <is>
          <t>WA0RT3216</t>
        </is>
      </c>
      <c r="C64" t="inlineStr">
        <is>
          <t>བྱང་ཆུབ་སེམས་དཔའི་སྤྱོད་པ་ལ་འཇུག་པ།</t>
        </is>
      </c>
      <c r="D64">
        <f>HYPERLINK("https://library.bdrc.io/show/bdr:MW1PD95844_3099?uilang=bo","MW1PD95844_3099")</f>
        <v/>
      </c>
      <c r="E64" t="inlineStr"/>
      <c r="F64" t="inlineStr"/>
      <c r="G64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4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5" ht="70" customHeight="1">
      <c r="A65" t="inlineStr"/>
      <c r="B65" t="inlineStr">
        <is>
          <t>WA0RT3216</t>
        </is>
      </c>
      <c r="C65" t="inlineStr">
        <is>
          <t>བྱང་ཆུབ་སེམས་དཔའི་སྤྱོད་པ་ལ་འཇུག་པ།</t>
        </is>
      </c>
      <c r="D65">
        <f>HYPERLINK("https://library.bdrc.io/show/bdr:MW3CN1560?uilang=bo","MW3CN1560")</f>
        <v/>
      </c>
      <c r="E65">
        <f>HYPERLINK("https://library.bdrc.io/show/bdr:W3CN1560",IMAGE("https://iiif.bdrc.io/bdr:I3CN1566::I3CN15660003.jpg/full/150,/0/default.jpg"))</f>
        <v/>
      </c>
      <c r="F65">
        <f>HYPERLINK("https://library.bdrc.io/show/bdr:W3CN1560",IMAGE("https://iiif.bdrc.io/bdr:I3CN1566::I3CN15660117.jpg/full/150,/0/default.jpg"))</f>
        <v/>
      </c>
      <c r="G65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5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6" ht="70" customHeight="1">
      <c r="A66" t="inlineStr"/>
      <c r="B66" t="inlineStr">
        <is>
          <t>WA0RT3216</t>
        </is>
      </c>
      <c r="C66" t="inlineStr">
        <is>
          <t>བྱང་ཆུབ་སེམས་དཔའི་སྤྱོད་པ་ལ་འཇུག་པ།</t>
        </is>
      </c>
      <c r="D66">
        <f>HYPERLINK("https://library.bdrc.io/show/bdr:MW1NLM2091?uilang=bo","MW1NLM2091")</f>
        <v/>
      </c>
      <c r="E66">
        <f>HYPERLINK("https://library.bdrc.io/show/bdr:W1NLM2091",IMAGE("https://iiif.bdrc.io/bdr:I1NLM2091_001::I1NLM2091_0010003.jpg/full/150,/0/default.jpg"))</f>
        <v/>
      </c>
      <c r="F66">
        <f>HYPERLINK("https://library.bdrc.io/show/bdr:W1NLM2091",IMAGE("https://iiif.bdrc.io/bdr:I1NLM2091_001::I1NLM2091_0010020.jpg/full/150,/0/default.jpg"))</f>
        <v/>
      </c>
      <c r="G66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6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7" ht="70" customHeight="1">
      <c r="A67" t="inlineStr"/>
      <c r="B67" t="inlineStr">
        <is>
          <t>WA0RT3216</t>
        </is>
      </c>
      <c r="C67" t="inlineStr">
        <is>
          <t>བྱང་ཆུབ་སེམས་དཔའི་སྤྱོད་པ་ལ་འཇུག་པ།</t>
        </is>
      </c>
      <c r="D67">
        <f>HYPERLINK("https://library.bdrc.io/show/bdr:MW8LS76622?uilang=bo","MW8LS76622")</f>
        <v/>
      </c>
      <c r="E67">
        <f>HYPERLINK("https://library.bdrc.io/show/bdr:W8LS76622",IMAGE("https://iiif.bdrc.io/bdr:I8LS76711::I8LS767110003.jpg/full/150,/0/default.jpg"))</f>
        <v/>
      </c>
      <c r="F67">
        <f>HYPERLINK("https://library.bdrc.io/show/bdr:W8LS76622",IMAGE("https://iiif.bdrc.io/bdr:I8LS76711::I8LS767110057.jpg/full/150,/0/default.jpg"))</f>
        <v/>
      </c>
      <c r="G67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7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8" ht="70" customHeight="1">
      <c r="A68" t="inlineStr"/>
      <c r="B68" t="inlineStr">
        <is>
          <t>WA0RT3216</t>
        </is>
      </c>
      <c r="C68" t="inlineStr">
        <is>
          <t>བྱང་ཆུབ་སེམས་དཔའི་སྤྱོད་པ་ལ་འཇུག་པ།</t>
        </is>
      </c>
      <c r="D68">
        <f>HYPERLINK("https://library.bdrc.io/show/bdr:MW3CN3114?uilang=bo","MW3CN3114")</f>
        <v/>
      </c>
      <c r="E68">
        <f>HYPERLINK("https://library.bdrc.io/show/bdr:W3CN3114",IMAGE("https://iiif.bdrc.io/bdr:I3CN3122::I3CN31220003.tif/full/150,/0/default.jpg"))</f>
        <v/>
      </c>
      <c r="F68">
        <f>HYPERLINK("https://library.bdrc.io/show/bdr:W3CN3114",IMAGE("https://iiif.bdrc.io/bdr:I3CN3122::I3CN31220092.tif/full/150,/0/default.jpg"))</f>
        <v/>
      </c>
      <c r="G68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8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69" ht="70" customHeight="1">
      <c r="A69" t="inlineStr"/>
      <c r="B69" t="inlineStr">
        <is>
          <t>WA0RT3216</t>
        </is>
      </c>
      <c r="C69" t="inlineStr">
        <is>
          <t>བྱང་ཆུབ་སེམས་དཔའི་སྤྱོད་པ་ལ་འཇུག་པ།</t>
        </is>
      </c>
      <c r="D69">
        <f>HYPERLINK("https://library.bdrc.io/show/bdr:MW1NLM2157?uilang=bo","MW1NLM2157")</f>
        <v/>
      </c>
      <c r="E69">
        <f>HYPERLINK("https://library.bdrc.io/show/bdr:W1NLM2157",IMAGE("https://iiif.bdrc.io/bdr:I1NLM2157_001::I1NLM2157_0010003.jpg/full/150,/0/default.jpg"))</f>
        <v/>
      </c>
      <c r="F69">
        <f>HYPERLINK("https://library.bdrc.io/show/bdr:W1NLM2157",IMAGE("https://iiif.bdrc.io/bdr:I1NLM2157_001::I1NLM2157_0010013.jpg/full/150,/0/default.jpg"))</f>
        <v/>
      </c>
      <c r="G69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69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0" ht="70" customHeight="1">
      <c r="A70" t="inlineStr"/>
      <c r="B70" t="inlineStr">
        <is>
          <t>WA0RT3216</t>
        </is>
      </c>
      <c r="C70" t="inlineStr">
        <is>
          <t>བྱང་ཆུབ་སེམས་དཔའི་སྤྱོད་པ་ལ་འཇུག་པ།</t>
        </is>
      </c>
      <c r="D70">
        <f>HYPERLINK("https://library.bdrc.io/show/bdr:MW8LS43901?uilang=bo","MW8LS43901")</f>
        <v/>
      </c>
      <c r="E70">
        <f>HYPERLINK("https://library.bdrc.io/show/bdr:W8LS43901",IMAGE("https://iiif.bdrc.io/bdr:I8LS43903::I8LS439030003.jpg/full/150,/0/default.jpg"))</f>
        <v/>
      </c>
      <c r="F70">
        <f>HYPERLINK("https://library.bdrc.io/show/bdr:W8LS43901",IMAGE("https://iiif.bdrc.io/bdr:I8LS43903::I8LS439030005.jpg/full/150,/0/default.jpg"))</f>
        <v/>
      </c>
      <c r="G70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0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1" ht="70" customHeight="1">
      <c r="A71" t="inlineStr"/>
      <c r="B71" t="inlineStr">
        <is>
          <t>WA0RT3216</t>
        </is>
      </c>
      <c r="C71" t="inlineStr">
        <is>
          <t>བྱང་ཆུབ་སེམས་དཔའི་སྤྱོད་པ་ལ་འཇུག་པ།</t>
        </is>
      </c>
      <c r="D71">
        <f>HYPERLINK("https://library.bdrc.io/show/bdr:MW1NLM708?uilang=bo","MW1NLM708")</f>
        <v/>
      </c>
      <c r="E71">
        <f>HYPERLINK("https://library.bdrc.io/show/bdr:W1NLM708",IMAGE("https://iiif.bdrc.io/bdr:I1NLM708_001::I1NLM708_0010003.jpg/full/150,/0/default.jpg"))</f>
        <v/>
      </c>
      <c r="F71">
        <f>HYPERLINK("https://library.bdrc.io/show/bdr:W1NLM708",IMAGE("https://iiif.bdrc.io/bdr:I1NLM708_001::I1NLM708_0010119.jpg/full/150,/0/default.jpg"))</f>
        <v/>
      </c>
      <c r="G71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1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2" ht="70" customHeight="1">
      <c r="A72" t="inlineStr"/>
      <c r="B72" t="inlineStr">
        <is>
          <t>WA0RT3216</t>
        </is>
      </c>
      <c r="C72" t="inlineStr">
        <is>
          <t>བྱང་ཆུབ་སེམས་དཔའི་སྤྱོད་པ་ལ་འཇུག་པ།</t>
        </is>
      </c>
      <c r="D72">
        <f>HYPERLINK("https://library.bdrc.io/show/bdr:MW8LS76581?uilang=bo","MW8LS76581")</f>
        <v/>
      </c>
      <c r="E72">
        <f>HYPERLINK("https://library.bdrc.io/show/bdr:W8LS76581",IMAGE("https://iiif.bdrc.io/bdr:I8LS76634::I8LS766340003.jpg/full/150,/0/default.jpg"))</f>
        <v/>
      </c>
      <c r="F72">
        <f>HYPERLINK("https://library.bdrc.io/show/bdr:W8LS76581",IMAGE("https://iiif.bdrc.io/bdr:I8LS76634::I8LS766340008.jpg/full/150,/0/default.jpg"))</f>
        <v/>
      </c>
      <c r="G72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2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3" ht="70" customHeight="1">
      <c r="A73" t="inlineStr"/>
      <c r="B73" t="inlineStr">
        <is>
          <t>WA0RT3216</t>
        </is>
      </c>
      <c r="C73" t="inlineStr">
        <is>
          <t>བྱང་ཆུབ་སེམས་དཔའི་སྤྱོད་པ་ལ་འཇུག་པ།</t>
        </is>
      </c>
      <c r="D73">
        <f>HYPERLINK("https://library.bdrc.io/show/bdr:MW25983_A4918F?uilang=bo","MW25983_A4918F")</f>
        <v/>
      </c>
      <c r="E73" t="inlineStr"/>
      <c r="F73" t="inlineStr"/>
      <c r="G73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3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4" ht="70" customHeight="1">
      <c r="A74" t="inlineStr"/>
      <c r="B74" t="inlineStr">
        <is>
          <t>WA0RT3216</t>
        </is>
      </c>
      <c r="C74" t="inlineStr">
        <is>
          <t>བྱང་ཆུབ་སེམས་དཔའི་སྤྱོད་པ་ལ་འཇུག་པ།</t>
        </is>
      </c>
      <c r="D74">
        <f>HYPERLINK("https://library.bdrc.io/show/bdr:MW0NGMCP42839?uilang=bo","MW0NGMCP42839")</f>
        <v/>
      </c>
      <c r="E74" t="inlineStr"/>
      <c r="F74" t="inlineStr"/>
      <c r="G74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4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5" ht="70" customHeight="1">
      <c r="A75" t="inlineStr"/>
      <c r="B75" t="inlineStr">
        <is>
          <t>WA0RT3216</t>
        </is>
      </c>
      <c r="C75" t="inlineStr">
        <is>
          <t>བྱང་ཆུབ་སེམས་པའི་སྤྱོད་པ་ལ་འཇུག་པ།</t>
        </is>
      </c>
      <c r="D75">
        <f>HYPERLINK("https://library.bdrc.io/show/bdr:MW0NGMCP47446?uilang=bo","MW0NGMCP47446")</f>
        <v/>
      </c>
      <c r="E75" t="inlineStr"/>
      <c r="F75" t="inlineStr"/>
      <c r="G75">
        <f>HYPERLINK("https://library.bdrc.io/search?lg=bo&amp;t=Work&amp;pg=1&amp;f=author,exc,bdr:P6161&amp;uilang=bo&amp;q=བྱང་ཆུབ་སེམས་པའི་སྤྱོད་པ་ལ་འཇུག་པ།~1", "བརྩམས་ཆོས་གཞན།")</f>
        <v/>
      </c>
      <c r="H75">
        <f>HYPERLINK("https://library.bdrc.io/search?lg=bo&amp;t=Etext&amp;pg=1&amp;f=author,exc,bdr:P6161&amp;uilang=bo&amp;q=བྱང་ཆུབ་སེམས་པའི་སྤྱོད་པ་ལ་འཇུག་པ།~1", "ཡིག་རྐྱང་གཞན།")</f>
        <v/>
      </c>
    </row>
    <row r="76" ht="70" customHeight="1">
      <c r="A76" t="inlineStr"/>
      <c r="B76" t="inlineStr">
        <is>
          <t>WA0RT3216</t>
        </is>
      </c>
      <c r="C76" t="inlineStr">
        <is>
          <t>བྱང་ཆུབ་སེམས་པའི་སྤྱོད་པ་ལ་འཇུག་པ།</t>
        </is>
      </c>
      <c r="D76">
        <f>HYPERLINK("https://library.bdrc.io/show/bdr:MW0NGMCP52728?uilang=bo","MW0NGMCP52728")</f>
        <v/>
      </c>
      <c r="E76" t="inlineStr"/>
      <c r="F76" t="inlineStr"/>
      <c r="G76">
        <f>HYPERLINK("https://library.bdrc.io/search?lg=bo&amp;t=Work&amp;pg=1&amp;f=author,exc,bdr:P6161&amp;uilang=bo&amp;q=བྱང་ཆུབ་སེམས་པའི་སྤྱོད་པ་ལ་འཇུག་པ།~1", "བརྩམས་ཆོས་གཞན།")</f>
        <v/>
      </c>
      <c r="H76">
        <f>HYPERLINK("https://library.bdrc.io/search?lg=bo&amp;t=Etext&amp;pg=1&amp;f=author,exc,bdr:P6161&amp;uilang=bo&amp;q=བྱང་ཆུབ་སེམས་པའི་སྤྱོད་པ་ལ་འཇུག་པ།~1", "ཡིག་རྐྱང་གཞན།")</f>
        <v/>
      </c>
    </row>
    <row r="77" ht="70" customHeight="1">
      <c r="A77" t="inlineStr"/>
      <c r="B77" t="inlineStr">
        <is>
          <t>WA0RT3216</t>
        </is>
      </c>
      <c r="C77" t="inlineStr">
        <is>
          <t>བྱང་ཆུབ་སེམས་དཔའི་སྤྱོད་པ་ལ་འཇུག་པ།</t>
        </is>
      </c>
      <c r="D77">
        <f>HYPERLINK("https://library.bdrc.io/show/bdr:MW0NGMCP54043?uilang=bo","MW0NGMCP54043")</f>
        <v/>
      </c>
      <c r="E77" t="inlineStr"/>
      <c r="F77" t="inlineStr"/>
      <c r="G77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7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8" ht="70" customHeight="1">
      <c r="A78" t="inlineStr"/>
      <c r="B78" t="inlineStr">
        <is>
          <t>WA0RT3216</t>
        </is>
      </c>
      <c r="C78" t="inlineStr">
        <is>
          <t>བྱང་ཆུབ་སེམས་དཔའི་སྤྱོད་པ་ལ་འཇུག་པ།</t>
        </is>
      </c>
      <c r="D78">
        <f>HYPERLINK("https://library.bdrc.io/show/bdr:MW0NGMCP54399?uilang=bo","MW0NGMCP54399")</f>
        <v/>
      </c>
      <c r="E78" t="inlineStr"/>
      <c r="F78" t="inlineStr"/>
      <c r="G78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8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79" ht="70" customHeight="1">
      <c r="A79" t="inlineStr"/>
      <c r="B79" t="inlineStr">
        <is>
          <t>WA0RT3216</t>
        </is>
      </c>
      <c r="C79" t="inlineStr">
        <is>
          <t>བྱང་ཆུབ་སེམས་དཔའི་སྤྱོད་པ་ལ་འཇུག་པ།</t>
        </is>
      </c>
      <c r="D79">
        <f>HYPERLINK("https://library.bdrc.io/show/bdr:MW0NGMCP56647?uilang=bo","MW0NGMCP56647")</f>
        <v/>
      </c>
      <c r="E79" t="inlineStr"/>
      <c r="F79" t="inlineStr"/>
      <c r="G79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79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0" ht="70" customHeight="1">
      <c r="A80" t="inlineStr"/>
      <c r="B80" t="inlineStr">
        <is>
          <t>WA0RT3216</t>
        </is>
      </c>
      <c r="C80" t="inlineStr">
        <is>
          <t>བྱང་ཆུབ་སེམས་དཔའི་སྤྱོད་པ་ལ་འཇུག་པ།</t>
        </is>
      </c>
      <c r="D80">
        <f>HYPERLINK("https://library.bdrc.io/show/bdr:MW0NGMCP56902?uilang=bo","MW0NGMCP56902")</f>
        <v/>
      </c>
      <c r="E80" t="inlineStr"/>
      <c r="F80" t="inlineStr"/>
      <c r="G80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0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1" ht="70" customHeight="1">
      <c r="A81" t="inlineStr"/>
      <c r="B81" t="inlineStr">
        <is>
          <t>WA0RT3216</t>
        </is>
      </c>
      <c r="C81" t="inlineStr">
        <is>
          <t>བྱང་ཆུབ་སེམས་དཔའི་སྤྱོད་པ་ལ་འཇུག་པ།</t>
        </is>
      </c>
      <c r="D81">
        <f>HYPERLINK("https://library.bdrc.io/show/bdr:MW0NGMCP58607?uilang=bo","MW0NGMCP58607")</f>
        <v/>
      </c>
      <c r="E81" t="inlineStr"/>
      <c r="F81" t="inlineStr"/>
      <c r="G81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1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2" ht="70" customHeight="1">
      <c r="A82" t="inlineStr"/>
      <c r="B82" t="inlineStr">
        <is>
          <t>WA0RT3216</t>
        </is>
      </c>
      <c r="C82" t="inlineStr">
        <is>
          <t>བྱང་ཆུབ་སེམས་དཔའི་སྤྱོད་པ་ལ་འཇུག་པ།</t>
        </is>
      </c>
      <c r="D82">
        <f>HYPERLINK("https://library.bdrc.io/show/bdr:MW0NGMCP58645?uilang=bo","MW0NGMCP58645")</f>
        <v/>
      </c>
      <c r="E82" t="inlineStr"/>
      <c r="F82" t="inlineStr"/>
      <c r="G82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2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3" ht="70" customHeight="1">
      <c r="A83" t="inlineStr"/>
      <c r="B83" t="inlineStr">
        <is>
          <t>WA0RT3216</t>
        </is>
      </c>
      <c r="C83" t="inlineStr">
        <is>
          <t>བྱང་ཆུབ་སེམས་དཔའི་སྤྱོད་པ་ལ་འཇུག་པ།</t>
        </is>
      </c>
      <c r="D83">
        <f>HYPERLINK("https://library.bdrc.io/show/bdr:MW0NGMCP62151?uilang=bo","MW0NGMCP62151")</f>
        <v/>
      </c>
      <c r="E83" t="inlineStr"/>
      <c r="F83" t="inlineStr"/>
      <c r="G83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3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4" ht="70" customHeight="1">
      <c r="A84" t="inlineStr"/>
      <c r="B84" t="inlineStr">
        <is>
          <t>WA0RT3216</t>
        </is>
      </c>
      <c r="C84" t="inlineStr">
        <is>
          <t>བྱང་ཆུབ་སེབས་དཔའི་སྤྱོད་པ་ལ་འཇུགས་པ།</t>
        </is>
      </c>
      <c r="D84">
        <f>HYPERLINK("https://library.bdrc.io/show/bdr:MW0NGMCP66668?uilang=bo","MW0NGMCP66668")</f>
        <v/>
      </c>
      <c r="E84" t="inlineStr"/>
      <c r="F84" t="inlineStr"/>
      <c r="G84">
        <f>HYPERLINK("https://library.bdrc.io/search?lg=bo&amp;t=Work&amp;pg=1&amp;f=author,exc,bdr:P6161&amp;uilang=bo&amp;q=བྱང་ཆུབ་སེབས་དཔའི་སྤྱོད་པ་ལ་འཇུགས་པ།~1", "བརྩམས་ཆོས་གཞན།")</f>
        <v/>
      </c>
      <c r="H84">
        <f>HYPERLINK("https://library.bdrc.io/search?lg=bo&amp;t=Etext&amp;pg=1&amp;f=author,exc,bdr:P6161&amp;uilang=bo&amp;q=བྱང་ཆུབ་སེབས་དཔའི་སྤྱོད་པ་ལ་འཇུགས་པ།~1", "ཡིག་རྐྱང་གཞན།")</f>
        <v/>
      </c>
    </row>
    <row r="85" ht="70" customHeight="1">
      <c r="A85" t="inlineStr"/>
      <c r="B85" t="inlineStr">
        <is>
          <t>WA0RT3216</t>
        </is>
      </c>
      <c r="C85" t="inlineStr">
        <is>
          <t>བྱང་ཆུབ་སེམས་དཔའི་སྤྱོད་པ་ལ་འཇུག་པ།</t>
        </is>
      </c>
      <c r="D85">
        <f>HYPERLINK("https://library.bdrc.io/show/bdr:MW0NGMCP67440?uilang=bo","MW0NGMCP67440")</f>
        <v/>
      </c>
      <c r="E85" t="inlineStr"/>
      <c r="F85" t="inlineStr"/>
      <c r="G85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5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6" ht="70" customHeight="1">
      <c r="A86" t="inlineStr"/>
      <c r="B86" t="inlineStr">
        <is>
          <t>WA0RT3216</t>
        </is>
      </c>
      <c r="C86" t="inlineStr">
        <is>
          <t>བྱང་ཆུབ་སེམས་དཔའི་སྤྱོད་པ་ལ་འཇུག་པ།</t>
        </is>
      </c>
      <c r="D86">
        <f>HYPERLINK("https://library.bdrc.io/show/bdr:MW0NGMCP68015?uilang=bo","MW0NGMCP68015")</f>
        <v/>
      </c>
      <c r="E86" t="inlineStr"/>
      <c r="F86" t="inlineStr"/>
      <c r="G86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6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7" ht="70" customHeight="1">
      <c r="A87" t="inlineStr"/>
      <c r="B87" t="inlineStr">
        <is>
          <t>WA0RT3216</t>
        </is>
      </c>
      <c r="C87" t="inlineStr">
        <is>
          <t>བྱང་ཆུབ་སེམས་དཔའི་སྤྱོད་པ་ལ་འཇུག་པ།</t>
        </is>
      </c>
      <c r="D87">
        <f>HYPERLINK("https://library.bdrc.io/show/bdr:MW0NGMCP70905?uilang=bo","MW0NGMCP70905")</f>
        <v/>
      </c>
      <c r="E87" t="inlineStr"/>
      <c r="F87" t="inlineStr"/>
      <c r="G87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87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  <row r="88" ht="70" customHeight="1">
      <c r="A88" t="inlineStr"/>
      <c r="B88" t="inlineStr">
        <is>
          <t>WA0RT3280</t>
        </is>
      </c>
      <c r="C88" t="inlineStr">
        <is>
          <t>བསླབ་པ་ཀུན་ལས་བཏུས་པའི་ཚིག་ལེའུར་བྱས་པ།</t>
        </is>
      </c>
      <c r="D88">
        <f>HYPERLINK("https://library.bdrc.io/show/bdr:MW1KG13126_5335?uilang=bo","MW1KG13126_5335")</f>
        <v/>
      </c>
      <c r="E88" t="inlineStr"/>
      <c r="F88" t="inlineStr"/>
      <c r="G88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88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89" ht="70" customHeight="1">
      <c r="A89" t="inlineStr"/>
      <c r="B89" t="inlineStr">
        <is>
          <t>WA0RT3280</t>
        </is>
      </c>
      <c r="C89" t="inlineStr">
        <is>
          <t>བསླབ་པ་ཀུན་ལས་བཏུས་པའི་ཚིག་ལེའུར་བྱས་བས།</t>
        </is>
      </c>
      <c r="D89">
        <f>HYPERLINK("https://library.bdrc.io/show/bdr:MW23702_3338?uilang=bo","MW23702_3338")</f>
        <v/>
      </c>
      <c r="E89" t="inlineStr"/>
      <c r="F89" t="inlineStr"/>
      <c r="G89">
        <f>HYPERLINK("https://library.bdrc.io/search?lg=bo&amp;t=Work&amp;pg=1&amp;f=author,exc,bdr:P6161&amp;uilang=bo&amp;q=བསླབ་པ་ཀུན་ལས་བཏུས་པའི་ཚིག་ལེའུར་བྱས་བས།~1", "བརྩམས་ཆོས་གཞན།")</f>
        <v/>
      </c>
      <c r="H89">
        <f>HYPERLINK("https://library.bdrc.io/search?lg=bo&amp;t=Etext&amp;pg=1&amp;f=author,exc,bdr:P6161&amp;uilang=bo&amp;q=བསླབ་པ་ཀུན་ལས་བཏུས་པའི་ཚིག་ལེའུར་བྱས་བས།~1", "ཡིག་རྐྱང་གཞན།")</f>
        <v/>
      </c>
    </row>
    <row r="90" ht="70" customHeight="1">
      <c r="A90" t="inlineStr"/>
      <c r="B90" t="inlineStr">
        <is>
          <t>WA0RT3280</t>
        </is>
      </c>
      <c r="C90" t="inlineStr">
        <is>
          <t>བསླབ་པ་ཀུན་ལས་བཏུས་པའི་ཚིག་ལེའུར་བྱས་པ།</t>
        </is>
      </c>
      <c r="D90">
        <f>HYPERLINK("https://library.bdrc.io/show/bdr:MW22704_4252?uilang=bo","MW22704_4252")</f>
        <v/>
      </c>
      <c r="E90" t="inlineStr"/>
      <c r="F90" t="inlineStr"/>
      <c r="G90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0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1" ht="70" customHeight="1">
      <c r="A91" t="inlineStr"/>
      <c r="B91" t="inlineStr">
        <is>
          <t>WA0RT3280</t>
        </is>
      </c>
      <c r="C91" t="inlineStr">
        <is>
          <t>བསླབ་པ་ཀུན་ལས་བཏུས་པའི་ཚིག་ལེའུར་བྱས་པ།</t>
        </is>
      </c>
      <c r="D91">
        <f>HYPERLINK("https://library.bdrc.io/show/bdr:MW2KG5015_4252?uilang=bo","MW2KG5015_4252")</f>
        <v/>
      </c>
      <c r="E91" t="inlineStr"/>
      <c r="F91" t="inlineStr"/>
      <c r="G91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1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2" ht="70" customHeight="1">
      <c r="A92" t="inlineStr"/>
      <c r="B92" t="inlineStr">
        <is>
          <t>WA0RT3280</t>
        </is>
      </c>
      <c r="C92" t="inlineStr">
        <is>
          <t>བསླབ་པ་ཀུན་ལས་བཏུས་པའི་ཚིག་ལེའུར་བྱས་པ།</t>
        </is>
      </c>
      <c r="D92">
        <f>HYPERLINK("https://library.bdrc.io/show/bdr:MW2KG5015_4124?uilang=bo","MW2KG5015_4124")</f>
        <v/>
      </c>
      <c r="E92" t="inlineStr"/>
      <c r="F92" t="inlineStr"/>
      <c r="G92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2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3" ht="70" customHeight="1">
      <c r="A93" t="inlineStr"/>
      <c r="B93" t="inlineStr">
        <is>
          <t>WA0RT3280</t>
        </is>
      </c>
      <c r="C93" t="inlineStr">
        <is>
          <t>བསླབ་པ་ཀུན་ལས་བཏུས་པའི་ཚིག་ལེའུ་བྱས་པ།</t>
        </is>
      </c>
      <c r="D93">
        <f>HYPERLINK("https://library.bdrc.io/show/bdr:MW1PD95844_3169?uilang=bo","MW1PD95844_3169")</f>
        <v/>
      </c>
      <c r="E93" t="inlineStr"/>
      <c r="F93" t="inlineStr"/>
      <c r="G93">
        <f>HYPERLINK("https://library.bdrc.io/search?lg=bo&amp;t=Work&amp;pg=1&amp;f=author,exc,bdr:P6161&amp;uilang=bo&amp;q=བསླབ་པ་ཀུན་ལས་བཏུས་པའི་ཚིག་ལེའུ་བྱས་པ།~1", "བརྩམས་ཆོས་གཞན།")</f>
        <v/>
      </c>
      <c r="H93">
        <f>HYPERLINK("https://library.bdrc.io/search?lg=bo&amp;t=Etext&amp;pg=1&amp;f=author,exc,bdr:P6161&amp;uilang=bo&amp;q=བསླབ་པ་ཀུན་ལས་བཏུས་པའི་ཚིག་ལེའུ་བྱས་པ།~1", "ཡིག་རྐྱང་གཞན།")</f>
        <v/>
      </c>
    </row>
    <row r="94" ht="70" customHeight="1">
      <c r="A94" t="inlineStr"/>
      <c r="B94" t="inlineStr">
        <is>
          <t>WA0RT3280</t>
        </is>
      </c>
      <c r="C94" t="inlineStr">
        <is>
          <t>བསླབ་པ་ཀུན་ལས་བཏུས་པའི་ཚིག་ལེའུར་བྱས་པ།</t>
        </is>
      </c>
      <c r="D94">
        <f>HYPERLINK("https://library.bdrc.io/show/bdr:MW1KG13126_5463?uilang=bo","MW1KG13126_5463")</f>
        <v/>
      </c>
      <c r="E94" t="inlineStr"/>
      <c r="F94" t="inlineStr"/>
      <c r="G94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4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5" ht="70" customHeight="1">
      <c r="A95" t="inlineStr"/>
      <c r="B95" t="inlineStr">
        <is>
          <t>WA0RT3280</t>
        </is>
      </c>
      <c r="C95" t="inlineStr">
        <is>
          <t>བསླབ་པ་ཀུན་ལས་བཏུས་པའི་ཚིག་ལེའུར་བྱས་པ།</t>
        </is>
      </c>
      <c r="D95">
        <f>HYPERLINK("https://library.bdrc.io/show/bdr:MW23702_3466?uilang=bo","MW23702_3466")</f>
        <v/>
      </c>
      <c r="E95" t="inlineStr"/>
      <c r="F95" t="inlineStr"/>
      <c r="G95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5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6" ht="70" customHeight="1">
      <c r="A96" t="inlineStr"/>
      <c r="B96" t="inlineStr">
        <is>
          <t>WA0RT3280</t>
        </is>
      </c>
      <c r="C96" t="inlineStr">
        <is>
          <t>བསླབ་པ་ཀུན་ལས་བཏུས་པའི་ཚིག་ལེའུར་བྱས་པ།</t>
        </is>
      </c>
      <c r="D96">
        <f>HYPERLINK("https://library.bdrc.io/show/bdr:MW22704_4124?uilang=bo","MW22704_4124")</f>
        <v/>
      </c>
      <c r="E96" t="inlineStr"/>
      <c r="F96" t="inlineStr"/>
      <c r="G96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6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7" ht="70" customHeight="1">
      <c r="A97" t="inlineStr"/>
      <c r="B97" t="inlineStr">
        <is>
          <t>WA0RT3280</t>
        </is>
      </c>
      <c r="C97" t="inlineStr">
        <is>
          <t>བསླབ་པ་ཀུན་ལས་བཏུས་པའི་ཚིག་ལེའུར་བྱས་པ།</t>
        </is>
      </c>
      <c r="D97">
        <f>HYPERLINK("https://library.bdrc.io/show/bdr:MW23703_3939?uilang=bo","MW23703_3939")</f>
        <v/>
      </c>
      <c r="E97" t="inlineStr"/>
      <c r="F97" t="inlineStr"/>
      <c r="G97">
        <f>HYPERLINK("https://library.bdrc.io/search?lg=bo&amp;t=Work&amp;pg=1&amp;f=author,exc,bdr:P6161&amp;uilang=bo&amp;q=བསླབ་པ་ཀུན་ལས་བཏུས་པའི་ཚིག་ལེའུར་བྱས་པ།~1", "བརྩམས་ཆོས་གཞན།")</f>
        <v/>
      </c>
      <c r="H97">
        <f>HYPERLINK("https://library.bdrc.io/search?lg=bo&amp;t=Etext&amp;pg=1&amp;f=author,exc,bdr:P6161&amp;uilang=bo&amp;q=བསླབ་པ་ཀུན་ལས་བཏུས་པའི་ཚིག་ལེའུར་བྱས་པ།~1", "ཡིག་རྐྱང་གཞན།")</f>
        <v/>
      </c>
    </row>
    <row r="98" ht="70" customHeight="1">
      <c r="A98" t="inlineStr"/>
      <c r="B98" t="inlineStr">
        <is>
          <t>WA0RTI3280</t>
        </is>
      </c>
      <c r="C98" t="inlineStr">
        <is>
          <t>Siksasamuccayakarika</t>
        </is>
      </c>
      <c r="D98">
        <f>HYPERLINK("https://library.bdrc.io/show/bdr:IE0GR0378?uilang=bo","IE0GR0378")</f>
        <v/>
      </c>
      <c r="E98" t="inlineStr"/>
      <c r="F98" t="inlineStr"/>
      <c r="G98">
        <f>HYPERLINK("https://library.bdrc.io/search?lg=bo&amp;t=Work&amp;pg=1&amp;f=author,exc,bdr:P6161&amp;uilang=bo&amp;q=Siksasamuccayakarika~1", "བརྩམས་ཆོས་གཞན།")</f>
        <v/>
      </c>
      <c r="H98">
        <f>HYPERLINK("https://library.bdrc.io/search?lg=bo&amp;t=Etext&amp;pg=1&amp;f=author,exc,bdr:P6161&amp;uilang=bo&amp;q=Siksasamuccayakarika~1", "ཡིག་རྐྱང་གཞན།")</f>
        <v/>
      </c>
    </row>
    <row r="99" ht="70" customHeight="1">
      <c r="A99" t="inlineStr"/>
      <c r="B99" t="inlineStr">
        <is>
          <t>WA0RT3281</t>
        </is>
      </c>
      <c r="C99" t="inlineStr">
        <is>
          <t>བསླབ་པ་ཀུན་ལས་བཏུས་པ།</t>
        </is>
      </c>
      <c r="D99">
        <f>HYPERLINK("https://library.bdrc.io/show/bdr:MW23702_3339?uilang=bo","MW23702_3339")</f>
        <v/>
      </c>
      <c r="E99" t="inlineStr"/>
      <c r="F99" t="inlineStr"/>
      <c r="G99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99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0" ht="70" customHeight="1">
      <c r="A100" t="inlineStr"/>
      <c r="B100" t="inlineStr">
        <is>
          <t>WA0RT3281</t>
        </is>
      </c>
      <c r="C100" t="inlineStr">
        <is>
          <t>བསླབ་པ་ཀུན་ལས་བཏུས་པ།</t>
        </is>
      </c>
      <c r="D100">
        <f>HYPERLINK("https://library.bdrc.io/show/bdr:MW22704_4125?uilang=bo","MW22704_4125")</f>
        <v/>
      </c>
      <c r="E100" t="inlineStr"/>
      <c r="F100" t="inlineStr"/>
      <c r="G100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100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1" ht="70" customHeight="1">
      <c r="A101" t="inlineStr"/>
      <c r="B101" t="inlineStr">
        <is>
          <t>WA0RT3281</t>
        </is>
      </c>
      <c r="C101" t="inlineStr">
        <is>
          <t>བསླབ་པ་ཀུན་ལས་བཏུས་པ།</t>
        </is>
      </c>
      <c r="D101">
        <f>HYPERLINK("https://library.bdrc.io/show/bdr:MW1KG13126_5336?uilang=bo","MW1KG13126_5336")</f>
        <v/>
      </c>
      <c r="E101" t="inlineStr"/>
      <c r="F101" t="inlineStr"/>
      <c r="G101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101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2" ht="70" customHeight="1">
      <c r="A102" t="inlineStr"/>
      <c r="B102" t="inlineStr">
        <is>
          <t>WA0RT3281</t>
        </is>
      </c>
      <c r="C102" t="inlineStr">
        <is>
          <t>བསླབ་པ་ཀུན་ལས་བཏུས་པ།</t>
        </is>
      </c>
      <c r="D102">
        <f>HYPERLINK("https://library.bdrc.io/show/bdr:MW1PD95844_3170?uilang=bo","MW1PD95844_3170")</f>
        <v/>
      </c>
      <c r="E102" t="inlineStr"/>
      <c r="F102" t="inlineStr"/>
      <c r="G102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102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3" ht="70" customHeight="1">
      <c r="A103" t="inlineStr"/>
      <c r="B103" t="inlineStr">
        <is>
          <t>WA0RT3281</t>
        </is>
      </c>
      <c r="C103" t="inlineStr">
        <is>
          <t>བསླབ་པ་ཀུན་ལས་བཏུས་པ།</t>
        </is>
      </c>
      <c r="D103">
        <f>HYPERLINK("https://library.bdrc.io/show/bdr:MW2KG5015_4125?uilang=bo","MW2KG5015_4125")</f>
        <v/>
      </c>
      <c r="E103" t="inlineStr"/>
      <c r="F103" t="inlineStr"/>
      <c r="G103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103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4" ht="70" customHeight="1">
      <c r="A104" t="inlineStr"/>
      <c r="B104" t="inlineStr">
        <is>
          <t>WA0RT3281</t>
        </is>
      </c>
      <c r="C104" t="inlineStr">
        <is>
          <t>བསླབ་པ་ཀུན་ལས་བཏུས་པ།</t>
        </is>
      </c>
      <c r="D104">
        <f>HYPERLINK("https://library.bdrc.io/show/bdr:MW23703_3940?uilang=bo","MW23703_3940")</f>
        <v/>
      </c>
      <c r="E104" t="inlineStr"/>
      <c r="F104" t="inlineStr"/>
      <c r="G104">
        <f>HYPERLINK("https://library.bdrc.io/search?lg=bo&amp;t=Work&amp;pg=1&amp;f=author,exc,bdr:P6161&amp;uilang=bo&amp;q=བསླབ་པ་ཀུན་ལས་བཏུས་པ།~1", "བརྩམས་ཆོས་གཞན།")</f>
        <v/>
      </c>
      <c r="H104">
        <f>HYPERLINK("https://library.bdrc.io/search?lg=bo&amp;t=Etext&amp;pg=1&amp;f=author,exc,bdr:P6161&amp;uilang=bo&amp;q=བསླབ་པ་ཀུན་ལས་བཏུས་པ།~1", "ཡིག་རྐྱང་གཞན།")</f>
        <v/>
      </c>
    </row>
    <row r="105" ht="70" customHeight="1">
      <c r="A105" t="inlineStr"/>
      <c r="B105" t="inlineStr">
        <is>
          <t>WA0RT3282</t>
        </is>
      </c>
      <c r="C105" t="inlineStr">
        <is>
          <t>བསླབ་པ་ཀུན་ལས་བཏུས་པའི་མངོན་པར་རྟོགས་པ་ཞེས་བྱ་བ།</t>
        </is>
      </c>
      <c r="D105">
        <f>HYPERLINK("https://library.bdrc.io/show/bdr:MW23702_3340?uilang=bo","MW23702_3340")</f>
        <v/>
      </c>
      <c r="E105" t="inlineStr"/>
      <c r="F105" t="inlineStr"/>
      <c r="G105">
        <f>HYPERLINK("https://library.bdrc.io/search?lg=bo&amp;t=Work&amp;pg=1&amp;f=author,exc,bdr:P6161&amp;uilang=bo&amp;q=བསླབ་པ་ཀུན་ལས་བཏུས་པའི་མངོན་པར་རྟོགས་པ་ཞེས་བྱ་བ།~1", "བརྩམས་ཆོས་གཞན།")</f>
        <v/>
      </c>
      <c r="H105">
        <f>HYPERLINK("https://library.bdrc.io/search?lg=bo&amp;t=Etext&amp;pg=1&amp;f=author,exc,bdr:P6161&amp;uilang=bo&amp;q=བསླབ་པ་ཀུན་ལས་བཏུས་པའི་མངོན་པར་རྟོགས་པ་ཞེས་བྱ་བ།~1", "ཡིག་རྐྱང་གཞན།")</f>
        <v/>
      </c>
    </row>
    <row r="106" ht="70" customHeight="1">
      <c r="A106" t="inlineStr"/>
      <c r="B106" t="inlineStr">
        <is>
          <t>WA0RT3282</t>
        </is>
      </c>
      <c r="C106" t="inlineStr">
        <is>
          <t>དེ་བཞིན་གཤེགས་པའི་སྙིང་པོའི་ཡི་གེ་བརྒྱ་པའི་སྲུང་བ་དང་སྡིག་པ་བཤགས་པའི་ཆོ་ག</t>
        </is>
      </c>
      <c r="D106">
        <f>HYPERLINK("https://library.bdrc.io/show/bdr:MW1KG13126_5438?uilang=bo","MW1KG13126_5438")</f>
        <v/>
      </c>
      <c r="E106" t="inlineStr"/>
      <c r="F106" t="inlineStr"/>
      <c r="G106">
        <f>HYPERLINK("https://library.bdrc.io/search?lg=bo&amp;t=Work&amp;pg=1&amp;f=author,exc,bdr:P6161&amp;uilang=bo&amp;q=དེ་བཞིན་གཤེགས་པའི་སྙིང་པོའི་ཡི་གེ་བརྒྱ་པའི་སྲུང་བ་དང་སྡིག་པ་བཤགས་པའི་ཆོ་ག~1", "བརྩམས་ཆོས་གཞན།")</f>
        <v/>
      </c>
      <c r="H106">
        <f>HYPERLINK("https://library.bdrc.io/search?lg=bo&amp;t=Etext&amp;pg=1&amp;f=author,exc,bdr:P6161&amp;uilang=bo&amp;q=དེ་བཞིན་གཤེགས་པའི་སྙིང་པོའི་ཡི་གེ་བརྒྱ་པའི་སྲུང་བ་དང་སྡིག་པ་བཤགས་པའི་ཆོ་ག~1", "ཡིག་རྐྱང་གཞན།")</f>
        <v/>
      </c>
    </row>
    <row r="107" ht="70" customHeight="1">
      <c r="A107" t="inlineStr"/>
      <c r="B107" t="inlineStr">
        <is>
          <t>WA0RT3282</t>
        </is>
      </c>
      <c r="C107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07">
        <f>HYPERLINK("https://library.bdrc.io/show/bdr:MW22704_4126?uilang=bo","MW22704_4126")</f>
        <v/>
      </c>
      <c r="E107" t="inlineStr"/>
      <c r="F107" t="inlineStr"/>
      <c r="G107">
        <f>HYPERLINK("https://library.bdrc.io/search?lg=bo&amp;t=Work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"བརྩམས་ཆོས་གཞན།")</f>
        <v/>
      </c>
      <c r="H107">
        <f>HYPERLINK("https://library.bdrc.io/search?lg=bo&amp;t=Etext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"ཡིག་རྐྱང་གཞན།")</f>
        <v/>
      </c>
    </row>
    <row r="108" ht="70" customHeight="1">
      <c r="A108" t="inlineStr"/>
      <c r="B108" t="inlineStr">
        <is>
          <t>WA0RT3282</t>
        </is>
      </c>
      <c r="C108" t="inlineStr">
        <is>
          <t>དེ་བཞིན་གཤེགས་པའི་སྙིང་པོའི་ཡི་གེ་བརྒྱ་པའི་བསྲུང་བ་དང་སྡིག་པ་བཤགས་པའི་ཆོ་ག</t>
        </is>
      </c>
      <c r="D108">
        <f>HYPERLINK("https://library.bdrc.io/show/bdr:MW1KG13126_5337?uilang=bo","MW1KG13126_5337")</f>
        <v/>
      </c>
      <c r="E108" t="inlineStr"/>
      <c r="F108" t="inlineStr"/>
      <c r="G108">
        <f>HYPERLINK("https://library.bdrc.io/search?lg=bo&amp;t=Work&amp;pg=1&amp;f=author,exc,bdr:P6161&amp;uilang=bo&amp;q=དེ་བཞིན་གཤེགས་པའི་སྙིང་པོའི་ཡི་གེ་བརྒྱ་པའི་བསྲུང་བ་དང་སྡིག་པ་བཤགས་པའི་ཆོ་ག~1", "བརྩམས་ཆོས་གཞན།")</f>
        <v/>
      </c>
      <c r="H108">
        <f>HYPERLINK("https://library.bdrc.io/search?lg=bo&amp;t=Etext&amp;pg=1&amp;f=author,exc,bdr:P6161&amp;uilang=bo&amp;q=དེ་བཞིན་གཤེགས་པའི་སྙིང་པོའི་ཡི་གེ་བརྒྱ་པའི་བསྲུང་བ་དང་སྡིག་པ་བཤགས་པའི་ཆོ་ག~1", "ཡིག་རྐྱང་གཞན།")</f>
        <v/>
      </c>
    </row>
    <row r="109" ht="70" customHeight="1">
      <c r="A109" t="inlineStr"/>
      <c r="B109" t="inlineStr">
        <is>
          <t>WA0RT3282</t>
        </is>
      </c>
      <c r="C109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09">
        <f>HYPERLINK("https://library.bdrc.io/show/bdr:MW1PD95844_3171?uilang=bo","MW1PD95844_3171")</f>
        <v/>
      </c>
      <c r="E109" t="inlineStr"/>
      <c r="F109" t="inlineStr"/>
      <c r="G109">
        <f>HYPERLINK("https://library.bdrc.io/search?lg=bo&amp;t=Work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"བརྩམས་ཆོས་གཞན།")</f>
        <v/>
      </c>
      <c r="H109">
        <f>HYPERLINK("https://library.bdrc.io/search?lg=bo&amp;t=Etext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"ཡིག་རྐྱང་གཞན།")</f>
        <v/>
      </c>
    </row>
    <row r="110" ht="70" customHeight="1">
      <c r="A110" t="inlineStr"/>
      <c r="B110" t="inlineStr">
        <is>
          <t>WA0RT3282</t>
        </is>
      </c>
      <c r="C110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10">
        <f>HYPERLINK("https://library.bdrc.io/show/bdr:MW23703_3941?uilang=bo","MW23703_3941")</f>
        <v/>
      </c>
      <c r="E110" t="inlineStr"/>
      <c r="F110" t="inlineStr"/>
      <c r="G110">
        <f>HYPERLINK("https://library.bdrc.io/search?lg=bo&amp;t=Work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"བརྩམས་ཆོས་གཞན།")</f>
        <v/>
      </c>
      <c r="H110">
        <f>HYPERLINK("https://library.bdrc.io/search?lg=bo&amp;t=Etext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"ཡིག་རྐྱང་གཞན།")</f>
        <v/>
      </c>
    </row>
    <row r="111" ht="70" customHeight="1">
      <c r="A111" t="inlineStr"/>
      <c r="B111" t="inlineStr">
        <is>
          <t>WA0RT3282</t>
        </is>
      </c>
      <c r="C111" t="inlineStr">
        <is>
          <t>དེ་བཞིན་གཤེགས་པའི་སྙིང་པོ་ཡི་གེ་རྒྱ་བའི་སྲུང་བ་དང་སྡིག་པ་བཤགས་པའི་ཆོ་ག</t>
        </is>
      </c>
      <c r="D111">
        <f>HYPERLINK("https://library.bdrc.io/show/bdr:MW2KG5015_4227?uilang=bo","MW2KG5015_4227")</f>
        <v/>
      </c>
      <c r="E111" t="inlineStr"/>
      <c r="F111" t="inlineStr"/>
      <c r="G111">
        <f>HYPERLINK("https://library.bdrc.io/search?lg=bo&amp;t=Work&amp;pg=1&amp;f=author,exc,bdr:P6161&amp;uilang=bo&amp;q=དེ་བཞིན་གཤེགས་པའི་སྙིང་པོ་ཡི་གེ་རྒྱ་བའི་སྲུང་བ་དང་སྡིག་པ་བཤགས་པའི་ཆོ་ག~1", "བརྩམས་ཆོས་གཞན།")</f>
        <v/>
      </c>
      <c r="H111">
        <f>HYPERLINK("https://library.bdrc.io/search?lg=bo&amp;t=Etext&amp;pg=1&amp;f=author,exc,bdr:P6161&amp;uilang=bo&amp;q=དེ་བཞིན་གཤེགས་པའི་སྙིང་པོ་ཡི་གེ་རྒྱ་བའི་སྲུང་བ་དང་སྡིག་པ་བཤགས་པའི་ཆོ་ག~1", "ཡིག་རྐྱང་གཞན།")</f>
        <v/>
      </c>
    </row>
    <row r="112" ht="70" customHeight="1">
      <c r="A112" t="inlineStr"/>
      <c r="B112" t="inlineStr">
        <is>
          <t>WA0RT3282</t>
        </is>
      </c>
      <c r="C112" t="inlineStr">
        <is>
          <t>དེ་བཞིན་གཤེགས་པའི་སྙིང་པོ་ཡི་གེ་རྒྱ་བའི་སྲུང་བ་དང་སྡིག་པ་བཤགས་པའི་ཆོ་ག</t>
        </is>
      </c>
      <c r="D112">
        <f>HYPERLINK("https://library.bdrc.io/show/bdr:MW22704_4227?uilang=bo","MW22704_4227")</f>
        <v/>
      </c>
      <c r="E112" t="inlineStr"/>
      <c r="F112" t="inlineStr"/>
      <c r="G112">
        <f>HYPERLINK("https://library.bdrc.io/search?lg=bo&amp;t=Work&amp;pg=1&amp;f=author,exc,bdr:P6161&amp;uilang=bo&amp;q=དེ་བཞིན་གཤེགས་པའི་སྙིང་པོ་ཡི་གེ་རྒྱ་བའི་སྲུང་བ་དང་སྡིག་པ་བཤགས་པའི་ཆོ་ག~1", "བརྩམས་ཆོས་གཞན།")</f>
        <v/>
      </c>
      <c r="H112">
        <f>HYPERLINK("https://library.bdrc.io/search?lg=bo&amp;t=Etext&amp;pg=1&amp;f=author,exc,bdr:P6161&amp;uilang=bo&amp;q=དེ་བཞིན་གཤེགས་པའི་སྙིང་པོ་ཡི་གེ་རྒྱ་བའི་སྲུང་བ་དང་སྡིག་པ་བཤགས་པའི་ཆོ་ག~1", "ཡིག་རྐྱང་གཞན།")</f>
        <v/>
      </c>
    </row>
    <row r="113" ht="70" customHeight="1">
      <c r="A113" t="inlineStr"/>
      <c r="B113" t="inlineStr">
        <is>
          <t>WA0RT3282</t>
        </is>
      </c>
      <c r="C113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13">
        <f>HYPERLINK("https://library.bdrc.io/show/bdr:MW2KG5015_4126?uilang=bo","MW2KG5015_4126")</f>
        <v/>
      </c>
      <c r="E113" t="inlineStr"/>
      <c r="F113" t="inlineStr"/>
      <c r="G113">
        <f>HYPERLINK("https://library.bdrc.io/search?lg=bo&amp;t=Work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"བརྩམས་ཆོས་གཞན།")</f>
        <v/>
      </c>
      <c r="H113">
        <f>HYPERLINK("https://library.bdrc.io/search?lg=bo&amp;t=Etext&amp;pg=1&amp;f=author,exc,bdr:P6161&amp;uilang=bo&amp;q=དེ་བཞིན་གཤེགས་པའི་སྙིང་པོ་ཡི་གེ་བརྒྱ་པའི་བསྲུང་བ་དང་སྡིག་པ་བཤགས་པའི་ཆོ་ག~1", "ཡིག་རྐྱང་གཞན།")</f>
        <v/>
      </c>
    </row>
    <row r="114" ht="70" customHeight="1">
      <c r="A114" t="inlineStr"/>
      <c r="B114" t="inlineStr">
        <is>
          <t>WA0RT3344</t>
        </is>
      </c>
      <c r="C114" t="inlineStr">
        <is>
          <t>འཕགས་པ་འདའ་ཀ་ཡེ་ཤེས་ཞེས་བྱ་བ་ཐེག་པ་ཆེན་པོའི་མདོའི་འགྲེལ་པ།</t>
        </is>
      </c>
      <c r="D114">
        <f>HYPERLINK("https://library.bdrc.io/show/bdr:MW22704_4294?uilang=bo","MW22704_4294")</f>
        <v/>
      </c>
      <c r="E114" t="inlineStr"/>
      <c r="F114" t="inlineStr"/>
      <c r="G114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4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15" ht="70" customHeight="1">
      <c r="A115" t="inlineStr"/>
      <c r="B115" t="inlineStr">
        <is>
          <t>WA0RT3344</t>
        </is>
      </c>
      <c r="C115" t="inlineStr">
        <is>
          <t>འཕགས་པ་འདའ་ཀ་ཡེ་ཤེས་ཞེས་བྱ་བ་ཐེག་པ་ཆེན་པོའི་མདོའི་འགྲེལ་པ།</t>
        </is>
      </c>
      <c r="D115">
        <f>HYPERLINK("https://library.bdrc.io/show/bdr:MW2KG5015_4294?uilang=bo","MW2KG5015_4294")</f>
        <v/>
      </c>
      <c r="E115" t="inlineStr"/>
      <c r="F115" t="inlineStr"/>
      <c r="G115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5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16" ht="70" customHeight="1">
      <c r="A116" t="inlineStr"/>
      <c r="B116" t="inlineStr">
        <is>
          <t>WA0RT3344</t>
        </is>
      </c>
      <c r="C116" t="inlineStr">
        <is>
          <t>འཕགས་པ་འདའ་ཀ་ཡེ་ཤེས་ཞེས་བྱ་བ་ཐེག་པ་ཆེན་པོའི་མདོའི་འགྲེལ་པ།</t>
        </is>
      </c>
      <c r="D116">
        <f>HYPERLINK("https://library.bdrc.io/show/bdr:MW1PD95844_3236?uilang=bo","MW1PD95844_3236")</f>
        <v/>
      </c>
      <c r="E116" t="inlineStr"/>
      <c r="F116" t="inlineStr"/>
      <c r="G116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6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17" ht="70" customHeight="1">
      <c r="A117" t="inlineStr"/>
      <c r="B117" t="inlineStr">
        <is>
          <t>WA0RT3344</t>
        </is>
      </c>
      <c r="C117" t="inlineStr">
        <is>
          <t>འཕགས་པ་འདའ་ཀ་ཡེ་ཤེས་ཞེས་བྱ་བ་ཐེག་པ་ཆེན་པོའི་མདོའི་འགྲེལ་པ།</t>
        </is>
      </c>
      <c r="D117">
        <f>HYPERLINK("https://library.bdrc.io/show/bdr:MW23702_3508?uilang=bo","MW23702_3508")</f>
        <v/>
      </c>
      <c r="E117" t="inlineStr"/>
      <c r="F117" t="inlineStr"/>
      <c r="G117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7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18" ht="70" customHeight="1">
      <c r="A118" t="inlineStr"/>
      <c r="B118" t="inlineStr">
        <is>
          <t>WA0RT3344</t>
        </is>
      </c>
      <c r="C118" t="inlineStr">
        <is>
          <t>འཕགས་པ་འདའ་ཀ་ཡེ་ཤེས་ཞེས་བྱ་བ་ཐེག་པ་ཆེན་པོའི་མདོའི་འགྲེལ་པ།</t>
        </is>
      </c>
      <c r="D118">
        <f>HYPERLINK("https://library.bdrc.io/show/bdr:MW23703_4004?uilang=bo","MW23703_4004")</f>
        <v/>
      </c>
      <c r="E118" t="inlineStr"/>
      <c r="F118" t="inlineStr"/>
      <c r="G118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8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19" ht="70" customHeight="1">
      <c r="A119" t="inlineStr"/>
      <c r="B119" t="inlineStr">
        <is>
          <t>WA0RT3344</t>
        </is>
      </c>
      <c r="C119" t="inlineStr">
        <is>
          <t>འཕགས་པ་འདའ་ཀ་ཡེ་ཤེས་ཞེས་བྱ་བ་ཐེག་པ་ཆེན་པོའི་མདོའི་འགྲེལ་པ།</t>
        </is>
      </c>
      <c r="D119">
        <f>HYPERLINK("https://library.bdrc.io/show/bdr:MW1KG13126_5505?uilang=bo","MW1KG13126_5505")</f>
        <v/>
      </c>
      <c r="E119" t="inlineStr"/>
      <c r="F119" t="inlineStr"/>
      <c r="G119">
        <f>HYPERLINK("https://library.bdrc.io/search?lg=bo&amp;t=Work&amp;pg=1&amp;f=author,exc,bdr:P6161&amp;uilang=bo&amp;q=འཕགས་པ་འདའ་ཀ་ཡེ་ཤེས་ཞེས་བྱ་བ་ཐེག་པ་ཆེན་པོའི་མདོའི་འགྲེལ་པ།~1", "བརྩམས་ཆོས་གཞན།")</f>
        <v/>
      </c>
      <c r="H119">
        <f>HYPERLINK("https://library.bdrc.io/search?lg=bo&amp;t=Etext&amp;pg=1&amp;f=author,exc,bdr:P6161&amp;uilang=bo&amp;q=འཕགས་པ་འདའ་ཀ་ཡེ་ཤེས་ཞེས་བྱ་བ་ཐེག་པ་ཆེན་པོའི་མདོའི་འགྲེལ་པ།~1", "ཡིག་རྐྱང་གཞན།")</f>
        <v/>
      </c>
    </row>
    <row r="120" ht="70" customHeight="1">
      <c r="A120" t="inlineStr"/>
      <c r="B120" t="inlineStr">
        <is>
          <t>WA0RT3717</t>
        </is>
      </c>
      <c r="C120" t="inlineStr">
        <is>
          <t>བྱང་ཆུབ་སེམས་དཔའི་སྤྱོད་པ་ལ་འཇུག་པའི་སྨོན་ལམ་བཞུགས།</t>
        </is>
      </c>
      <c r="D120">
        <f>HYPERLINK("https://library.bdrc.io/show/bdr:MW2KG5015_4728?uilang=bo","MW2KG5015_4728")</f>
        <v/>
      </c>
      <c r="E120" t="inlineStr"/>
      <c r="F120" t="inlineStr"/>
      <c r="G120">
        <f>HYPERLINK("https://library.bdrc.io/search?lg=bo&amp;t=Work&amp;pg=1&amp;f=author,exc,bdr:P6161&amp;uilang=bo&amp;q=བྱང་ཆུབ་སེམས་དཔའི་སྤྱོད་པ་ལ་འཇུག་པའི་སྨོན་ལམ་བཞུགས།~1", "བརྩམས་ཆོས་གཞན།")</f>
        <v/>
      </c>
      <c r="H120">
        <f>HYPERLINK("https://library.bdrc.io/search?lg=bo&amp;t=Etext&amp;pg=1&amp;f=author,exc,bdr:P6161&amp;uilang=bo&amp;q=བྱང་ཆུབ་སེམས་དཔའི་སྤྱོད་པ་ལ་འཇུག་པའི་སྨོན་ལམ་བཞུགས།~1", "ཡིག་རྐྱང་གཞན།")</f>
        <v/>
      </c>
    </row>
    <row r="121" ht="70" customHeight="1">
      <c r="A121" t="inlineStr"/>
      <c r="B121" t="inlineStr">
        <is>
          <t>WA0RT3717</t>
        </is>
      </c>
      <c r="C121" t="inlineStr">
        <is>
          <t>བྱང་ཆུབ་སེམས་དཔའི་སྤྱོད་པ་ལ་འཇུག་པའི་སྨོན་ལམ་བཞུགས།</t>
        </is>
      </c>
      <c r="D121">
        <f>HYPERLINK("https://library.bdrc.io/show/bdr:MW22704_4728?uilang=bo","MW22704_4728")</f>
        <v/>
      </c>
      <c r="E121" t="inlineStr"/>
      <c r="F121" t="inlineStr"/>
      <c r="G121">
        <f>HYPERLINK("https://library.bdrc.io/search?lg=bo&amp;t=Work&amp;pg=1&amp;f=author,exc,bdr:P6161&amp;uilang=bo&amp;q=བྱང་ཆུབ་སེམས་དཔའི་སྤྱོད་པ་ལ་འཇུག་པའི་སྨོན་ལམ་བཞུགས།~1", "བརྩམས་ཆོས་གཞན།")</f>
        <v/>
      </c>
      <c r="H121">
        <f>HYPERLINK("https://library.bdrc.io/search?lg=bo&amp;t=Etext&amp;pg=1&amp;f=author,exc,bdr:P6161&amp;uilang=bo&amp;q=བྱང་ཆུབ་སེམས་དཔའི་སྤྱོད་པ་ལ་འཇུག་པའི་སྨོན་ལམ་བཞུགས།~1", "ཡིག་རྐྱང་གཞན།")</f>
        <v/>
      </c>
    </row>
    <row r="122" ht="70" customHeight="1">
      <c r="A122" t="inlineStr"/>
      <c r="B122" t="inlineStr">
        <is>
          <t>WA0RT3717</t>
        </is>
      </c>
      <c r="C122" t="inlineStr">
        <is>
          <t>བྱང་ཆུབ་སེམས་དཔའི་སྤྱོད་པ་ལ་འཇུག་པའི་སྨོན་ལམ།</t>
        </is>
      </c>
      <c r="D122">
        <f>HYPERLINK("https://library.bdrc.io/show/bdr:MW23702_3942?uilang=bo","MW23702_3942")</f>
        <v/>
      </c>
      <c r="E122" t="inlineStr"/>
      <c r="F122" t="inlineStr"/>
      <c r="G122">
        <f>HYPERLINK("https://library.bdrc.io/search?lg=bo&amp;t=Work&amp;pg=1&amp;f=author,exc,bdr:P6161&amp;uilang=bo&amp;q=བྱང་ཆུབ་སེམས་དཔའི་སྤྱོད་པ་ལ་འཇུག་པའི་སྨོན་ལམ།~1", "བརྩམས་ཆོས་གཞན།")</f>
        <v/>
      </c>
      <c r="H122">
        <f>HYPERLINK("https://library.bdrc.io/search?lg=bo&amp;t=Etext&amp;pg=1&amp;f=author,exc,bdr:P6161&amp;uilang=bo&amp;q=བྱང་ཆུབ་སེམས་དཔའི་སྤྱོད་པ་ལ་འཇུག་པའི་སྨོན་ལམ།~1", "ཡིག་རྐྱང་གཞན།")</f>
        <v/>
      </c>
    </row>
    <row r="123" ht="70" customHeight="1">
      <c r="A123" t="inlineStr"/>
      <c r="B123" t="inlineStr">
        <is>
          <t>WA0RT3717</t>
        </is>
      </c>
      <c r="C123" t="inlineStr">
        <is>
          <t>བྱང་ཆུབ་སེམས་དཔའི་སྤྱོད་པ་ལ་འཇུག་པའི་སྨོན་ལམ།</t>
        </is>
      </c>
      <c r="D123">
        <f>HYPERLINK("https://library.bdrc.io/show/bdr:MW1PD95844_3619?uilang=bo","MW1PD95844_3619")</f>
        <v/>
      </c>
      <c r="E123" t="inlineStr"/>
      <c r="F123" t="inlineStr"/>
      <c r="G123">
        <f>HYPERLINK("https://library.bdrc.io/search?lg=bo&amp;t=Work&amp;pg=1&amp;f=author,exc,bdr:P6161&amp;uilang=bo&amp;q=བྱང་ཆུབ་སེམས་དཔའི་སྤྱོད་པ་ལ་འཇུག་པའི་སྨོན་ལམ།~1", "བརྩམས་ཆོས་གཞན།")</f>
        <v/>
      </c>
      <c r="H123">
        <f>HYPERLINK("https://library.bdrc.io/search?lg=bo&amp;t=Etext&amp;pg=1&amp;f=author,exc,bdr:P6161&amp;uilang=bo&amp;q=བྱང་ཆུབ་སེམས་དཔའི་སྤྱོད་པ་ལ་འཇུག་པའི་སྨོན་ལམ།~1", "ཡིག་རྐྱང་གཞན།")</f>
        <v/>
      </c>
    </row>
    <row r="124" ht="70" customHeight="1">
      <c r="A124" t="inlineStr"/>
      <c r="B124" t="inlineStr">
        <is>
          <t>WA0RT3717</t>
        </is>
      </c>
      <c r="C124" t="inlineStr">
        <is>
          <t>བྱང་ཆུབ་སེམས་དཔའི་སྤྱོད་པ་ལ་འཇུག་པ་ལས་འབྱུང་བའི་སྨོན་ལམ།</t>
        </is>
      </c>
      <c r="D124">
        <f>HYPERLINK("https://library.bdrc.io/show/bdr:MW1KG13126_5929?uilang=bo","MW1KG13126_5929")</f>
        <v/>
      </c>
      <c r="E124" t="inlineStr"/>
      <c r="F124" t="inlineStr"/>
      <c r="G124">
        <f>HYPERLINK("https://library.bdrc.io/search?lg=bo&amp;t=Work&amp;pg=1&amp;f=author,exc,bdr:P6161&amp;uilang=bo&amp;q=བྱང་ཆུབ་སེམས་དཔའི་སྤྱོད་པ་ལ་འཇུག་པ་ལས་འབྱུང་བའི་སྨོན་ལམ།~1", "བརྩམས་ཆོས་གཞན།")</f>
        <v/>
      </c>
      <c r="H124">
        <f>HYPERLINK("https://library.bdrc.io/search?lg=bo&amp;t=Etext&amp;pg=1&amp;f=author,exc,bdr:P6161&amp;uilang=bo&amp;q=བྱང་ཆུབ་སེམས་དཔའི་སྤྱོད་པ་ལ་འཇུག་པ་ལས་འབྱུང་བའི་སྨོན་ལམ།~1", "ཡིག་རྐྱང་གཞན།")</f>
        <v/>
      </c>
    </row>
    <row r="125" ht="70" customHeight="1">
      <c r="A125" t="inlineStr"/>
      <c r="B125" t="inlineStr">
        <is>
          <t>WA0RT3717</t>
        </is>
      </c>
      <c r="C125" t="inlineStr">
        <is>
          <t>བྱང་ཆུབ་སེམས་དཔའི་སྤྱོད་པ་ལ་འཇུག་པའི་སྨོན་ལམ་བཞུགས།</t>
        </is>
      </c>
      <c r="D125">
        <f>HYPERLINK("https://library.bdrc.io/show/bdr:MW23703_4383?uilang=bo","MW23703_4383")</f>
        <v/>
      </c>
      <c r="E125" t="inlineStr"/>
      <c r="F125" t="inlineStr"/>
      <c r="G125">
        <f>HYPERLINK("https://library.bdrc.io/search?lg=bo&amp;t=Work&amp;pg=1&amp;f=author,exc,bdr:P6161&amp;uilang=bo&amp;q=བྱང་ཆུབ་སེམས་དཔའི་སྤྱོད་པ་ལ་འཇུག་པའི་སྨོན་ལམ་བཞུགས།~1", "བརྩམས་ཆོས་གཞན།")</f>
        <v/>
      </c>
      <c r="H125">
        <f>HYPERLINK("https://library.bdrc.io/search?lg=bo&amp;t=Etext&amp;pg=1&amp;f=author,exc,bdr:P6161&amp;uilang=bo&amp;q=བྱང་ཆུབ་སེམས་དཔའི་སྤྱོད་པ་ལ་འཇུག་པའི་སྨོན་ལམ་བཞུགས།~1", "ཡིག་རྐྱང་གཞན།")</f>
        <v/>
      </c>
    </row>
    <row r="126" ht="70" customHeight="1">
      <c r="A126" t="inlineStr"/>
      <c r="B126" t="inlineStr">
        <is>
          <t>WA0RT3970</t>
        </is>
      </c>
      <c r="C126" t="inlineStr">
        <is>
          <t>སྦྱིན་སྲེག་གི་ཆོ་ག</t>
        </is>
      </c>
      <c r="D126">
        <f>HYPERLINK("https://library.bdrc.io/show/bdr:MW22704_1484?uilang=bo","MW22704_1484")</f>
        <v/>
      </c>
      <c r="E126" t="inlineStr"/>
      <c r="F126" t="inlineStr"/>
      <c r="G126">
        <f>HYPERLINK("https://library.bdrc.io/search?lg=bo&amp;t=Work&amp;pg=1&amp;f=author,exc,bdr:P6161&amp;uilang=bo&amp;q=སྦྱིན་སྲེག་གི་ཆོ་ག~1", "བརྩམས་ཆོས་གཞན།")</f>
        <v/>
      </c>
      <c r="H126">
        <f>HYPERLINK("https://library.bdrc.io/search?lg=bo&amp;t=Etext&amp;pg=1&amp;f=author,exc,bdr:P6161&amp;uilang=bo&amp;q=སྦྱིན་སྲེག་གི་ཆོ་ག~1", "ཡིག་རྐྱང་གཞན།")</f>
        <v/>
      </c>
    </row>
    <row r="127" ht="70" customHeight="1">
      <c r="A127" t="inlineStr"/>
      <c r="B127" t="inlineStr">
        <is>
          <t>WA0RT3970</t>
        </is>
      </c>
      <c r="C127" t="inlineStr">
        <is>
          <t>སྦྱིན་སྲེག་གི་ཆོ་ག</t>
        </is>
      </c>
      <c r="D127">
        <f>HYPERLINK("https://library.bdrc.io/show/bdr:MW23703_1825?uilang=bo","MW23703_1825")</f>
        <v/>
      </c>
      <c r="E127" t="inlineStr"/>
      <c r="F127" t="inlineStr"/>
      <c r="G127">
        <f>HYPERLINK("https://library.bdrc.io/search?lg=bo&amp;t=Work&amp;pg=1&amp;f=author,exc,bdr:P6161&amp;uilang=bo&amp;q=སྦྱིན་སྲེག་གི་ཆོ་ག~1", "བརྩམས་ཆོས་གཞན།")</f>
        <v/>
      </c>
      <c r="H127">
        <f>HYPERLINK("https://library.bdrc.io/search?lg=bo&amp;t=Etext&amp;pg=1&amp;f=author,exc,bdr:P6161&amp;uilang=bo&amp;q=སྦྱིན་སྲེག་གི་ཆོ་ག~1", "ཡིག་རྐྱང་གཞན།")</f>
        <v/>
      </c>
    </row>
    <row r="128" ht="70" customHeight="1">
      <c r="A128" t="inlineStr"/>
      <c r="B128" t="inlineStr">
        <is>
          <t>WA0RT3970</t>
        </is>
      </c>
      <c r="C128" t="inlineStr">
        <is>
          <t>སྦྱིན་སྲེག་གི་ཆོ་ག</t>
        </is>
      </c>
      <c r="D128">
        <f>HYPERLINK("https://library.bdrc.io/show/bdr:MW1KG13126_2689?uilang=bo","MW1KG13126_2689")</f>
        <v/>
      </c>
      <c r="E128" t="inlineStr"/>
      <c r="F128" t="inlineStr"/>
      <c r="G128">
        <f>HYPERLINK("https://library.bdrc.io/search?lg=bo&amp;t=Work&amp;pg=1&amp;f=author,exc,bdr:P6161&amp;uilang=bo&amp;q=སྦྱིན་སྲེག་གི་ཆོ་ག~1", "བརྩམས་ཆོས་གཞན།")</f>
        <v/>
      </c>
      <c r="H128">
        <f>HYPERLINK("https://library.bdrc.io/search?lg=bo&amp;t=Etext&amp;pg=1&amp;f=author,exc,bdr:P6161&amp;uilang=bo&amp;q=སྦྱིན་སྲེག་གི་ཆོ་ག~1", "ཡིག་རྐྱང་གཞན།")</f>
        <v/>
      </c>
    </row>
    <row r="129" ht="70" customHeight="1">
      <c r="A129" t="inlineStr"/>
      <c r="B129" t="inlineStr">
        <is>
          <t>WA0RT3970</t>
        </is>
      </c>
      <c r="C129" t="inlineStr">
        <is>
          <t>སྦྱིན་སྲེག་གི་ཆོ་ག</t>
        </is>
      </c>
      <c r="D129">
        <f>HYPERLINK("https://library.bdrc.io/show/bdr:MW2KG5015_1484?uilang=bo","MW2KG5015_1484")</f>
        <v/>
      </c>
      <c r="E129" t="inlineStr"/>
      <c r="F129" t="inlineStr"/>
      <c r="G129">
        <f>HYPERLINK("https://library.bdrc.io/search?lg=bo&amp;t=Work&amp;pg=1&amp;f=author,exc,bdr:P6161&amp;uilang=bo&amp;q=སྦྱིན་སྲེག་གི་ཆོ་ག~1", "བརྩམས་ཆོས་གཞན།")</f>
        <v/>
      </c>
      <c r="H129">
        <f>HYPERLINK("https://library.bdrc.io/search?lg=bo&amp;t=Etext&amp;pg=1&amp;f=author,exc,bdr:P6161&amp;uilang=bo&amp;q=སྦྱིན་སྲེག་གི་ཆོ་ག~1", "ཡིག་རྐྱང་གཞན།")</f>
        <v/>
      </c>
    </row>
    <row r="130" ht="70" customHeight="1">
      <c r="A130" t="inlineStr"/>
      <c r="B130" t="inlineStr">
        <is>
          <t>WA0NGMCP62639</t>
        </is>
      </c>
      <c r="C130" t="inlineStr">
        <is>
          <t>སྤྱོད་འཇུག་སྨོན་ལམ་བཞུགས་པ་ལེགས་སོ།</t>
        </is>
      </c>
      <c r="D130">
        <f>HYPERLINK("https://library.bdrc.io/show/bdr:MW0NGMCP62639?uilang=bo","MW0NGMCP62639")</f>
        <v/>
      </c>
      <c r="E130" t="inlineStr"/>
      <c r="F130" t="inlineStr"/>
      <c r="G130">
        <f>HYPERLINK("https://library.bdrc.io/search?lg=bo&amp;t=Work&amp;pg=1&amp;f=author,exc,bdr:P6161&amp;uilang=bo&amp;q=སྤྱོད་འཇུག་སྨོན་ལམ་བཞུགས་པ་ལེགས་སོ།~1", "བརྩམས་ཆོས་གཞན།")</f>
        <v/>
      </c>
      <c r="H130">
        <f>HYPERLINK("https://library.bdrc.io/search?lg=bo&amp;t=Etext&amp;pg=1&amp;f=author,exc,bdr:P6161&amp;uilang=bo&amp;q=སྤྱོད་འཇུག་སྨོན་ལམ་བཞུགས་པ་ལེགས་སོ།~1", "ཡིག་རྐྱང་གཞན།")</f>
        <v/>
      </c>
    </row>
    <row r="131" ht="70" customHeight="1">
      <c r="A131" t="inlineStr"/>
      <c r="B131" t="inlineStr">
        <is>
          <t>WA0NGMCP66855</t>
        </is>
      </c>
      <c r="C131" t="inlineStr">
        <is>
          <t>བྱང་ཆུབ་སེམས་དཔའི་སྤྱོད་པ་ལ་འཇུག་པའི་ས་བཅད་དོན་གསལ་མེ་ལོང་།</t>
        </is>
      </c>
      <c r="D131">
        <f>HYPERLINK("https://library.bdrc.io/show/bdr:MW0NGMCP66855?uilang=bo","MW0NGMCP66855")</f>
        <v/>
      </c>
      <c r="E131" t="inlineStr"/>
      <c r="F131" t="inlineStr"/>
      <c r="G131">
        <f>HYPERLINK("https://library.bdrc.io/search?lg=bo&amp;t=Work&amp;pg=1&amp;f=author,exc,bdr:P6161&amp;uilang=bo&amp;q=བྱང་ཆུབ་སེམས་དཔའི་སྤྱོད་པ་ལ་འཇུག་པའི་ས་བཅད་དོན་གསལ་མེ་ལོང་།~1", "བརྩམས་ཆོས་གཞན།")</f>
        <v/>
      </c>
      <c r="H131">
        <f>HYPERLINK("https://library.bdrc.io/search?lg=bo&amp;t=Etext&amp;pg=1&amp;f=author,exc,bdr:P6161&amp;uilang=bo&amp;q=བྱང་ཆུབ་སེམས་དཔའི་སྤྱོད་པ་ལ་འཇུག་པའི་ས་བཅད་དོན་གསལ་མེ་ལོང་།~1", "ཡིག་རྐྱང་གཞན།")</f>
        <v/>
      </c>
    </row>
    <row r="132" ht="70" customHeight="1">
      <c r="A132" t="inlineStr"/>
      <c r="B132" t="inlineStr">
        <is>
          <t>WA0LULDC350992</t>
        </is>
      </c>
      <c r="C132" t="inlineStr">
        <is>
          <t>བྱང་ཆུབ་སེམས་དཔའི་སྤྱོད་པ་ལ་འཇུག་པ་ཞེས་བྱ་བ།</t>
        </is>
      </c>
      <c r="D132">
        <f>HYPERLINK("https://library.bdrc.io/show/bdr:MW0LULDC350992?uilang=bo","MW0LULDC350992")</f>
        <v/>
      </c>
      <c r="E132" t="inlineStr"/>
      <c r="F132" t="inlineStr"/>
      <c r="G132">
        <f>HYPERLINK("https://library.bdrc.io/search?lg=bo&amp;t=Work&amp;pg=1&amp;f=author,exc,bdr:P6161&amp;uilang=bo&amp;q=བྱང་ཆུབ་སེམས་དཔའི་སྤྱོད་པ་ལ་འཇུག་པ་ཞེས་བྱ་བ།~1", "བརྩམས་ཆོས་གཞན།")</f>
        <v/>
      </c>
      <c r="H132">
        <f>HYPERLINK("https://library.bdrc.io/search?lg=bo&amp;t=Etext&amp;pg=1&amp;f=author,exc,bdr:P6161&amp;uilang=bo&amp;q=བྱང་ཆུབ་སེམས་དཔའི་སྤྱོད་པ་ལ་འཇུག་པ་ཞེས་བྱ་བ།~1", "ཡིག་རྐྱང་གཞན།")</f>
        <v/>
      </c>
    </row>
    <row r="133" ht="70" customHeight="1">
      <c r="A133" t="inlineStr"/>
      <c r="B133" t="inlineStr">
        <is>
          <t>WA1NLM288</t>
        </is>
      </c>
      <c r="C133" t="inlineStr">
        <is>
          <t>བསླབ་པ་ཀུན་ལས་བཏུས་པ་ཞེས་བྱ་བ་རྒྱལ་སྲས་ཞི་བ་ལྷས་མཛད་པ།</t>
        </is>
      </c>
      <c r="D133" t="inlineStr">
        <is>
          <t>conceptual</t>
        </is>
      </c>
      <c r="E133" t="inlineStr"/>
      <c r="F133" t="inlineStr"/>
      <c r="G133">
        <f>HYPERLINK("https://library.bdrc.io/search?lg=bo&amp;t=Work&amp;pg=1&amp;f=author,exc,bdr:P6161&amp;uilang=bo&amp;q=བསླབ་པ་ཀུན་ལས་བཏུས་པ་ཞེས་བྱ་བ་རྒྱལ་སྲས་ཞི་བ་ལྷས་མཛད་པ།~1", "བརྩམས་ཆོས་གཞན།")</f>
        <v/>
      </c>
      <c r="H133">
        <f>HYPERLINK("https://library.bdrc.io/search?lg=bo&amp;t=Etext&amp;pg=1&amp;f=author,exc,bdr:P6161&amp;uilang=bo&amp;q=བསླབ་པ་ཀུན་ལས་བཏུས་པ་ཞེས་བྱ་བ་རྒྱལ་སྲས་ཞི་བ་ལྷས་མཛད་པ།~1", "ཡིག་རྐྱང་གཞན།")</f>
        <v/>
      </c>
    </row>
    <row r="134" ht="70" customHeight="1">
      <c r="A134" t="inlineStr"/>
      <c r="B134" t="inlineStr">
        <is>
          <t>WA4CZ307378</t>
        </is>
      </c>
      <c r="C134" t="inlineStr">
        <is>
          <t>བསླབ་བཏུས། ༼མཆན་ཅན།༽</t>
        </is>
      </c>
      <c r="D134" t="inlineStr">
        <is>
          <t>conceptual</t>
        </is>
      </c>
      <c r="E134" t="inlineStr"/>
      <c r="F134" t="inlineStr"/>
      <c r="G134">
        <f>HYPERLINK("https://library.bdrc.io/search?lg=bo&amp;t=Work&amp;pg=1&amp;f=author,exc,bdr:P6161&amp;uilang=bo&amp;q=བསླབ་བཏུས། ༼མཆན་ཅན།༽~1", "བརྩམས་ཆོས་གཞན།")</f>
        <v/>
      </c>
      <c r="H134">
        <f>HYPERLINK("https://library.bdrc.io/search?lg=bo&amp;t=Etext&amp;pg=1&amp;f=author,exc,bdr:P6161&amp;uilang=bo&amp;q=བསླབ་བཏུས། ༼མཆན་ཅན།༽~1", "ཡིག་རྐྱང་གཞན།")</f>
        <v/>
      </c>
    </row>
    <row r="135" ht="70" customHeight="1">
      <c r="A135" t="inlineStr"/>
      <c r="B135" t="inlineStr">
        <is>
          <t>WA0RT3216</t>
        </is>
      </c>
      <c r="C135" t="inlineStr">
        <is>
          <t>བྱང་ཆུབ་སེམས་དཔའི་སྤྱོད་པ་ལ་འཇུག་པ།</t>
        </is>
      </c>
      <c r="D135" t="inlineStr">
        <is>
          <t>conceptual</t>
        </is>
      </c>
      <c r="E135" t="inlineStr"/>
      <c r="F135" t="inlineStr"/>
      <c r="G135">
        <f>HYPERLINK("https://library.bdrc.io/search?lg=bo&amp;t=Work&amp;pg=1&amp;f=author,exc,bdr:P6161&amp;uilang=bo&amp;q=བྱང་ཆུབ་སེམས་དཔའི་སྤྱོད་པ་ལ་འཇུག་པ།~1", "བརྩམས་ཆོས་གཞན།")</f>
        <v/>
      </c>
      <c r="H135">
        <f>HYPERLINK("https://library.bdrc.io/search?lg=bo&amp;t=Etext&amp;pg=1&amp;f=author,exc,bdr:P6161&amp;uilang=bo&amp;q=བྱང་ཆུབ་སེམས་དཔའི་སྤྱོད་པ་ལ་འཇུག་པ།~1",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