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60"/>
  <sheetViews>
    <sheetView workbookViewId="0">
      <pane xSplit="10" ySplit="1" topLeftCell="K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" customWidth="1" min="1" max="1"/>
    <col width="30" customWidth="1" min="2" max="2"/>
    <col width="30" customWidth="1" min="3" max="3"/>
    <col width="40" customWidth="1" min="4" max="4"/>
    <col width="40" customWidth="1" min="5" max="5"/>
    <col width="35" customWidth="1" min="6" max="6"/>
    <col width="15" customWidth="1" min="7" max="7"/>
    <col width="15" customWidth="1" min="8" max="8"/>
  </cols>
  <sheetData>
    <row r="1">
      <c r="A1" s="1" t="inlineStr">
        <is>
          <t>OCRability info</t>
        </is>
      </c>
      <c r="B1" s="1" t="inlineStr">
        <is>
          <t>Work</t>
        </is>
      </c>
      <c r="C1" s="1" t="inlineStr">
        <is>
          <t>Title</t>
        </is>
      </c>
      <c r="D1" s="1" t="inlineStr">
        <is>
          <t>Instance</t>
        </is>
      </c>
      <c r="E1" s="1" t="inlineStr">
        <is>
          <t>Cover Page</t>
        </is>
      </c>
      <c r="F1" s="1" t="inlineStr">
        <is>
          <t>Random Page</t>
        </is>
      </c>
      <c r="G1" s="1" t="inlineStr">
        <is>
          <t>Extra work</t>
        </is>
      </c>
      <c r="H1" s="1" t="inlineStr">
        <is>
          <t>Extra Etext</t>
        </is>
      </c>
    </row>
    <row r="2" ht="70" customHeight="1">
      <c r="A2" t="inlineStr"/>
      <c r="B2" t="inlineStr">
        <is>
          <t>WA0XLB0D0DF773721</t>
        </is>
      </c>
      <c r="C2" t="inlineStr">
        <is>
          <t>ཀརྞ་རའི་གླུ།</t>
        </is>
      </c>
      <c r="D2">
        <f>HYPERLINK("https://library.bdrc.io/show/bdr:MW3PD1288_B0D0DF?uilang=bo","MW3PD1288_B0D0DF")</f>
        <v/>
      </c>
      <c r="E2" t="inlineStr"/>
      <c r="F2" t="inlineStr"/>
      <c r="G2">
        <f>HYPERLINK("https://library.bdrc.io/search?lg=bo&amp;t=Work&amp;pg=1&amp;f=author,exc,bdr:P7401&amp;uilang=bo&amp;q=ཀརྞ་རའི་གླུ།~1", "བརྩམས་ཆོས་གཞན།")</f>
        <v/>
      </c>
      <c r="H2">
        <f>HYPERLINK("https://library.bdrc.io/search?lg=bo&amp;t=Etext&amp;pg=1&amp;f=author,exc,bdr:P7401&amp;uilang=bo&amp;q=ཀརྞ་རའི་གླུ།~1", "ཡིག་རྐྱང་གཞན།")</f>
        <v/>
      </c>
    </row>
    <row r="3" ht="70" customHeight="1">
      <c r="A3" t="inlineStr"/>
      <c r="B3" t="inlineStr">
        <is>
          <t>WA4CZ369261</t>
        </is>
      </c>
      <c r="C3" t="inlineStr">
        <is>
          <t>བློ་བཟང་དགོངས་རྒྱན་མུ་ཏིག་ཕྲེང་མཛེས་དེབ་ཞེ་གསུམ་པ།</t>
        </is>
      </c>
      <c r="D3">
        <f>HYPERLINK("https://library.bdrc.io/show/bdr:MW4CZ369261?uilang=bo","MW4CZ369261")</f>
        <v/>
      </c>
      <c r="E3">
        <f>HYPERLINK("https://library.bdrc.io/show/bdr:W4CZ369261",IMAGE("https://iiif.bdrc.io/bdr:I4CZ369511::I4CZ3695110003.jpg/full/150,/0/default.jpg"))</f>
        <v/>
      </c>
      <c r="F3">
        <f>HYPERLINK("https://library.bdrc.io/show/bdr:W4CZ369261",IMAGE("https://iiif.bdrc.io/bdr:I4CZ369511::I4CZ3695110170.jpg/full/150,/0/default.jpg"))</f>
        <v/>
      </c>
      <c r="G3">
        <f>HYPERLINK("https://library.bdrc.io/search?lg=bo&amp;t=Work&amp;pg=1&amp;f=author,exc,bdr:P7401&amp;uilang=bo&amp;q=བློ་བཟང་དགོངས་རྒྱན་མུ་ཏིག་ཕྲེང་མཛེས་དེབ་ཞེ་གསུམ་པ།~1", "བརྩམས་ཆོས་གཞན།")</f>
        <v/>
      </c>
      <c r="H3">
        <f>HYPERLINK("https://library.bdrc.io/search?lg=bo&amp;t=Etext&amp;pg=1&amp;f=author,exc,bdr:P7401&amp;uilang=bo&amp;q=བློ་བཟང་དགོངས་རྒྱན་མུ་ཏིག་ཕྲེང་མཛེས་དེབ་ཞེ་གསུམ་པ།~1", "ཡིག་རྐྱང་གཞན།")</f>
        <v/>
      </c>
    </row>
    <row r="4" ht="70" customHeight="1">
      <c r="A4" t="inlineStr"/>
      <c r="B4" t="inlineStr">
        <is>
          <t>WA3CN4976</t>
        </is>
      </c>
      <c r="C4" t="inlineStr">
        <is>
          <t>དབུ་མ་རྩ་བ་ཤེས་རབ་དང་བཞི་བརྒྱ་པ་དབུ་མ་རྒྱན་བཅས།</t>
        </is>
      </c>
      <c r="D4">
        <f>HYPERLINK("https://library.bdrc.io/show/bdr:MW3CN4976?uilang=bo","MW3CN4976")</f>
        <v/>
      </c>
      <c r="E4">
        <f>HYPERLINK("https://library.bdrc.io/show/bdr:W3CN4976",IMAGE("https://iiif.bdrc.io/bdr:I3CN4978::I3CN49780003.jpg/full/150,/0/default.jpg"))</f>
        <v/>
      </c>
      <c r="F4">
        <f>HYPERLINK("https://library.bdrc.io/show/bdr:W3CN4976",IMAGE("https://iiif.bdrc.io/bdr:I3CN4978::I3CN49780061.tif/full/150,/0/default.jpg"))</f>
        <v/>
      </c>
      <c r="G4">
        <f>HYPERLINK("https://library.bdrc.io/search?lg=bo&amp;t=Work&amp;pg=1&amp;f=author,exc,bdr:P7401&amp;uilang=bo&amp;q=དབུ་མ་རྩ་བ་ཤེས་རབ་དང་བཞི་བརྒྱ་པ་དབུ་མ་རྒྱན་བཅས།~1", "བརྩམས་ཆོས་གཞན།")</f>
        <v/>
      </c>
      <c r="H4">
        <f>HYPERLINK("https://library.bdrc.io/search?lg=bo&amp;t=Etext&amp;pg=1&amp;f=author,exc,bdr:P7401&amp;uilang=bo&amp;q=དབུ་མ་རྩ་བ་ཤེས་རབ་དང་བཞི་བརྒྱ་པ་དབུ་མ་རྒྱན་བཅས།~1", "ཡིག་རྐྱང་གཞན།")</f>
        <v/>
      </c>
    </row>
    <row r="5" ht="70" customHeight="1">
      <c r="A5" t="inlineStr"/>
      <c r="B5" t="inlineStr">
        <is>
          <t>WA0XLC32BD3CCC1CC</t>
        </is>
      </c>
      <c r="C5" t="inlineStr">
        <is>
          <t>གོ་བར་བྱེད་པའི་སྙིང་པོ་བརྒྱ་པ།</t>
        </is>
      </c>
      <c r="D5">
        <f>HYPERLINK("https://library.bdrc.io/show/bdr:MW3PD1288_C32BD3?uilang=bo","MW3PD1288_C32BD3")</f>
        <v/>
      </c>
      <c r="E5" t="inlineStr"/>
      <c r="F5" t="inlineStr"/>
      <c r="G5">
        <f>HYPERLINK("https://library.bdrc.io/search?lg=bo&amp;t=Work&amp;pg=1&amp;f=author,exc,bdr:P7401&amp;uilang=bo&amp;q=གོ་བར་བྱེད་པའི་སྙིང་པོ་བརྒྱ་པ།~1", "བརྩམས་ཆོས་གཞན།")</f>
        <v/>
      </c>
      <c r="H5">
        <f>HYPERLINK("https://library.bdrc.io/search?lg=bo&amp;t=Etext&amp;pg=1&amp;f=author,exc,bdr:P7401&amp;uilang=bo&amp;q=གོ་བར་བྱེད་པའི་སྙིང་པོ་བརྒྱ་པ།~1", "ཡིག་རྐྱང་གཞན།")</f>
        <v/>
      </c>
    </row>
    <row r="6" ht="70" customHeight="1">
      <c r="A6" t="inlineStr"/>
      <c r="B6" t="inlineStr">
        <is>
          <t>WA4CZ307987</t>
        </is>
      </c>
      <c r="C6" t="inlineStr">
        <is>
          <t>ཡེ་ཤེས་སྙིང་པོ་ཀུན་ལས་བཏུས་པ་དང་དེའི་བཤད་སྦྱར།</t>
        </is>
      </c>
      <c r="D6">
        <f>HYPERLINK("https://library.bdrc.io/show/bdr:MW4CZ307987?uilang=bo","MW4CZ307987")</f>
        <v/>
      </c>
      <c r="E6">
        <f>HYPERLINK("https://library.bdrc.io/show/bdr:W4CZ307987",IMAGE("https://iiif.bdrc.io/bdr:I4CZ308188::I4CZ3081880003.jpg/full/150,/0/default.jpg"))</f>
        <v/>
      </c>
      <c r="F6">
        <f>HYPERLINK("https://library.bdrc.io/show/bdr:W4CZ307987",IMAGE("https://iiif.bdrc.io/bdr:I4CZ308188::I4CZ3081880046.tif/full/150,/0/default.jpg"))</f>
        <v/>
      </c>
      <c r="G6">
        <f>HYPERLINK("https://library.bdrc.io/search?lg=bo&amp;t=Work&amp;pg=1&amp;f=author,exc,bdr:P7401&amp;uilang=bo&amp;q=ཡེ་ཤེས་སྙིང་པོ་ཀུན་ལས་བཏུས་པ་དང་དེའི་བཤད་སྦྱར།~1", "བརྩམས་ཆོས་གཞན།")</f>
        <v/>
      </c>
      <c r="H6">
        <f>HYPERLINK("https://library.bdrc.io/search?lg=bo&amp;t=Etext&amp;pg=1&amp;f=author,exc,bdr:P7401&amp;uilang=bo&amp;q=ཡེ་ཤེས་སྙིང་པོ་ཀུན་ལས་བཏུས་པ་དང་དེའི་བཤད་སྦྱར།~1", "ཡིག་རྐྱང་གཞན།")</f>
        <v/>
      </c>
    </row>
    <row r="7" ht="70" customHeight="1">
      <c r="A7" t="inlineStr"/>
      <c r="B7" t="inlineStr">
        <is>
          <t>WA4CZ307987</t>
        </is>
      </c>
      <c r="C7" t="inlineStr">
        <is>
          <t>jnanasarasamuccaya and nanasarasamuccayanamanibandhana</t>
        </is>
      </c>
      <c r="D7">
        <f>HYPERLINK("https://library.bdrc.io/show/bdr:MW4CZ307987?uilang=bo","MW4CZ307987")</f>
        <v/>
      </c>
      <c r="E7">
        <f>HYPERLINK("https://library.bdrc.io/show/bdr:W4CZ307987",IMAGE("https://iiif.bdrc.io/bdr:I4CZ308188::I4CZ3081880003.jpg/full/150,/0/default.jpg"))</f>
        <v/>
      </c>
      <c r="F7">
        <f>HYPERLINK("https://library.bdrc.io/show/bdr:W4CZ307987",IMAGE("https://iiif.bdrc.io/bdr:I4CZ308188::I4CZ3081880080.tif/full/150,/0/default.jpg"))</f>
        <v/>
      </c>
      <c r="G7">
        <f>HYPERLINK("https://library.bdrc.io/search?lg=bo&amp;t=Work&amp;pg=1&amp;f=author,exc,bdr:P7401&amp;uilang=bo&amp;q=jnanasarasamuccaya and nanasarasamuccayanamanibandhana~1", "བརྩམས་ཆོས་གཞན།")</f>
        <v/>
      </c>
      <c r="H7">
        <f>HYPERLINK("https://library.bdrc.io/search?lg=bo&amp;t=Etext&amp;pg=1&amp;f=author,exc,bdr:P7401&amp;uilang=bo&amp;q=jnanasarasamuccaya and nanasarasamuccayanamanibandhana~1", "ཡིག་རྐྱང་གཞན།")</f>
        <v/>
      </c>
    </row>
    <row r="8" ht="70" customHeight="1">
      <c r="A8" t="inlineStr"/>
      <c r="B8" t="inlineStr">
        <is>
          <t>WA3CN4278</t>
        </is>
      </c>
      <c r="C8" t="inlineStr">
        <is>
          <t>དབུ་མ་རྒྱན་འཇུག་པ་བཞི་བརྒྱ་པའི་རྩ་བ།</t>
        </is>
      </c>
      <c r="D8">
        <f>HYPERLINK("https://library.bdrc.io/show/bdr:MW3CN4278?uilang=bo","MW3CN4278")</f>
        <v/>
      </c>
      <c r="E8">
        <f>HYPERLINK("https://library.bdrc.io/show/bdr:W3CN4278",IMAGE("https://iiif.bdrc.io/bdr:I3CN4302::I3CN43020003.jpg/full/150,/0/default.jpg"))</f>
        <v/>
      </c>
      <c r="F8">
        <f>HYPERLINK("https://library.bdrc.io/show/bdr:W3CN4278",IMAGE("https://iiif.bdrc.io/bdr:I3CN4302::I3CN43020059.tif/full/150,/0/default.jpg"))</f>
        <v/>
      </c>
      <c r="G8">
        <f>HYPERLINK("https://library.bdrc.io/search?lg=bo&amp;t=Work&amp;pg=1&amp;f=author,exc,bdr:P7401&amp;uilang=bo&amp;q=དབུ་མ་རྒྱན་འཇུག་པ་བཞི་བརྒྱ་པའི་རྩ་བ།~1", "བརྩམས་ཆོས་གཞན།")</f>
        <v/>
      </c>
      <c r="H8">
        <f>HYPERLINK("https://library.bdrc.io/search?lg=bo&amp;t=Etext&amp;pg=1&amp;f=author,exc,bdr:P7401&amp;uilang=bo&amp;q=དབུ་མ་རྒྱན་འཇུག་པ་བཞི་བརྒྱ་པའི་རྩ་བ།~1", "ཡིག་རྐྱང་གཞན།")</f>
        <v/>
      </c>
    </row>
    <row r="9" ht="70" customHeight="1">
      <c r="A9" t="inlineStr"/>
      <c r="B9" t="inlineStr">
        <is>
          <t>WA21913</t>
        </is>
      </c>
      <c r="C9" t="inlineStr">
        <is>
          <t>དབུ་མ་བཞི་བརྒྱ་པ་རྩ་འགྲེལ།</t>
        </is>
      </c>
      <c r="D9">
        <f>HYPERLINK("https://library.bdrc.io/show/bdr:MW21913?uilang=bo","MW21913")</f>
        <v/>
      </c>
      <c r="E9">
        <f>HYPERLINK("https://library.bdrc.io/show/bdr:W21913",IMAGE("https://iiif.bdrc.io/bdr:I1KG10357::I1KG103570003.jpg/full/150,/0/default.jpg"))</f>
        <v/>
      </c>
      <c r="F9">
        <f>HYPERLINK("https://library.bdrc.io/show/bdr:W21913",IMAGE("https://iiif.bdrc.io/bdr:I1KG10357::I1KG103570326.jpg/full/150,/0/default.jpg"))</f>
        <v/>
      </c>
      <c r="G9">
        <f>HYPERLINK("https://library.bdrc.io/search?lg=bo&amp;t=Work&amp;pg=1&amp;f=author,exc,bdr:P7401&amp;uilang=bo&amp;q=དབུ་མ་བཞི་བརྒྱ་པ་རྩ་འགྲེལ།~1", "བརྩམས་ཆོས་གཞན།")</f>
        <v/>
      </c>
      <c r="H9">
        <f>HYPERLINK("https://library.bdrc.io/search?lg=bo&amp;t=Etext&amp;pg=1&amp;f=author,exc,bdr:P7401&amp;uilang=bo&amp;q=དབུ་མ་བཞི་བརྒྱ་པ་རྩ་འགྲེལ།~1", "ཡིག་རྐྱང་གཞན།")</f>
        <v/>
      </c>
    </row>
    <row r="10" ht="70" customHeight="1">
      <c r="A10" t="inlineStr"/>
      <c r="B10" t="inlineStr">
        <is>
          <t>WA00KG01607</t>
        </is>
      </c>
      <c r="C10" t="inlineStr">
        <is>
          <t>རྣམ་པར་མི་རྟོག་པའི་རབ་ཏུ་བྱེད་པ།</t>
        </is>
      </c>
      <c r="D10">
        <f>HYPERLINK("https://library.bdrc.io/show/bdr:MW00KG01607?uilang=bo","MW00KG01607")</f>
        <v/>
      </c>
      <c r="E10">
        <f>HYPERLINK("https://library.bdrc.io/show/bdr:W00KG01607",IMAGE("https://iiif.bdrc.io/bdr:I00KG02854::I00KG028540003.tif/full/150,/0/default.jpg"))</f>
        <v/>
      </c>
      <c r="F10">
        <f>HYPERLINK("https://library.bdrc.io/show/bdr:W00KG01607",IMAGE("https://iiif.bdrc.io/bdr:I00KG02854::I00KG028540005.tif/full/150,/0/default.jpg"))</f>
        <v/>
      </c>
      <c r="G10">
        <f>HYPERLINK("https://library.bdrc.io/search?lg=bo&amp;t=Work&amp;pg=1&amp;f=author,exc,bdr:P7401&amp;uilang=bo&amp;q=རྣམ་པར་མི་རྟོག་པའི་རབ་ཏུ་བྱེད་པ།~1", "བརྩམས་ཆོས་གཞན།")</f>
        <v/>
      </c>
      <c r="H10">
        <f>HYPERLINK("https://library.bdrc.io/search?lg=bo&amp;t=Etext&amp;pg=1&amp;f=author,exc,bdr:P7401&amp;uilang=bo&amp;q=རྣམ་པར་མི་རྟོག་པའི་རབ་ཏུ་བྱེད་པ།~1", "ཡིག་རྐྱང་གཞན།")</f>
        <v/>
      </c>
    </row>
    <row r="11" ht="70" customHeight="1">
      <c r="A11" t="inlineStr"/>
      <c r="B11" t="inlineStr">
        <is>
          <t>WA1KG10776</t>
        </is>
      </c>
      <c r="C11" t="inlineStr">
        <is>
          <t>སྤྱོད་བསྡུས་སྒྲོན་མེ། ༼དབུ་མེད།༽</t>
        </is>
      </c>
      <c r="D11">
        <f>HYPERLINK("https://library.bdrc.io/show/bdr:MW1KG10776?uilang=bo","MW1KG10776")</f>
        <v/>
      </c>
      <c r="E11">
        <f>HYPERLINK("https://library.bdrc.io/show/bdr:W1KG10776",IMAGE("https://iiif.bdrc.io/bdr:I1KG10840::I1KG108400003.jpg/full/150,/0/default.jpg"))</f>
        <v/>
      </c>
      <c r="F11">
        <f>HYPERLINK("https://library.bdrc.io/show/bdr:W1KG10776",IMAGE("https://iiif.bdrc.io/bdr:I1KG10840::I1KG108400105.jpg/full/150,/0/default.jpg"))</f>
        <v/>
      </c>
      <c r="G11">
        <f>HYPERLINK("https://library.bdrc.io/search?lg=bo&amp;t=Work&amp;pg=1&amp;f=author,exc,bdr:P7401&amp;uilang=bo&amp;q=སྤྱོད་བསྡུས་སྒྲོན་མེ། ༼དབུ་མེད།༽~1", "བརྩམས་ཆོས་གཞན།")</f>
        <v/>
      </c>
      <c r="H11">
        <f>HYPERLINK("https://library.bdrc.io/search?lg=bo&amp;t=Etext&amp;pg=1&amp;f=author,exc,bdr:P7401&amp;uilang=bo&amp;q=སྤྱོད་བསྡུས་སྒྲོན་མེ། ༼དབུ་མེད།༽~1", "ཡིག་རྐྱང་གཞན།")</f>
        <v/>
      </c>
    </row>
    <row r="12" ht="70" customHeight="1">
      <c r="A12" t="inlineStr"/>
      <c r="B12" t="inlineStr">
        <is>
          <t>WA00EGS1016290</t>
        </is>
      </c>
      <c r="C12" t="inlineStr">
        <is>
          <t>སྤྱོད་པ་བསྡུས་པའི་སྒྲོན་མེ།</t>
        </is>
      </c>
      <c r="D12">
        <f>HYPERLINK("https://library.bdrc.io/show/bdr:MW00EGS1016290?uilang=bo","MW00EGS1016290")</f>
        <v/>
      </c>
      <c r="E12">
        <f>HYPERLINK("https://library.bdrc.io/show/bdr:W00EGS1016290",IMAGE("https://iiif.bdrc.io/bdr:I00JW501195::I00JW5011950003.tif/full/150,/0/default.jpg"))</f>
        <v/>
      </c>
      <c r="F12">
        <f>HYPERLINK("https://library.bdrc.io/show/bdr:W00EGS1016290",IMAGE("https://iiif.bdrc.io/bdr:I00JW501195::I00JW5011950397.tif/full/150,/0/default.jpg"))</f>
        <v/>
      </c>
      <c r="G12">
        <f>HYPERLINK("https://library.bdrc.io/search?lg=bo&amp;t=Work&amp;pg=1&amp;f=author,exc,bdr:P7401&amp;uilang=bo&amp;q=སྤྱོད་པ་བསྡུས་པའི་སྒྲོན་མེ།~1", "བརྩམས་ཆོས་གཞན།")</f>
        <v/>
      </c>
      <c r="H12">
        <f>HYPERLINK("https://library.bdrc.io/search?lg=bo&amp;t=Etext&amp;pg=1&amp;f=author,exc,bdr:P7401&amp;uilang=bo&amp;q=སྤྱོད་པ་བསྡུས་པའི་སྒྲོན་མེ།~1", "ཡིག་རྐྱང་གཞན།")</f>
        <v/>
      </c>
    </row>
    <row r="13" ht="70" customHeight="1">
      <c r="A13" t="inlineStr"/>
      <c r="B13" t="inlineStr">
        <is>
          <t>WA0XLBF8AA46E0134</t>
        </is>
      </c>
      <c r="C13" t="inlineStr">
        <is>
          <t>རྣམ་པར་མི་རྟོག་པའི་རབ་ཏུ་བྱེད་པ།</t>
        </is>
      </c>
      <c r="D13">
        <f>HYPERLINK("https://library.bdrc.io/show/bdr:MW3PD1288_BF8AA4?uilang=bo","MW3PD1288_BF8AA4")</f>
        <v/>
      </c>
      <c r="E13" t="inlineStr"/>
      <c r="F13" t="inlineStr"/>
      <c r="G13">
        <f>HYPERLINK("https://library.bdrc.io/search?lg=bo&amp;t=Work&amp;pg=1&amp;f=author,exc,bdr:P7401&amp;uilang=bo&amp;q=རྣམ་པར་མི་རྟོག་པའི་རབ་ཏུ་བྱེད་པ།~1", "བརྩམས་ཆོས་གཞན།")</f>
        <v/>
      </c>
      <c r="H13">
        <f>HYPERLINK("https://library.bdrc.io/search?lg=bo&amp;t=Etext&amp;pg=1&amp;f=author,exc,bdr:P7401&amp;uilang=bo&amp;q=རྣམ་པར་མི་རྟོག་པའི་རབ་ཏུ་བྱེད་པ།~1", "ཡིག་རྐྱང་གཞན།")</f>
        <v/>
      </c>
    </row>
    <row r="14" ht="70" customHeight="1">
      <c r="A14" t="inlineStr"/>
      <c r="B14" t="inlineStr">
        <is>
          <t>WA1NLM2151</t>
        </is>
      </c>
      <c r="C14" t="inlineStr">
        <is>
          <t>བསྟན་བཅོས་བཞི་བརྒྱ་པ་ཞེས་བྱ་བའི་ཚིག་ལེའུར་བྱས་པ་སོགས།</t>
        </is>
      </c>
      <c r="D14">
        <f>HYPERLINK("https://library.bdrc.io/show/bdr:MW1NLM2151?uilang=bo","MW1NLM2151")</f>
        <v/>
      </c>
      <c r="E14">
        <f>HYPERLINK("https://library.bdrc.io/show/bdr:W1NLM2151",IMAGE("https://iiif.bdrc.io/bdr:I1NLM2151_001::I1NLM2151_0010003.jpg/full/150,/0/default.jpg"))</f>
        <v/>
      </c>
      <c r="F14">
        <f>HYPERLINK("https://library.bdrc.io/show/bdr:W1NLM2151",IMAGE("https://iiif.bdrc.io/bdr:I1NLM2151_001::I1NLM2151_0010023.jpg/full/150,/0/default.jpg"))</f>
        <v/>
      </c>
      <c r="G14">
        <f>HYPERLINK("https://library.bdrc.io/search?lg=bo&amp;t=Work&amp;pg=1&amp;f=author,exc,bdr:P7401&amp;uilang=bo&amp;q=བསྟན་བཅོས་བཞི་བརྒྱ་པ་ཞེས་བྱ་བའི་ཚིག་ལེའུར་བྱས་པ་སོགས།~1", "བརྩམས་ཆོས་གཞན།")</f>
        <v/>
      </c>
      <c r="H14">
        <f>HYPERLINK("https://library.bdrc.io/search?lg=bo&amp;t=Etext&amp;pg=1&amp;f=author,exc,bdr:P7401&amp;uilang=bo&amp;q=བསྟན་བཅོས་བཞི་བརྒྱ་པ་ཞེས་བྱ་བའི་ཚིག་ལེའུར་བྱས་པ་སོགས།~1", "ཡིག་རྐྱང་གཞན།")</f>
        <v/>
      </c>
    </row>
    <row r="15" ht="70" customHeight="1">
      <c r="A15" t="inlineStr"/>
      <c r="B15" t="inlineStr">
        <is>
          <t>WA0XL370A9C13B2A3</t>
        </is>
      </c>
      <c r="C15" t="inlineStr">
        <is>
          <t>ནག་པོ་ཆེན་པོ་བྱ་རོག་ཅན་ཕྱག་བཞི་པའི་སྒྲུབ་ཐབས།</t>
        </is>
      </c>
      <c r="D15">
        <f>HYPERLINK("https://library.bdrc.io/show/bdr:MW00JW501203_370A9C?uilang=bo","MW00JW501203_370A9C")</f>
        <v/>
      </c>
      <c r="E15" t="inlineStr"/>
      <c r="F15" t="inlineStr"/>
      <c r="G15">
        <f>HYPERLINK("https://library.bdrc.io/search?lg=bo&amp;t=Work&amp;pg=1&amp;f=author,exc,bdr:P7401&amp;uilang=bo&amp;q=ནག་པོ་ཆེན་པོ་བྱ་རོག་ཅན་ཕྱག་བཞི་པའི་སྒྲུབ་ཐབས།~1", "བརྩམས་ཆོས་གཞན།")</f>
        <v/>
      </c>
      <c r="H15">
        <f>HYPERLINK("https://library.bdrc.io/search?lg=bo&amp;t=Etext&amp;pg=1&amp;f=author,exc,bdr:P7401&amp;uilang=bo&amp;q=ནག་པོ་ཆེན་པོ་བྱ་རོག་ཅན་ཕྱག་བཞི་པའི་སྒྲུབ་ཐབས།~1", "ཡིག་རྐྱང་གཞན།")</f>
        <v/>
      </c>
    </row>
    <row r="16" ht="70" customHeight="1">
      <c r="A16" t="inlineStr"/>
      <c r="B16" t="inlineStr">
        <is>
          <t>WA4CZ307977</t>
        </is>
      </c>
      <c r="C16" t="inlineStr">
        <is>
          <t>སྤྱོད་པ་བསྡུས་པའི་སྒྲོན་མེ།</t>
        </is>
      </c>
      <c r="D16">
        <f>HYPERLINK("https://library.bdrc.io/show/bdr:MW4CZ307977?uilang=bo","MW4CZ307977")</f>
        <v/>
      </c>
      <c r="E16">
        <f>HYPERLINK("https://library.bdrc.io/show/bdr:W4CZ307977",IMAGE("https://iiif.bdrc.io/bdr:I4CZ308204::I4CZ3082040003.jpg/full/150,/0/default.jpg"))</f>
        <v/>
      </c>
      <c r="F16">
        <f>HYPERLINK("https://library.bdrc.io/show/bdr:W4CZ307977",IMAGE("https://iiif.bdrc.io/bdr:I4CZ308204::I4CZ3082040329.tif/full/150,/0/default.jpg"))</f>
        <v/>
      </c>
      <c r="G16">
        <f>HYPERLINK("https://library.bdrc.io/search?lg=bo&amp;t=Work&amp;pg=1&amp;f=author,exc,bdr:P7401&amp;uilang=bo&amp;q=སྤྱོད་པ་བསྡུས་པའི་སྒྲོན་མེ།~1", "བརྩམས་ཆོས་གཞན།")</f>
        <v/>
      </c>
      <c r="H16">
        <f>HYPERLINK("https://library.bdrc.io/search?lg=bo&amp;t=Etext&amp;pg=1&amp;f=author,exc,bdr:P7401&amp;uilang=bo&amp;q=སྤྱོད་པ་བསྡུས་པའི་སྒྲོན་མེ།~1", "ཡིག་རྐྱང་གཞན།")</f>
        <v/>
      </c>
    </row>
    <row r="17" ht="70" customHeight="1">
      <c r="A17" t="inlineStr"/>
      <c r="B17" t="inlineStr">
        <is>
          <t>WA4CZ307977</t>
        </is>
      </c>
      <c r="C17" t="inlineStr">
        <is>
          <t>the caryamelapakapradipa of aryadeva</t>
        </is>
      </c>
      <c r="D17">
        <f>HYPERLINK("https://library.bdrc.io/show/bdr:MW4CZ307977?uilang=bo","MW4CZ307977")</f>
        <v/>
      </c>
      <c r="E17">
        <f>HYPERLINK("https://library.bdrc.io/show/bdr:W4CZ307977",IMAGE("https://iiif.bdrc.io/bdr:I4CZ308204::I4CZ3082040003.jpg/full/150,/0/default.jpg"))</f>
        <v/>
      </c>
      <c r="F17">
        <f>HYPERLINK("https://library.bdrc.io/show/bdr:W4CZ307977",IMAGE("https://iiif.bdrc.io/bdr:I4CZ308204::I4CZ3082040118.tif/full/150,/0/default.jpg"))</f>
        <v/>
      </c>
      <c r="G17">
        <f>HYPERLINK("https://library.bdrc.io/search?lg=bo&amp;t=Work&amp;pg=1&amp;f=author,exc,bdr:P7401&amp;uilang=bo&amp;q=the caryamelapakapradipa of aryadeva~1", "བརྩམས་ཆོས་གཞན།")</f>
        <v/>
      </c>
      <c r="H17">
        <f>HYPERLINK("https://library.bdrc.io/search?lg=bo&amp;t=Etext&amp;pg=1&amp;f=author,exc,bdr:P7401&amp;uilang=bo&amp;q=the caryamelapakapradipa of aryadeva~1", "ཡིག་རྐྱང་གཞན།")</f>
        <v/>
      </c>
    </row>
    <row r="18" ht="70" customHeight="1">
      <c r="A18" t="inlineStr"/>
      <c r="B18" t="inlineStr">
        <is>
          <t>WA4CZ15256</t>
        </is>
      </c>
      <c r="C18" t="inlineStr">
        <is>
          <t>Aryadeva: Caryamelavanapradipa</t>
        </is>
      </c>
      <c r="D18">
        <f>HYPERLINK("https://library.bdrc.io/show/bdr:IE0GR0260?uilang=bo","IE0GR0260")</f>
        <v/>
      </c>
      <c r="E18" t="inlineStr"/>
      <c r="F18" t="inlineStr"/>
      <c r="G18">
        <f>HYPERLINK("https://library.bdrc.io/search?lg=bo&amp;t=Work&amp;pg=1&amp;f=author,exc,bdr:P7401&amp;uilang=bo&amp;q=Aryadeva: Caryamelavanapradipa~1", "བརྩམས་ཆོས་གཞན།")</f>
        <v/>
      </c>
      <c r="H18">
        <f>HYPERLINK("https://library.bdrc.io/search?lg=bo&amp;t=Etext&amp;pg=1&amp;f=author,exc,bdr:P7401&amp;uilang=bo&amp;q=Aryadeva: Caryamelavanapradipa~1", "ཡིག་རྐྱང་གཞན།")</f>
        <v/>
      </c>
    </row>
    <row r="19" ht="70" customHeight="1">
      <c r="A19" t="inlineStr"/>
      <c r="B19" t="inlineStr">
        <is>
          <t>WA0XLF4AAD8E46B10</t>
        </is>
      </c>
      <c r="C19" t="inlineStr">
        <is>
          <t>སེམས་ཀྱི་སྒྲིབ་པ་རྣམ་པར་སྦྱོང་བ།</t>
        </is>
      </c>
      <c r="D19">
        <f>HYPERLINK("https://library.bdrc.io/show/bdr:MW00JW501203_F4AAD8?uilang=bo","MW00JW501203_F4AAD8")</f>
        <v/>
      </c>
      <c r="E19" t="inlineStr"/>
      <c r="F19" t="inlineStr"/>
      <c r="G19">
        <f>HYPERLINK("https://library.bdrc.io/search?lg=bo&amp;t=Work&amp;pg=1&amp;f=author,exc,bdr:P7401&amp;uilang=bo&amp;q=སེམས་ཀྱི་སྒྲིབ་པ་རྣམ་པར་སྦྱོང་བ།~1", "བརྩམས་ཆོས་གཞན།")</f>
        <v/>
      </c>
      <c r="H19">
        <f>HYPERLINK("https://library.bdrc.io/search?lg=bo&amp;t=Etext&amp;pg=1&amp;f=author,exc,bdr:P7401&amp;uilang=bo&amp;q=སེམས་ཀྱི་སྒྲིབ་པ་རྣམ་པར་སྦྱོང་བ།~1", "ཡིག་རྐྱང་གཞན།")</f>
        <v/>
      </c>
    </row>
    <row r="20" ht="70" customHeight="1">
      <c r="A20" t="inlineStr"/>
      <c r="B20" t="inlineStr">
        <is>
          <t>WA3CN1455</t>
        </is>
      </c>
      <c r="C20" t="inlineStr">
        <is>
          <t>དབུ་མ་བཞི་བརྒྱ་པ།</t>
        </is>
      </c>
      <c r="D20">
        <f>HYPERLINK("https://library.bdrc.io/show/bdr:MW3CN1455?uilang=bo","MW3CN1455")</f>
        <v/>
      </c>
      <c r="E20">
        <f>HYPERLINK("https://library.bdrc.io/show/bdr:W3CN1455",IMAGE("https://iiif.bdrc.io/bdr:I3CN1457::I3CN14570003.jpg/full/150,/0/default.jpg"))</f>
        <v/>
      </c>
      <c r="F20">
        <f>HYPERLINK("https://library.bdrc.io/show/bdr:W3CN1455",IMAGE("https://iiif.bdrc.io/bdr:I3CN1457::I3CN14570024.jpg/full/150,/0/default.jpg"))</f>
        <v/>
      </c>
      <c r="G20">
        <f>HYPERLINK("https://library.bdrc.io/search?lg=bo&amp;t=Work&amp;pg=1&amp;f=author,exc,bdr:P7401&amp;uilang=bo&amp;q=དབུ་མ་བཞི་བརྒྱ་པ།~1", "བརྩམས་ཆོས་གཞན།")</f>
        <v/>
      </c>
      <c r="H20">
        <f>HYPERLINK("https://library.bdrc.io/search?lg=bo&amp;t=Etext&amp;pg=1&amp;f=author,exc,bdr:P7401&amp;uilang=bo&amp;q=དབུ་མ་བཞི་བརྒྱ་པ།~1", "ཡིག་རྐྱང་གཞན།")</f>
        <v/>
      </c>
    </row>
    <row r="21" ht="70" customHeight="1">
      <c r="A21" t="inlineStr"/>
      <c r="B21" t="inlineStr">
        <is>
          <t>WA0RT3196</t>
        </is>
      </c>
      <c r="C21" t="inlineStr">
        <is>
          <t>ཡེ་ཤེས་སྙིང་པོ་ཀུན་ལས་བཏུས་པ་ཞེས་བྱ་བ།</t>
        </is>
      </c>
      <c r="D21">
        <f>HYPERLINK("https://library.bdrc.io/show/bdr:MW23703_3851?uilang=bo","MW23703_3851")</f>
        <v/>
      </c>
      <c r="E21" t="inlineStr"/>
      <c r="F21" t="inlineStr"/>
      <c r="G21">
        <f>HYPERLINK("https://library.bdrc.io/search?lg=bo&amp;t=Work&amp;pg=1&amp;f=author,exc,bdr:P7401&amp;uilang=bo&amp;q=ཡེ་ཤེས་སྙིང་པོ་ཀུན་ལས་བཏུས་པ་ཞེས་བྱ་བ།~1", "བརྩམས་ཆོས་གཞན།")</f>
        <v/>
      </c>
      <c r="H21">
        <f>HYPERLINK("https://library.bdrc.io/search?lg=bo&amp;t=Etext&amp;pg=1&amp;f=author,exc,bdr:P7401&amp;uilang=bo&amp;q=ཡེ་ཤེས་སྙིང་པོ་ཀུན་ལས་བཏུས་པ་ཞེས་བྱ་བ།~1", "ཡིག་རྐྱང་གཞན།")</f>
        <v/>
      </c>
    </row>
    <row r="22" ht="70" customHeight="1">
      <c r="A22" t="inlineStr"/>
      <c r="B22" t="inlineStr">
        <is>
          <t>WA0RT3196</t>
        </is>
      </c>
      <c r="C22" t="inlineStr">
        <is>
          <t>ཡེ་ཤེས་སྙིང་པོ་ཀུན་ལས་བཏུས་པ་ཞེས་བྱ་བ།</t>
        </is>
      </c>
      <c r="D22">
        <f>HYPERLINK("https://library.bdrc.io/show/bdr:MW1KG13126_5251?uilang=bo","MW1KG13126_5251")</f>
        <v/>
      </c>
      <c r="E22" t="inlineStr"/>
      <c r="F22" t="inlineStr"/>
      <c r="G22">
        <f>HYPERLINK("https://library.bdrc.io/search?lg=bo&amp;t=Work&amp;pg=1&amp;f=author,exc,bdr:P7401&amp;uilang=bo&amp;q=ཡེ་ཤེས་སྙིང་པོ་ཀུན་ལས་བཏུས་པ་ཞེས་བྱ་བ།~1", "བརྩམས་ཆོས་གཞན།")</f>
        <v/>
      </c>
      <c r="H22">
        <f>HYPERLINK("https://library.bdrc.io/search?lg=bo&amp;t=Etext&amp;pg=1&amp;f=author,exc,bdr:P7401&amp;uilang=bo&amp;q=ཡེ་ཤེས་སྙིང་པོ་ཀུན་ལས་བཏུས་པ་ཞེས་བྱ་བ།~1", "ཡིག་རྐྱང་གཞན།")</f>
        <v/>
      </c>
    </row>
    <row r="23" ht="70" customHeight="1">
      <c r="A23" t="inlineStr"/>
      <c r="B23" t="inlineStr">
        <is>
          <t>WA0RT3196</t>
        </is>
      </c>
      <c r="C23" t="inlineStr">
        <is>
          <t>ཡེ་ཤེས་སྙིང་པོ་ཀུན་ལས་བཏུས་པ་ཞེས་བྱ་བ།</t>
        </is>
      </c>
      <c r="D23">
        <f>HYPERLINK("https://library.bdrc.io/show/bdr:MW1PD95844_3078?uilang=bo","MW1PD95844_3078")</f>
        <v/>
      </c>
      <c r="E23" t="inlineStr"/>
      <c r="F23" t="inlineStr"/>
      <c r="G23">
        <f>HYPERLINK("https://library.bdrc.io/search?lg=bo&amp;t=Work&amp;pg=1&amp;f=author,exc,bdr:P7401&amp;uilang=bo&amp;q=ཡེ་ཤེས་སྙིང་པོ་ཀུན་ལས་བཏུས་པ་ཞེས་བྱ་བ།~1", "བརྩམས་ཆོས་གཞན།")</f>
        <v/>
      </c>
      <c r="H23">
        <f>HYPERLINK("https://library.bdrc.io/search?lg=bo&amp;t=Etext&amp;pg=1&amp;f=author,exc,bdr:P7401&amp;uilang=bo&amp;q=ཡེ་ཤེས་སྙིང་པོ་ཀུན་ལས་བཏུས་པ་ཞེས་བྱ་བ།~1", "ཡིག་རྐྱང་གཞན།")</f>
        <v/>
      </c>
    </row>
    <row r="24" ht="70" customHeight="1">
      <c r="A24" t="inlineStr"/>
      <c r="B24" t="inlineStr">
        <is>
          <t>WA0RT3196</t>
        </is>
      </c>
      <c r="C24" t="inlineStr">
        <is>
          <t>ཡེ་ཤེས་སྙིང་པོ་ཀུན་ལས་བཏུས་པ་ཞེས་བྱ་བ།</t>
        </is>
      </c>
      <c r="D24">
        <f>HYPERLINK("https://library.bdrc.io/show/bdr:MW23702_3254?uilang=bo","MW23702_3254")</f>
        <v/>
      </c>
      <c r="E24" t="inlineStr"/>
      <c r="F24" t="inlineStr"/>
      <c r="G24">
        <f>HYPERLINK("https://library.bdrc.io/search?lg=bo&amp;t=Work&amp;pg=1&amp;f=author,exc,bdr:P7401&amp;uilang=bo&amp;q=ཡེ་ཤེས་སྙིང་པོ་ཀུན་ལས་བཏུས་པ་ཞེས་བྱ་བ།~1", "བརྩམས་ཆོས་གཞན།")</f>
        <v/>
      </c>
      <c r="H24">
        <f>HYPERLINK("https://library.bdrc.io/search?lg=bo&amp;t=Etext&amp;pg=1&amp;f=author,exc,bdr:P7401&amp;uilang=bo&amp;q=ཡེ་ཤེས་སྙིང་པོ་ཀུན་ལས་བཏུས་པ་ཞེས་བྱ་བ།~1", "ཡིག་རྐྱང་གཞན།")</f>
        <v/>
      </c>
    </row>
    <row r="25" ht="70" customHeight="1">
      <c r="A25" t="inlineStr"/>
      <c r="B25" t="inlineStr">
        <is>
          <t>WA0RT0481</t>
        </is>
      </c>
      <c r="C25" t="inlineStr">
        <is>
          <t>རྣལ་འབྱོར་གྱི་རྒྱུད་དཔལ་གདན་བཞི་པའི་སྒྲུབ་ཐབས།</t>
        </is>
      </c>
      <c r="D25">
        <f>HYPERLINK("https://library.bdrc.io/show/bdr:MW22704_1276?uilang=bo","MW22704_1276")</f>
        <v/>
      </c>
      <c r="E25" t="inlineStr"/>
      <c r="F25" t="inlineStr"/>
      <c r="G25">
        <f>HYPERLINK("https://library.bdrc.io/search?lg=bo&amp;t=Work&amp;pg=1&amp;f=author,exc,bdr:P7401&amp;uilang=bo&amp;q=རྣལ་འབྱོར་གྱི་རྒྱུད་དཔལ་གདན་བཞི་པའི་སྒྲུབ་ཐབས།~1", "བརྩམས་ཆོས་གཞན།")</f>
        <v/>
      </c>
      <c r="H25">
        <f>HYPERLINK("https://library.bdrc.io/search?lg=bo&amp;t=Etext&amp;pg=1&amp;f=author,exc,bdr:P7401&amp;uilang=bo&amp;q=རྣལ་འབྱོར་གྱི་རྒྱུད་དཔལ་གདན་བཞི་པའི་སྒྲུབ་ཐབས།~1", "ཡིག་རྐྱང་གཞན།")</f>
        <v/>
      </c>
    </row>
    <row r="26" ht="70" customHeight="1">
      <c r="A26" t="inlineStr"/>
      <c r="B26" t="inlineStr">
        <is>
          <t>WA0RT0481</t>
        </is>
      </c>
      <c r="C26" t="inlineStr">
        <is>
          <t>རྣལ་འབྱོར་གྱི་རྒྱུད་དཔལ་གདན་བཞི་པའི་སྒྲུབ་ཐབས།</t>
        </is>
      </c>
      <c r="D26">
        <f>HYPERLINK("https://library.bdrc.io/show/bdr:MW1KG13126_2481?uilang=bo","MW1KG13126_2481")</f>
        <v/>
      </c>
      <c r="E26" t="inlineStr"/>
      <c r="F26" t="inlineStr"/>
      <c r="G26">
        <f>HYPERLINK("https://library.bdrc.io/search?lg=bo&amp;t=Work&amp;pg=1&amp;f=author,exc,bdr:P7401&amp;uilang=bo&amp;q=རྣལ་འབྱོར་གྱི་རྒྱུད་དཔལ་གདན་བཞི་པའི་སྒྲུབ་ཐབས།~1", "བརྩམས་ཆོས་གཞན།")</f>
        <v/>
      </c>
      <c r="H26">
        <f>HYPERLINK("https://library.bdrc.io/search?lg=bo&amp;t=Etext&amp;pg=1&amp;f=author,exc,bdr:P7401&amp;uilang=bo&amp;q=རྣལ་འབྱོར་གྱི་རྒྱུད་དཔལ་གདན་བཞི་པའི་སྒྲུབ་ཐབས།~1", "ཡིག་རྐྱང་གཞན།")</f>
        <v/>
      </c>
    </row>
    <row r="27" ht="70" customHeight="1">
      <c r="A27" t="inlineStr"/>
      <c r="B27" t="inlineStr">
        <is>
          <t>WA0RT0481</t>
        </is>
      </c>
      <c r="C27" t="inlineStr">
        <is>
          <t>རྣལ་འབྱོར་གྱི་རྒྱུད་དཔལ་གདན་བཞི་པའི་སྒྲུབ་ཐབས།</t>
        </is>
      </c>
      <c r="D27">
        <f>HYPERLINK("https://library.bdrc.io/show/bdr:MW1PD95844_0512?uilang=bo","MW1PD95844_0512")</f>
        <v/>
      </c>
      <c r="E27" t="inlineStr"/>
      <c r="F27" t="inlineStr"/>
      <c r="G27">
        <f>HYPERLINK("https://library.bdrc.io/search?lg=bo&amp;t=Work&amp;pg=1&amp;f=author,exc,bdr:P7401&amp;uilang=bo&amp;q=རྣལ་འབྱོར་གྱི་རྒྱུད་དཔལ་གདན་བཞི་པའི་སྒྲུབ་ཐབས།~1", "བརྩམས་ཆོས་གཞན།")</f>
        <v/>
      </c>
      <c r="H27">
        <f>HYPERLINK("https://library.bdrc.io/search?lg=bo&amp;t=Etext&amp;pg=1&amp;f=author,exc,bdr:P7401&amp;uilang=bo&amp;q=རྣལ་འབྱོར་གྱི་རྒྱུད་དཔལ་གདན་བཞི་པའི་སྒྲུབ་ཐབས།~1", "ཡིག་རྐྱང་གཞན།")</f>
        <v/>
      </c>
    </row>
    <row r="28" ht="70" customHeight="1">
      <c r="A28" t="inlineStr"/>
      <c r="B28" t="inlineStr">
        <is>
          <t>WA0RT0481</t>
        </is>
      </c>
      <c r="C28" t="inlineStr">
        <is>
          <t>རྣལ་འབྱོར་གྱི་རྒྱུད་དཔལ་གདན་བཞི་པའི་སྒྲུབ་ཐབས།</t>
        </is>
      </c>
      <c r="D28">
        <f>HYPERLINK("https://library.bdrc.io/show/bdr:MW23703_1610?uilang=bo","MW23703_1610")</f>
        <v/>
      </c>
      <c r="E28" t="inlineStr"/>
      <c r="F28" t="inlineStr"/>
      <c r="G28">
        <f>HYPERLINK("https://library.bdrc.io/search?lg=bo&amp;t=Work&amp;pg=1&amp;f=author,exc,bdr:P7401&amp;uilang=bo&amp;q=རྣལ་འབྱོར་གྱི་རྒྱུད་དཔལ་གདན་བཞི་པའི་སྒྲུབ་ཐབས།~1", "བརྩམས་ཆོས་གཞན།")</f>
        <v/>
      </c>
      <c r="H28">
        <f>HYPERLINK("https://library.bdrc.io/search?lg=bo&amp;t=Etext&amp;pg=1&amp;f=author,exc,bdr:P7401&amp;uilang=bo&amp;q=རྣལ་འབྱོར་གྱི་རྒྱུད་དཔལ་གདན་བཞི་པའི་སྒྲུབ་ཐབས།~1", "ཡིག་རྐྱང་གཞན།")</f>
        <v/>
      </c>
    </row>
    <row r="29" ht="70" customHeight="1">
      <c r="A29" t="inlineStr"/>
      <c r="B29" t="inlineStr">
        <is>
          <t>WA0RT0481</t>
        </is>
      </c>
      <c r="C29" t="inlineStr">
        <is>
          <t>རྣལ་འབྱོར་གྱི་རྒྱུད་དཔལ་གདན་བཞི་པའི་སྒྲུབ་ཐབས།</t>
        </is>
      </c>
      <c r="D29">
        <f>HYPERLINK("https://library.bdrc.io/show/bdr:MW23702_0485?uilang=bo","MW23702_0485")</f>
        <v/>
      </c>
      <c r="E29" t="inlineStr"/>
      <c r="F29" t="inlineStr"/>
      <c r="G29">
        <f>HYPERLINK("https://library.bdrc.io/search?lg=bo&amp;t=Work&amp;pg=1&amp;f=author,exc,bdr:P7401&amp;uilang=bo&amp;q=རྣལ་འབྱོར་གྱི་རྒྱུད་དཔལ་གདན་བཞི་པའི་སྒྲུབ་ཐབས།~1", "བརྩམས་ཆོས་གཞན།")</f>
        <v/>
      </c>
      <c r="H29">
        <f>HYPERLINK("https://library.bdrc.io/search?lg=bo&amp;t=Etext&amp;pg=1&amp;f=author,exc,bdr:P7401&amp;uilang=bo&amp;q=རྣལ་འབྱོར་གྱི་རྒྱུད་དཔལ་གདན་བཞི་པའི་སྒྲུབ་ཐབས།~1", "ཡིག་རྐྱང་གཞན།")</f>
        <v/>
      </c>
    </row>
    <row r="30" ht="70" customHeight="1">
      <c r="A30" t="inlineStr"/>
      <c r="B30" t="inlineStr">
        <is>
          <t>WA0RT0481</t>
        </is>
      </c>
      <c r="C30" t="inlineStr">
        <is>
          <t>རྣལ་འབྱོར་གྱི་རྒྱུད་དཔལ་གདན་བཞི་པའི་སྒྲུབ་ཐབས།</t>
        </is>
      </c>
      <c r="D30">
        <f>HYPERLINK("https://library.bdrc.io/show/bdr:MW2KG5015_1276?uilang=bo","MW2KG5015_1276")</f>
        <v/>
      </c>
      <c r="E30" t="inlineStr"/>
      <c r="F30" t="inlineStr"/>
      <c r="G30">
        <f>HYPERLINK("https://library.bdrc.io/search?lg=bo&amp;t=Work&amp;pg=1&amp;f=author,exc,bdr:P7401&amp;uilang=bo&amp;q=རྣལ་འབྱོར་གྱི་རྒྱུད་དཔལ་གདན་བཞི་པའི་སྒྲུབ་ཐབས།~1", "བརྩམས་ཆོས་གཞན།")</f>
        <v/>
      </c>
      <c r="H30">
        <f>HYPERLINK("https://library.bdrc.io/search?lg=bo&amp;t=Etext&amp;pg=1&amp;f=author,exc,bdr:P7401&amp;uilang=bo&amp;q=རྣལ་འབྱོར་གྱི་རྒྱུད་དཔལ་གདན་བཞི་པའི་སྒྲུབ་ཐབས།~1", "ཡིག་རྐྱང་གཞན།")</f>
        <v/>
      </c>
    </row>
    <row r="31" ht="70" customHeight="1">
      <c r="A31" t="inlineStr"/>
      <c r="B31" t="inlineStr">
        <is>
          <t>WA0RT0483</t>
        </is>
      </c>
      <c r="C31" t="inlineStr">
        <is>
          <t>ཡེ་ཤེས་དབང་ཕྱུག་མའི་སྒྲུབ་ཐབས།</t>
        </is>
      </c>
      <c r="D31">
        <f>HYPERLINK("https://library.bdrc.io/show/bdr:MW1KG13126_2483?uilang=bo","MW1KG13126_2483")</f>
        <v/>
      </c>
      <c r="E31" t="inlineStr"/>
      <c r="F31" t="inlineStr"/>
      <c r="G31">
        <f>HYPERLINK("https://library.bdrc.io/search?lg=bo&amp;t=Work&amp;pg=1&amp;f=author,exc,bdr:P7401&amp;uilang=bo&amp;q=ཡེ་ཤེས་དབང་ཕྱུག་མའི་སྒྲུབ་ཐབས།~1", "བརྩམས་ཆོས་གཞན།")</f>
        <v/>
      </c>
      <c r="H31">
        <f>HYPERLINK("https://library.bdrc.io/search?lg=bo&amp;t=Etext&amp;pg=1&amp;f=author,exc,bdr:P7401&amp;uilang=bo&amp;q=ཡེ་ཤེས་དབང་ཕྱུག་མའི་སྒྲུབ་ཐབས།~1", "ཡིག་རྐྱང་གཞན།")</f>
        <v/>
      </c>
    </row>
    <row r="32" ht="70" customHeight="1">
      <c r="A32" t="inlineStr"/>
      <c r="B32" t="inlineStr">
        <is>
          <t>WA0RT0483</t>
        </is>
      </c>
      <c r="C32" t="inlineStr">
        <is>
          <t>ཡེ་ཤེས་དབང་ཕྱུག་མའི་སྒྲུབ་ཐབས།</t>
        </is>
      </c>
      <c r="D32">
        <f>HYPERLINK("https://library.bdrc.io/show/bdr:MW1PD95844_0514?uilang=bo","MW1PD95844_0514")</f>
        <v/>
      </c>
      <c r="E32" t="inlineStr"/>
      <c r="F32" t="inlineStr"/>
      <c r="G32">
        <f>HYPERLINK("https://library.bdrc.io/search?lg=bo&amp;t=Work&amp;pg=1&amp;f=author,exc,bdr:P7401&amp;uilang=bo&amp;q=ཡེ་ཤེས་དབང་ཕྱུག་མའི་སྒྲུབ་ཐབས།~1", "བརྩམས་ཆོས་གཞན།")</f>
        <v/>
      </c>
      <c r="H32">
        <f>HYPERLINK("https://library.bdrc.io/search?lg=bo&amp;t=Etext&amp;pg=1&amp;f=author,exc,bdr:P7401&amp;uilang=bo&amp;q=ཡེ་ཤེས་དབང་ཕྱུག་མའི་སྒྲུབ་ཐབས།~1", "ཡིག་རྐྱང་གཞན།")</f>
        <v/>
      </c>
    </row>
    <row r="33" ht="70" customHeight="1">
      <c r="A33" t="inlineStr"/>
      <c r="B33" t="inlineStr">
        <is>
          <t>WA0RT0483</t>
        </is>
      </c>
      <c r="C33" t="inlineStr">
        <is>
          <t>ཡེ་ཤེས་དབང་ཕྱུག་མའི་སྒྲུབ་ཐབས།</t>
        </is>
      </c>
      <c r="D33">
        <f>HYPERLINK("https://library.bdrc.io/show/bdr:MW2KG5015_1278?uilang=bo","MW2KG5015_1278")</f>
        <v/>
      </c>
      <c r="E33" t="inlineStr"/>
      <c r="F33" t="inlineStr"/>
      <c r="G33">
        <f>HYPERLINK("https://library.bdrc.io/search?lg=bo&amp;t=Work&amp;pg=1&amp;f=author,exc,bdr:P7401&amp;uilang=bo&amp;q=ཡེ་ཤེས་དབང་ཕྱུག་མའི་སྒྲུབ་ཐབས།~1", "བརྩམས་ཆོས་གཞན།")</f>
        <v/>
      </c>
      <c r="H33">
        <f>HYPERLINK("https://library.bdrc.io/search?lg=bo&amp;t=Etext&amp;pg=1&amp;f=author,exc,bdr:P7401&amp;uilang=bo&amp;q=ཡེ་ཤེས་དབང་ཕྱུག་མའི་སྒྲུབ་ཐབས།~1", "ཡིག་རྐྱང་གཞན།")</f>
        <v/>
      </c>
    </row>
    <row r="34" ht="70" customHeight="1">
      <c r="A34" t="inlineStr"/>
      <c r="B34" t="inlineStr">
        <is>
          <t>WA0RT0483</t>
        </is>
      </c>
      <c r="C34" t="inlineStr">
        <is>
          <t>ཡེ་ཤེས་དབང་ཕྱུག་མའི་སྒྲུབ་ཐབས།</t>
        </is>
      </c>
      <c r="D34">
        <f>HYPERLINK("https://library.bdrc.io/show/bdr:MW23703_1612?uilang=bo","MW23703_1612")</f>
        <v/>
      </c>
      <c r="E34" t="inlineStr"/>
      <c r="F34" t="inlineStr"/>
      <c r="G34">
        <f>HYPERLINK("https://library.bdrc.io/search?lg=bo&amp;t=Work&amp;pg=1&amp;f=author,exc,bdr:P7401&amp;uilang=bo&amp;q=ཡེ་ཤེས་དབང་ཕྱུག་མའི་སྒྲུབ་ཐབས།~1", "བརྩམས་ཆོས་གཞན།")</f>
        <v/>
      </c>
      <c r="H34">
        <f>HYPERLINK("https://library.bdrc.io/search?lg=bo&amp;t=Etext&amp;pg=1&amp;f=author,exc,bdr:P7401&amp;uilang=bo&amp;q=ཡེ་ཤེས་དབང་ཕྱུག་མའི་སྒྲུབ་ཐབས།~1", "ཡིག་རྐྱང་གཞན།")</f>
        <v/>
      </c>
    </row>
    <row r="35" ht="70" customHeight="1">
      <c r="A35" t="inlineStr"/>
      <c r="B35" t="inlineStr">
        <is>
          <t>WA0RT0483</t>
        </is>
      </c>
      <c r="C35" t="inlineStr">
        <is>
          <t>ཡེ་ཤེས་དབང་ཕྱུག་མའི་སྒྲུབ་ཐབས།</t>
        </is>
      </c>
      <c r="D35">
        <f>HYPERLINK("https://library.bdrc.io/show/bdr:MW22704_1278?uilang=bo","MW22704_1278")</f>
        <v/>
      </c>
      <c r="E35" t="inlineStr"/>
      <c r="F35" t="inlineStr"/>
      <c r="G35">
        <f>HYPERLINK("https://library.bdrc.io/search?lg=bo&amp;t=Work&amp;pg=1&amp;f=author,exc,bdr:P7401&amp;uilang=bo&amp;q=ཡེ་ཤེས་དབང་ཕྱུག་མའི་སྒྲུབ་ཐབས།~1", "བརྩམས་ཆོས་གཞན།")</f>
        <v/>
      </c>
      <c r="H35">
        <f>HYPERLINK("https://library.bdrc.io/search?lg=bo&amp;t=Etext&amp;pg=1&amp;f=author,exc,bdr:P7401&amp;uilang=bo&amp;q=ཡེ་ཤེས་དབང་ཕྱུག་མའི་སྒྲུབ་ཐབས།~1", "ཡིག་རྐྱང་གཞན།")</f>
        <v/>
      </c>
    </row>
    <row r="36" ht="70" customHeight="1">
      <c r="A36" t="inlineStr"/>
      <c r="B36" t="inlineStr">
        <is>
          <t>WA0RT0483</t>
        </is>
      </c>
      <c r="C36" t="inlineStr">
        <is>
          <t>ཡེ་ཤེས་དབང་ཕྱུག་མའི་སྒྲུབ་ཐབས།</t>
        </is>
      </c>
      <c r="D36">
        <f>HYPERLINK("https://library.bdrc.io/show/bdr:MW23702_0487?uilang=bo","MW23702_0487")</f>
        <v/>
      </c>
      <c r="E36" t="inlineStr"/>
      <c r="F36" t="inlineStr"/>
      <c r="G36">
        <f>HYPERLINK("https://library.bdrc.io/search?lg=bo&amp;t=Work&amp;pg=1&amp;f=author,exc,bdr:P7401&amp;uilang=bo&amp;q=ཡེ་ཤེས་དབང་ཕྱུག་མའི་སྒྲུབ་ཐབས།~1", "བརྩམས་ཆོས་གཞན།")</f>
        <v/>
      </c>
      <c r="H36">
        <f>HYPERLINK("https://library.bdrc.io/search?lg=bo&amp;t=Etext&amp;pg=1&amp;f=author,exc,bdr:P7401&amp;uilang=bo&amp;q=ཡེ་ཤེས་དབང་ཕྱུག་མའི་སྒྲུབ་ཐབས།~1", "ཡིག་རྐྱང་གཞན།")</f>
        <v/>
      </c>
    </row>
    <row r="37" ht="70" customHeight="1">
      <c r="A37" t="inlineStr"/>
      <c r="B37" t="inlineStr">
        <is>
          <t>WA0RT0485</t>
        </is>
      </c>
      <c r="C37" t="inlineStr">
        <is>
          <t>དཔལ་གདན་བཞིའི་ཟབ་དོན་སྟོན་པ་ཤིང་གཅིག་གི་དཀའ་འགྲེལ།</t>
        </is>
      </c>
      <c r="D37">
        <f>HYPERLINK("https://library.bdrc.io/show/bdr:MW22704_1280?uilang=bo","MW22704_1280")</f>
        <v/>
      </c>
      <c r="E37" t="inlineStr"/>
      <c r="F37" t="inlineStr"/>
      <c r="G37">
        <f>HYPERLINK("https://library.bdrc.io/search?lg=bo&amp;t=Work&amp;pg=1&amp;f=author,exc,bdr:P7401&amp;uilang=bo&amp;q=དཔལ་གདན་བཞིའི་ཟབ་དོན་སྟོན་པ་ཤིང་གཅིག་གི་དཀའ་འགྲེལ།~1", "བརྩམས་ཆོས་གཞན།")</f>
        <v/>
      </c>
      <c r="H37">
        <f>HYPERLINK("https://library.bdrc.io/search?lg=bo&amp;t=Etext&amp;pg=1&amp;f=author,exc,bdr:P7401&amp;uilang=bo&amp;q=དཔལ་གདན་བཞིའི་ཟབ་དོན་སྟོན་པ་ཤིང་གཅིག་གི་དཀའ་འགྲེལ།~1", "ཡིག་རྐྱང་གཞན།")</f>
        <v/>
      </c>
    </row>
    <row r="38" ht="70" customHeight="1">
      <c r="A38" t="inlineStr"/>
      <c r="B38" t="inlineStr">
        <is>
          <t>WA0RT0485</t>
        </is>
      </c>
      <c r="C38" t="inlineStr">
        <is>
          <t>དཔལ་གདན་བཞི་པའི་ཟབ་དོན་སྟོན་པ་ཤིང་གཅིག་གི་དཀའ་འགྲེལ།</t>
        </is>
      </c>
      <c r="D38">
        <f>HYPERLINK("https://library.bdrc.io/show/bdr:MW1PD95844_0516?uilang=bo","MW1PD95844_0516")</f>
        <v/>
      </c>
      <c r="E38" t="inlineStr"/>
      <c r="F38" t="inlineStr"/>
      <c r="G38">
        <f>HYPERLINK("https://library.bdrc.io/search?lg=bo&amp;t=Work&amp;pg=1&amp;f=author,exc,bdr:P7401&amp;uilang=bo&amp;q=དཔལ་གདན་བཞི་པའི་ཟབ་དོན་སྟོན་པ་ཤིང་གཅིག་གི་དཀའ་འགྲེལ།~1", "བརྩམས་ཆོས་གཞན།")</f>
        <v/>
      </c>
      <c r="H38">
        <f>HYPERLINK("https://library.bdrc.io/search?lg=bo&amp;t=Etext&amp;pg=1&amp;f=author,exc,bdr:P7401&amp;uilang=bo&amp;q=དཔལ་གདན་བཞི་པའི་ཟབ་དོན་སྟོན་པ་ཤིང་གཅིག་གི་དཀའ་འགྲེལ།~1", "ཡིག་རྐྱང་གཞན།")</f>
        <v/>
      </c>
    </row>
    <row r="39" ht="70" customHeight="1">
      <c r="A39" t="inlineStr"/>
      <c r="B39" t="inlineStr">
        <is>
          <t>WA0RT0485</t>
        </is>
      </c>
      <c r="C39" t="inlineStr">
        <is>
          <t>དཔལ་གདན་བཞིའི་ཟབ་དོན་སྟོན་པ་ཤིང་གཅིག་གི་དཀའ་འགྲེལ།</t>
        </is>
      </c>
      <c r="D39">
        <f>HYPERLINK("https://library.bdrc.io/show/bdr:MW23702_0489?uilang=bo","MW23702_0489")</f>
        <v/>
      </c>
      <c r="E39" t="inlineStr"/>
      <c r="F39" t="inlineStr"/>
      <c r="G39">
        <f>HYPERLINK("https://library.bdrc.io/search?lg=bo&amp;t=Work&amp;pg=1&amp;f=author,exc,bdr:P7401&amp;uilang=bo&amp;q=དཔལ་གདན་བཞིའི་ཟབ་དོན་སྟོན་པ་ཤིང་གཅིག་གི་དཀའ་འགྲེལ།~1", "བརྩམས་ཆོས་གཞན།")</f>
        <v/>
      </c>
      <c r="H39">
        <f>HYPERLINK("https://library.bdrc.io/search?lg=bo&amp;t=Etext&amp;pg=1&amp;f=author,exc,bdr:P7401&amp;uilang=bo&amp;q=དཔལ་གདན་བཞིའི་ཟབ་དོན་སྟོན་པ་ཤིང་གཅིག་གི་དཀའ་འགྲེལ།~1", "ཡིག་རྐྱང་གཞན།")</f>
        <v/>
      </c>
    </row>
    <row r="40" ht="70" customHeight="1">
      <c r="A40" t="inlineStr"/>
      <c r="B40" t="inlineStr">
        <is>
          <t>WA0RT0485</t>
        </is>
      </c>
      <c r="C40" t="inlineStr">
        <is>
          <t>དཔལ་གདན་བཞི་པའི་ཟབ་དོན་སྟོན་པ་ཤིང་གཅིག་གི་དཀའ་འགྲེལ།</t>
        </is>
      </c>
      <c r="D40">
        <f>HYPERLINK("https://library.bdrc.io/show/bdr:MW23703_1614?uilang=bo","MW23703_1614")</f>
        <v/>
      </c>
      <c r="E40" t="inlineStr"/>
      <c r="F40" t="inlineStr"/>
      <c r="G40">
        <f>HYPERLINK("https://library.bdrc.io/search?lg=bo&amp;t=Work&amp;pg=1&amp;f=author,exc,bdr:P7401&amp;uilang=bo&amp;q=དཔལ་གདན་བཞི་པའི་ཟབ་དོན་སྟོན་པ་ཤིང་གཅིག་གི་དཀའ་འགྲེལ།~1", "བརྩམས་ཆོས་གཞན།")</f>
        <v/>
      </c>
      <c r="H40">
        <f>HYPERLINK("https://library.bdrc.io/search?lg=bo&amp;t=Etext&amp;pg=1&amp;f=author,exc,bdr:P7401&amp;uilang=bo&amp;q=དཔལ་གདན་བཞི་པའི་ཟབ་དོན་སྟོན་པ་ཤིང་གཅིག་གི་དཀའ་འགྲེལ།~1", "ཡིག་རྐྱང་གཞན།")</f>
        <v/>
      </c>
    </row>
    <row r="41" ht="70" customHeight="1">
      <c r="A41" t="inlineStr"/>
      <c r="B41" t="inlineStr">
        <is>
          <t>WA0RT0485</t>
        </is>
      </c>
      <c r="C41" t="inlineStr">
        <is>
          <t>དཔལ་གདན་བཞིའི་ཟབ་དོན་སྟོན་པ་ཤིང་གཅིག་གི་དཀའ་འགྲེལ།</t>
        </is>
      </c>
      <c r="D41">
        <f>HYPERLINK("https://library.bdrc.io/show/bdr:MW1KG13126_2485?uilang=bo","MW1KG13126_2485")</f>
        <v/>
      </c>
      <c r="E41" t="inlineStr"/>
      <c r="F41" t="inlineStr"/>
      <c r="G41">
        <f>HYPERLINK("https://library.bdrc.io/search?lg=bo&amp;t=Work&amp;pg=1&amp;f=author,exc,bdr:P7401&amp;uilang=bo&amp;q=དཔལ་གདན་བཞིའི་ཟབ་དོན་སྟོན་པ་ཤིང་གཅིག་གི་དཀའ་འགྲེལ།~1", "བརྩམས་ཆོས་གཞན།")</f>
        <v/>
      </c>
      <c r="H41">
        <f>HYPERLINK("https://library.bdrc.io/search?lg=bo&amp;t=Etext&amp;pg=1&amp;f=author,exc,bdr:P7401&amp;uilang=bo&amp;q=དཔལ་གདན་བཞིའི་ཟབ་དོན་སྟོན་པ་ཤིང་གཅིག་གི་དཀའ་འགྲེལ།~1", "ཡིག་རྐྱང་གཞན།")</f>
        <v/>
      </c>
    </row>
    <row r="42" ht="70" customHeight="1">
      <c r="A42" t="inlineStr"/>
      <c r="B42" t="inlineStr">
        <is>
          <t>WA0RT0485</t>
        </is>
      </c>
      <c r="C42" t="inlineStr">
        <is>
          <t>དཔལ་གདན་བཞིའི་ཟབ་དོན་སྟོན་པ་ཤིང་གཅིག་གི་དཀའ་འགྲེལ།</t>
        </is>
      </c>
      <c r="D42">
        <f>HYPERLINK("https://library.bdrc.io/show/bdr:MW2KG5015_1280?uilang=bo","MW2KG5015_1280")</f>
        <v/>
      </c>
      <c r="E42" t="inlineStr"/>
      <c r="F42" t="inlineStr"/>
      <c r="G42">
        <f>HYPERLINK("https://library.bdrc.io/search?lg=bo&amp;t=Work&amp;pg=1&amp;f=author,exc,bdr:P7401&amp;uilang=bo&amp;q=དཔལ་གདན་བཞིའི་ཟབ་དོན་སྟོན་པ་ཤིང་གཅིག་གི་དཀའ་འགྲེལ།~1", "བརྩམས་ཆོས་གཞན།")</f>
        <v/>
      </c>
      <c r="H42">
        <f>HYPERLINK("https://library.bdrc.io/search?lg=bo&amp;t=Etext&amp;pg=1&amp;f=author,exc,bdr:P7401&amp;uilang=bo&amp;q=དཔལ་གདན་བཞིའི་ཟབ་དོན་སྟོན་པ་ཤིང་གཅིག་གི་དཀའ་འགྲེལ།~1", "ཡིག་རྐྱང་གཞན།")</f>
        <v/>
      </c>
    </row>
    <row r="43" ht="70" customHeight="1">
      <c r="A43" t="inlineStr"/>
      <c r="B43" t="inlineStr">
        <is>
          <t>WA0RT0486</t>
        </is>
      </c>
      <c r="C43" t="inlineStr">
        <is>
          <t>རྡོ་རྗེ་དྲིལ་ཐབས་ཀྱི་མཆོད་པའི་ཐབས་ཀྱི་རིམ་པ།</t>
        </is>
      </c>
      <c r="D43">
        <f>HYPERLINK("https://library.bdrc.io/show/bdr:MW23702_0490?uilang=bo","MW23702_0490")</f>
        <v/>
      </c>
      <c r="E43" t="inlineStr"/>
      <c r="F43" t="inlineStr"/>
      <c r="G43">
        <f>HYPERLINK("https://library.bdrc.io/search?lg=bo&amp;t=Work&amp;pg=1&amp;f=author,exc,bdr:P7401&amp;uilang=bo&amp;q=རྡོ་རྗེ་དྲིལ་ཐབས་ཀྱི་མཆོད་པའི་ཐབས་ཀྱི་རིམ་པ།~1", "བརྩམས་ཆོས་གཞན།")</f>
        <v/>
      </c>
      <c r="H43">
        <f>HYPERLINK("https://library.bdrc.io/search?lg=bo&amp;t=Etext&amp;pg=1&amp;f=author,exc,bdr:P7401&amp;uilang=bo&amp;q=རྡོ་རྗེ་དྲིལ་ཐབས་ཀྱི་མཆོད་པའི་ཐབས་ཀྱི་རིམ་པ།~1", "ཡིག་རྐྱང་གཞན།")</f>
        <v/>
      </c>
    </row>
    <row r="44" ht="70" customHeight="1">
      <c r="A44" t="inlineStr"/>
      <c r="B44" t="inlineStr">
        <is>
          <t>WA0RT0486</t>
        </is>
      </c>
      <c r="C44" t="inlineStr">
        <is>
          <t>རྡོ་རྗེ་དྲིལ་ཐབས་ཀྱི་མཆོད་པའི་ཐབས་ཀྱི་རིམ་པ།</t>
        </is>
      </c>
      <c r="D44">
        <f>HYPERLINK("https://library.bdrc.io/show/bdr:MW1KG13126_2486?uilang=bo","MW1KG13126_2486")</f>
        <v/>
      </c>
      <c r="E44" t="inlineStr"/>
      <c r="F44" t="inlineStr"/>
      <c r="G44">
        <f>HYPERLINK("https://library.bdrc.io/search?lg=bo&amp;t=Work&amp;pg=1&amp;f=author,exc,bdr:P7401&amp;uilang=bo&amp;q=རྡོ་རྗེ་དྲིལ་ཐབས་ཀྱི་མཆོད་པའི་ཐབས་ཀྱི་རིམ་པ།~1", "བརྩམས་ཆོས་གཞན།")</f>
        <v/>
      </c>
      <c r="H44">
        <f>HYPERLINK("https://library.bdrc.io/search?lg=bo&amp;t=Etext&amp;pg=1&amp;f=author,exc,bdr:P7401&amp;uilang=bo&amp;q=རྡོ་རྗེ་དྲིལ་ཐབས་ཀྱི་མཆོད་པའི་ཐབས་ཀྱི་རིམ་པ།~1", "ཡིག་རྐྱང་གཞན།")</f>
        <v/>
      </c>
    </row>
    <row r="45" ht="70" customHeight="1">
      <c r="A45" t="inlineStr"/>
      <c r="B45" t="inlineStr">
        <is>
          <t>WA0RT0486</t>
        </is>
      </c>
      <c r="C45" t="inlineStr">
        <is>
          <t>རྡོ་རྗེ་དྲིལ་ཐབས་ཀྱི་མཆོད་པའི་ཐབས་ཀྱི་རིམ་པ།</t>
        </is>
      </c>
      <c r="D45">
        <f>HYPERLINK("https://library.bdrc.io/show/bdr:MW1PD95844_0517?uilang=bo","MW1PD95844_0517")</f>
        <v/>
      </c>
      <c r="E45" t="inlineStr"/>
      <c r="F45" t="inlineStr"/>
      <c r="G45">
        <f>HYPERLINK("https://library.bdrc.io/search?lg=bo&amp;t=Work&amp;pg=1&amp;f=author,exc,bdr:P7401&amp;uilang=bo&amp;q=རྡོ་རྗེ་དྲིལ་ཐབས་ཀྱི་མཆོད་པའི་ཐབས་ཀྱི་རིམ་པ།~1", "བརྩམས་ཆོས་གཞན།")</f>
        <v/>
      </c>
      <c r="H45">
        <f>HYPERLINK("https://library.bdrc.io/search?lg=bo&amp;t=Etext&amp;pg=1&amp;f=author,exc,bdr:P7401&amp;uilang=bo&amp;q=རྡོ་རྗེ་དྲིལ་ཐབས་ཀྱི་མཆོད་པའི་ཐབས་ཀྱི་རིམ་པ།~1", "ཡིག་རྐྱང་གཞན།")</f>
        <v/>
      </c>
    </row>
    <row r="46" ht="70" customHeight="1">
      <c r="A46" t="inlineStr"/>
      <c r="B46" t="inlineStr">
        <is>
          <t>WA0RT0486</t>
        </is>
      </c>
      <c r="C46" t="inlineStr">
        <is>
          <t>རྡོ་རྗེ་དྲིལ་ཐབས་ཀྱི་མཆོད་པའི་ཐབས་ཀྱི་རིམ་པ།</t>
        </is>
      </c>
      <c r="D46">
        <f>HYPERLINK("https://library.bdrc.io/show/bdr:MW22704_1281?uilang=bo","MW22704_1281")</f>
        <v/>
      </c>
      <c r="E46" t="inlineStr"/>
      <c r="F46" t="inlineStr"/>
      <c r="G46">
        <f>HYPERLINK("https://library.bdrc.io/search?lg=bo&amp;t=Work&amp;pg=1&amp;f=author,exc,bdr:P7401&amp;uilang=bo&amp;q=རྡོ་རྗེ་དྲིལ་ཐབས་ཀྱི་མཆོད་པའི་ཐབས་ཀྱི་རིམ་པ།~1", "བརྩམས་ཆོས་གཞན།")</f>
        <v/>
      </c>
      <c r="H46">
        <f>HYPERLINK("https://library.bdrc.io/search?lg=bo&amp;t=Etext&amp;pg=1&amp;f=author,exc,bdr:P7401&amp;uilang=bo&amp;q=རྡོ་རྗེ་དྲིལ་ཐབས་ཀྱི་མཆོད་པའི་ཐབས་ཀྱི་རིམ་པ།~1", "ཡིག་རྐྱང་གཞན།")</f>
        <v/>
      </c>
    </row>
    <row r="47" ht="70" customHeight="1">
      <c r="A47" t="inlineStr"/>
      <c r="B47" t="inlineStr">
        <is>
          <t>WA0RT0486</t>
        </is>
      </c>
      <c r="C47" t="inlineStr">
        <is>
          <t>རྡོ་རྗེ་དྲིལ་ཐབས་ཀྱིས་མཆོད་པའི་ཐབས་ཀྱི་རིམ་པ།</t>
        </is>
      </c>
      <c r="D47">
        <f>HYPERLINK("https://library.bdrc.io/show/bdr:MW23703_1615?uilang=bo","MW23703_1615")</f>
        <v/>
      </c>
      <c r="E47" t="inlineStr"/>
      <c r="F47" t="inlineStr"/>
      <c r="G47">
        <f>HYPERLINK("https://library.bdrc.io/search?lg=bo&amp;t=Work&amp;pg=1&amp;f=author,exc,bdr:P7401&amp;uilang=bo&amp;q=རྡོ་རྗེ་དྲིལ་ཐབས་ཀྱིས་མཆོད་པའི་ཐབས་ཀྱི་རིམ་པ།~1", "བརྩམས་ཆོས་གཞན།")</f>
        <v/>
      </c>
      <c r="H47">
        <f>HYPERLINK("https://library.bdrc.io/search?lg=bo&amp;t=Etext&amp;pg=1&amp;f=author,exc,bdr:P7401&amp;uilang=bo&amp;q=རྡོ་རྗེ་དྲིལ་ཐབས་ཀྱིས་མཆོད་པའི་ཐབས་ཀྱི་རིམ་པ།~1", "ཡིག་རྐྱང་གཞན།")</f>
        <v/>
      </c>
    </row>
    <row r="48" ht="70" customHeight="1">
      <c r="A48" t="inlineStr"/>
      <c r="B48" t="inlineStr">
        <is>
          <t>WA0RT0486</t>
        </is>
      </c>
      <c r="C48" t="inlineStr">
        <is>
          <t>རྡོ་རྗེ་དྲིལ་ཐབས་ཀྱི་མཆོད་པའི་ཐབས་ཀྱི་རིམ་པ།</t>
        </is>
      </c>
      <c r="D48">
        <f>HYPERLINK("https://library.bdrc.io/show/bdr:MW2KG5015_1281?uilang=bo","MW2KG5015_1281")</f>
        <v/>
      </c>
      <c r="E48" t="inlineStr"/>
      <c r="F48" t="inlineStr"/>
      <c r="G48">
        <f>HYPERLINK("https://library.bdrc.io/search?lg=bo&amp;t=Work&amp;pg=1&amp;f=author,exc,bdr:P7401&amp;uilang=bo&amp;q=རྡོ་རྗེ་དྲིལ་ཐབས་ཀྱི་མཆོད་པའི་ཐབས་ཀྱི་རིམ་པ།~1", "བརྩམས་ཆོས་གཞན།")</f>
        <v/>
      </c>
      <c r="H48">
        <f>HYPERLINK("https://library.bdrc.io/search?lg=bo&amp;t=Etext&amp;pg=1&amp;f=author,exc,bdr:P7401&amp;uilang=bo&amp;q=རྡོ་རྗེ་དྲིལ་ཐབས་ཀྱི་མཆོད་པའི་ཐབས་ཀྱི་རིམ་པ།~1", "ཡིག་རྐྱང་གཞན།")</f>
        <v/>
      </c>
    </row>
    <row r="49" ht="70" customHeight="1">
      <c r="A49" t="inlineStr"/>
      <c r="B49" t="inlineStr">
        <is>
          <t>WA0RT0658</t>
        </is>
      </c>
      <c r="C49" t="inlineStr">
        <is>
          <t>སྒྲོན་མ་གསལ་བར་བྱེད་པ་ཞེས་བྱ་བའི་འགྲེལ་བཤད།</t>
        </is>
      </c>
      <c r="D49">
        <f>HYPERLINK("https://library.bdrc.io/show/bdr:MW22704_1454?uilang=bo","MW22704_1454")</f>
        <v/>
      </c>
      <c r="E49" t="inlineStr"/>
      <c r="F49" t="inlineStr"/>
      <c r="G49">
        <f>HYPERLINK("https://library.bdrc.io/search?lg=bo&amp;t=Work&amp;pg=1&amp;f=author,exc,bdr:P7401&amp;uilang=bo&amp;q=སྒྲོན་མ་གསལ་བར་བྱེད་པ་ཞེས་བྱ་བའི་འགྲེལ་བཤད།~1", "བརྩམས་ཆོས་གཞན།")</f>
        <v/>
      </c>
      <c r="H49">
        <f>HYPERLINK("https://library.bdrc.io/search?lg=bo&amp;t=Etext&amp;pg=1&amp;f=author,exc,bdr:P7401&amp;uilang=bo&amp;q=སྒྲོན་མ་གསལ་བར་བྱེད་པ་ཞེས་བྱ་བའི་འགྲེལ་བཤད།~1", "ཡིག་རྐྱང་གཞན།")</f>
        <v/>
      </c>
    </row>
    <row r="50" ht="70" customHeight="1">
      <c r="A50" t="inlineStr"/>
      <c r="B50" t="inlineStr">
        <is>
          <t>WA0RT0658</t>
        </is>
      </c>
      <c r="C50" t="inlineStr">
        <is>
          <t>སྒྲོན་མ་གསལ་བ་ཞེས་བྱ་བའི་འགྲེལ་བཤད།</t>
        </is>
      </c>
      <c r="D50">
        <f>HYPERLINK("https://library.bdrc.io/show/bdr:MW23702_0662?uilang=bo","MW23702_0662")</f>
        <v/>
      </c>
      <c r="E50" t="inlineStr"/>
      <c r="F50" t="inlineStr"/>
      <c r="G50">
        <f>HYPERLINK("https://library.bdrc.io/search?lg=bo&amp;t=Work&amp;pg=1&amp;f=author,exc,bdr:P7401&amp;uilang=bo&amp;q=སྒྲོན་མ་གསལ་བ་ཞེས་བྱ་བའི་འགྲེལ་བཤད།~1", "བརྩམས་ཆོས་གཞན།")</f>
        <v/>
      </c>
      <c r="H50">
        <f>HYPERLINK("https://library.bdrc.io/search?lg=bo&amp;t=Etext&amp;pg=1&amp;f=author,exc,bdr:P7401&amp;uilang=bo&amp;q=སྒྲོན་མ་གསལ་བ་ཞེས་བྱ་བའི་འགྲེལ་བཤད།~1", "ཡིག་རྐྱང་གཞན།")</f>
        <v/>
      </c>
    </row>
    <row r="51" ht="70" customHeight="1">
      <c r="A51" t="inlineStr"/>
      <c r="B51" t="inlineStr">
        <is>
          <t>WA0RT0658</t>
        </is>
      </c>
      <c r="C51" t="inlineStr">
        <is>
          <t>སྒྲོན་མ་གསལ་བར་བྱེད་པ་ཞེས་བྱ་བའི་འགྲེལ་བཤད།</t>
        </is>
      </c>
      <c r="D51">
        <f>HYPERLINK("https://library.bdrc.io/show/bdr:MW2KG5015_1454?uilang=bo","MW2KG5015_1454")</f>
        <v/>
      </c>
      <c r="E51" t="inlineStr"/>
      <c r="F51" t="inlineStr"/>
      <c r="G51">
        <f>HYPERLINK("https://library.bdrc.io/search?lg=bo&amp;t=Work&amp;pg=1&amp;f=author,exc,bdr:P7401&amp;uilang=bo&amp;q=སྒྲོན་མ་གསལ་བར་བྱེད་པ་ཞེས་བྱ་བའི་འགྲེལ་བཤད།~1", "བརྩམས་ཆོས་གཞན།")</f>
        <v/>
      </c>
      <c r="H51">
        <f>HYPERLINK("https://library.bdrc.io/search?lg=bo&amp;t=Etext&amp;pg=1&amp;f=author,exc,bdr:P7401&amp;uilang=bo&amp;q=སྒྲོན་མ་གསལ་བར་བྱེད་པ་ཞེས་བྱ་བའི་འགྲེལ་བཤད།~1", "ཡིག་རྐྱང་གཞན།")</f>
        <v/>
      </c>
    </row>
    <row r="52" ht="70" customHeight="1">
      <c r="A52" t="inlineStr"/>
      <c r="B52" t="inlineStr">
        <is>
          <t>WA0RT0658</t>
        </is>
      </c>
      <c r="C52" t="inlineStr">
        <is>
          <t>སྒྲོན་མ་གསལ་བར་བྱེད་པ་ཞེས་བྱ་བའི་འགྲེལ་བཤད།</t>
        </is>
      </c>
      <c r="D52">
        <f>HYPERLINK("https://library.bdrc.io/show/bdr:MW23703_1794?uilang=bo","MW23703_1794")</f>
        <v/>
      </c>
      <c r="E52" t="inlineStr"/>
      <c r="F52" t="inlineStr"/>
      <c r="G52">
        <f>HYPERLINK("https://library.bdrc.io/search?lg=bo&amp;t=Work&amp;pg=1&amp;f=author,exc,bdr:P7401&amp;uilang=bo&amp;q=སྒྲོན་མ་གསལ་བར་བྱེད་པ་ཞེས་བྱ་བའི་འགྲེལ་བཤད།~1", "བརྩམས་ཆོས་གཞན།")</f>
        <v/>
      </c>
      <c r="H52">
        <f>HYPERLINK("https://library.bdrc.io/search?lg=bo&amp;t=Etext&amp;pg=1&amp;f=author,exc,bdr:P7401&amp;uilang=bo&amp;q=སྒྲོན་མ་གསལ་བར་བྱེད་པ་ཞེས་བྱ་བའི་འགྲེལ་བཤད།~1", "ཡིག་རྐྱང་གཞན།")</f>
        <v/>
      </c>
    </row>
    <row r="53" ht="70" customHeight="1">
      <c r="A53" t="inlineStr"/>
      <c r="B53" t="inlineStr">
        <is>
          <t>WA0RT0658</t>
        </is>
      </c>
      <c r="C53" t="inlineStr">
        <is>
          <t>སྒྲོན་མ་གསལ་བ་ཞེས་བྱ་བའི་འགྲེལ་བཤད།</t>
        </is>
      </c>
      <c r="D53">
        <f>HYPERLINK("https://library.bdrc.io/show/bdr:MW1PD95844_0696?uilang=bo","MW1PD95844_0696")</f>
        <v/>
      </c>
      <c r="E53" t="inlineStr"/>
      <c r="F53" t="inlineStr"/>
      <c r="G53">
        <f>HYPERLINK("https://library.bdrc.io/search?lg=bo&amp;t=Work&amp;pg=1&amp;f=author,exc,bdr:P7401&amp;uilang=bo&amp;q=སྒྲོན་མ་གསལ་བ་ཞེས་བྱ་བའི་འགྲེལ་བཤད།~1", "བརྩམས་ཆོས་གཞན།")</f>
        <v/>
      </c>
      <c r="H53">
        <f>HYPERLINK("https://library.bdrc.io/search?lg=bo&amp;t=Etext&amp;pg=1&amp;f=author,exc,bdr:P7401&amp;uilang=bo&amp;q=སྒྲོན་མ་གསལ་བ་ཞེས་བྱ་བའི་འགྲེལ་བཤད།~1", "ཡིག་རྐྱང་གཞན།")</f>
        <v/>
      </c>
    </row>
    <row r="54" ht="70" customHeight="1">
      <c r="A54" t="inlineStr"/>
      <c r="B54" t="inlineStr">
        <is>
          <t>WA0RT0658</t>
        </is>
      </c>
      <c r="C54" t="inlineStr">
        <is>
          <t>སྒྲོན་མ་གསལ་བར་བྱེད་པ་ཞེས་བྱ་བའི་འགྲེལ་བཤད།</t>
        </is>
      </c>
      <c r="D54">
        <f>HYPERLINK("https://library.bdrc.io/show/bdr:MW1KG13126_2659?uilang=bo","MW1KG13126_2659")</f>
        <v/>
      </c>
      <c r="E54" t="inlineStr"/>
      <c r="F54" t="inlineStr"/>
      <c r="G54">
        <f>HYPERLINK("https://library.bdrc.io/search?lg=bo&amp;t=Work&amp;pg=1&amp;f=author,exc,bdr:P7401&amp;uilang=bo&amp;q=སྒྲོན་མ་གསལ་བར་བྱེད་པ་ཞེས་བྱ་བའི་འགྲེལ་བཤད།~1", "བརྩམས་ཆོས་གཞན།")</f>
        <v/>
      </c>
      <c r="H54">
        <f>HYPERLINK("https://library.bdrc.io/search?lg=bo&amp;t=Etext&amp;pg=1&amp;f=author,exc,bdr:P7401&amp;uilang=bo&amp;q=སྒྲོན་མ་གསལ་བར་བྱེད་པ་ཞེས་བྱ་བའི་འགྲེལ་བཤད།~1", "ཡིག་རྐྱང་གཞན།")</f>
        <v/>
      </c>
    </row>
    <row r="55" ht="70" customHeight="1">
      <c r="A55" t="inlineStr"/>
      <c r="B55" t="inlineStr">
        <is>
          <t>WA0RT0667</t>
        </is>
      </c>
      <c r="C55" t="inlineStr">
        <is>
          <t>སྤྱོད་པ་བསྡུས་པའི་སྒྲོན་མ།</t>
        </is>
      </c>
      <c r="D55">
        <f>HYPERLINK("https://library.bdrc.io/show/bdr:MW1KG13126_2668?uilang=bo","MW1KG13126_2668")</f>
        <v/>
      </c>
      <c r="E55" t="inlineStr"/>
      <c r="F55" t="inlineStr"/>
      <c r="G55">
        <f>HYPERLINK("https://library.bdrc.io/search?lg=bo&amp;t=Work&amp;pg=1&amp;f=author,exc,bdr:P7401&amp;uilang=bo&amp;q=སྤྱོད་པ་བསྡུས་པའི་སྒྲོན་མ།~1", "བརྩམས་ཆོས་གཞན།")</f>
        <v/>
      </c>
      <c r="H55">
        <f>HYPERLINK("https://library.bdrc.io/search?lg=bo&amp;t=Etext&amp;pg=1&amp;f=author,exc,bdr:P7401&amp;uilang=bo&amp;q=སྤྱོད་པ་བསྡུས་པའི་སྒྲོན་མ།~1", "ཡིག་རྐྱང་གཞན།")</f>
        <v/>
      </c>
    </row>
    <row r="56" ht="70" customHeight="1">
      <c r="A56" t="inlineStr"/>
      <c r="B56" t="inlineStr">
        <is>
          <t>WA0RT0667</t>
        </is>
      </c>
      <c r="C56" t="inlineStr">
        <is>
          <t>སྤྱོད་པ་བསྡུས་པའི་སྒྲོན་མ།</t>
        </is>
      </c>
      <c r="D56">
        <f>HYPERLINK("https://library.bdrc.io/show/bdr:MW23702_0671?uilang=bo","MW23702_0671")</f>
        <v/>
      </c>
      <c r="E56" t="inlineStr"/>
      <c r="F56" t="inlineStr"/>
      <c r="G56">
        <f>HYPERLINK("https://library.bdrc.io/search?lg=bo&amp;t=Work&amp;pg=1&amp;f=author,exc,bdr:P7401&amp;uilang=bo&amp;q=སྤྱོད་པ་བསྡུས་པའི་སྒྲོན་མ།~1", "བརྩམས་ཆོས་གཞན།")</f>
        <v/>
      </c>
      <c r="H56">
        <f>HYPERLINK("https://library.bdrc.io/search?lg=bo&amp;t=Etext&amp;pg=1&amp;f=author,exc,bdr:P7401&amp;uilang=bo&amp;q=སྤྱོད་པ་བསྡུས་པའི་སྒྲོན་མ།~1", "ཡིག་རྐྱང་གཞན།")</f>
        <v/>
      </c>
    </row>
    <row r="57" ht="70" customHeight="1">
      <c r="A57" t="inlineStr"/>
      <c r="B57" t="inlineStr">
        <is>
          <t>WA0RT0667</t>
        </is>
      </c>
      <c r="C57" t="inlineStr">
        <is>
          <t>སྤྱོད་པ་བསྡུས་པའི་སྒྲོན་མ།</t>
        </is>
      </c>
      <c r="D57">
        <f>HYPERLINK("https://library.bdrc.io/show/bdr:MW1KG13126_5379?uilang=bo","MW1KG13126_5379")</f>
        <v/>
      </c>
      <c r="E57" t="inlineStr"/>
      <c r="F57" t="inlineStr"/>
      <c r="G57">
        <f>HYPERLINK("https://library.bdrc.io/search?lg=bo&amp;t=Work&amp;pg=1&amp;f=author,exc,bdr:P7401&amp;uilang=bo&amp;q=སྤྱོད་པ་བསྡུས་པའི་སྒྲོན་མ།~1", "བརྩམས་ཆོས་གཞན།")</f>
        <v/>
      </c>
      <c r="H57">
        <f>HYPERLINK("https://library.bdrc.io/search?lg=bo&amp;t=Etext&amp;pg=1&amp;f=author,exc,bdr:P7401&amp;uilang=bo&amp;q=སྤྱོད་པ་བསྡུས་པའི་སྒྲོན་མ།~1", "ཡིག་རྐྱང་གཞན།")</f>
        <v/>
      </c>
    </row>
    <row r="58" ht="70" customHeight="1">
      <c r="A58" t="inlineStr"/>
      <c r="B58" t="inlineStr">
        <is>
          <t>WA0RT0667</t>
        </is>
      </c>
      <c r="C58" t="inlineStr">
        <is>
          <t>སྤྱོད་པ་བསྡུས་པའི་སྒྲོན་མ།</t>
        </is>
      </c>
      <c r="D58">
        <f>HYPERLINK("https://library.bdrc.io/show/bdr:MW2KG5015_1463?uilang=bo","MW2KG5015_1463")</f>
        <v/>
      </c>
      <c r="E58" t="inlineStr"/>
      <c r="F58" t="inlineStr"/>
      <c r="G58">
        <f>HYPERLINK("https://library.bdrc.io/search?lg=bo&amp;t=Work&amp;pg=1&amp;f=author,exc,bdr:P7401&amp;uilang=bo&amp;q=སྤྱོད་པ་བསྡུས་པའི་སྒྲོན་མ།~1", "བརྩམས་ཆོས་གཞན།")</f>
        <v/>
      </c>
      <c r="H58">
        <f>HYPERLINK("https://library.bdrc.io/search?lg=bo&amp;t=Etext&amp;pg=1&amp;f=author,exc,bdr:P7401&amp;uilang=bo&amp;q=སྤྱོད་པ་བསྡུས་པའི་སྒྲོན་མ།~1", "ཡིག་རྐྱང་གཞན།")</f>
        <v/>
      </c>
    </row>
    <row r="59" ht="70" customHeight="1">
      <c r="A59" t="inlineStr"/>
      <c r="B59" t="inlineStr">
        <is>
          <t>WA0RT0667</t>
        </is>
      </c>
      <c r="C59" t="inlineStr">
        <is>
          <t>སྤྱོད་པ་བསྡུས་པའི་སྒྲོན་མ།</t>
        </is>
      </c>
      <c r="D59">
        <f>HYPERLINK("https://library.bdrc.io/show/bdr:MW23703_1803?uilang=bo","MW23703_1803")</f>
        <v/>
      </c>
      <c r="E59" t="inlineStr"/>
      <c r="F59" t="inlineStr"/>
      <c r="G59">
        <f>HYPERLINK("https://library.bdrc.io/search?lg=bo&amp;t=Work&amp;pg=1&amp;f=author,exc,bdr:P7401&amp;uilang=bo&amp;q=སྤྱོད་པ་བསྡུས་པའི་སྒྲོན་མ།~1", "བརྩམས་ཆོས་གཞན།")</f>
        <v/>
      </c>
      <c r="H59">
        <f>HYPERLINK("https://library.bdrc.io/search?lg=bo&amp;t=Etext&amp;pg=1&amp;f=author,exc,bdr:P7401&amp;uilang=bo&amp;q=སྤྱོད་པ་བསྡུས་པའི་སྒྲོན་མ།~1", "ཡིག་རྐྱང་གཞན།")</f>
        <v/>
      </c>
    </row>
    <row r="60" ht="70" customHeight="1">
      <c r="A60" t="inlineStr"/>
      <c r="B60" t="inlineStr">
        <is>
          <t>WA0RT0667</t>
        </is>
      </c>
      <c r="C60" t="inlineStr">
        <is>
          <t>སྤྱོད་པ་བསྡུས་པའི་སྒྲོན་མ།</t>
        </is>
      </c>
      <c r="D60">
        <f>HYPERLINK("https://library.bdrc.io/show/bdr:MW1PD95844_0705?uilang=bo","MW1PD95844_0705")</f>
        <v/>
      </c>
      <c r="E60" t="inlineStr"/>
      <c r="F60" t="inlineStr"/>
      <c r="G60">
        <f>HYPERLINK("https://library.bdrc.io/search?lg=bo&amp;t=Work&amp;pg=1&amp;f=author,exc,bdr:P7401&amp;uilang=bo&amp;q=སྤྱོད་པ་བསྡུས་པའི་སྒྲོན་མ།~1", "བརྩམས་ཆོས་གཞན།")</f>
        <v/>
      </c>
      <c r="H60">
        <f>HYPERLINK("https://library.bdrc.io/search?lg=bo&amp;t=Etext&amp;pg=1&amp;f=author,exc,bdr:P7401&amp;uilang=bo&amp;q=སྤྱོད་པ་བསྡུས་པའི་སྒྲོན་མ།~1", "ཡིག་རྐྱང་གཞན།")</f>
        <v/>
      </c>
    </row>
    <row r="61" ht="70" customHeight="1">
      <c r="A61" t="inlineStr"/>
      <c r="B61" t="inlineStr">
        <is>
          <t>WA0RT0667</t>
        </is>
      </c>
      <c r="C61" t="inlineStr">
        <is>
          <t>སྤྱོད་པ་བསྡུས་པའི་སྒྲོན་མ།</t>
        </is>
      </c>
      <c r="D61">
        <f>HYPERLINK("https://library.bdrc.io/show/bdr:MW23702_3360?uilang=bo","MW23702_3360")</f>
        <v/>
      </c>
      <c r="E61" t="inlineStr"/>
      <c r="F61" t="inlineStr"/>
      <c r="G61">
        <f>HYPERLINK("https://library.bdrc.io/search?lg=bo&amp;t=Work&amp;pg=1&amp;f=author,exc,bdr:P7401&amp;uilang=bo&amp;q=སྤྱོད་པ་བསྡུས་པའི་སྒྲོན་མ།~1", "བརྩམས་ཆོས་གཞན།")</f>
        <v/>
      </c>
      <c r="H61">
        <f>HYPERLINK("https://library.bdrc.io/search?lg=bo&amp;t=Etext&amp;pg=1&amp;f=author,exc,bdr:P7401&amp;uilang=bo&amp;q=སྤྱོད་པ་བསྡུས་པའི་སྒྲོན་མ།~1", "ཡིག་རྐྱང་གཞན།")</f>
        <v/>
      </c>
    </row>
    <row r="62" ht="70" customHeight="1">
      <c r="A62" t="inlineStr"/>
      <c r="B62" t="inlineStr">
        <is>
          <t>WA0RT0667</t>
        </is>
      </c>
      <c r="C62" t="inlineStr">
        <is>
          <t>སྤྱོད་པ་བསྡུས་པའི་སྒྲོན་མ།</t>
        </is>
      </c>
      <c r="D62">
        <f>HYPERLINK("https://library.bdrc.io/show/bdr:MW23702_3382?uilang=bo","MW23702_3382")</f>
        <v/>
      </c>
      <c r="E62" t="inlineStr"/>
      <c r="F62" t="inlineStr"/>
      <c r="G62">
        <f>HYPERLINK("https://library.bdrc.io/search?lg=bo&amp;t=Work&amp;pg=1&amp;f=author,exc,bdr:P7401&amp;uilang=bo&amp;q=སྤྱོད་པ་བསྡུས་པའི་སྒྲོན་མ།~1", "བརྩམས་ཆོས་གཞན།")</f>
        <v/>
      </c>
      <c r="H62">
        <f>HYPERLINK("https://library.bdrc.io/search?lg=bo&amp;t=Etext&amp;pg=1&amp;f=author,exc,bdr:P7401&amp;uilang=bo&amp;q=སྤྱོད་པ་བསྡུས་པའི་སྒྲོན་མ།~1", "ཡིག་རྐྱང་གཞན།")</f>
        <v/>
      </c>
    </row>
    <row r="63" ht="70" customHeight="1">
      <c r="A63" t="inlineStr"/>
      <c r="B63" t="inlineStr">
        <is>
          <t>WA0RT0667</t>
        </is>
      </c>
      <c r="C63" t="inlineStr">
        <is>
          <t>སྤྱོད་པ་བསྡུས་པའི་སྒྲོན་མ།</t>
        </is>
      </c>
      <c r="D63">
        <f>HYPERLINK("https://library.bdrc.io/show/bdr:MW1PD95844_3191?uilang=bo","MW1PD95844_3191")</f>
        <v/>
      </c>
      <c r="E63" t="inlineStr"/>
      <c r="F63" t="inlineStr"/>
      <c r="G63">
        <f>HYPERLINK("https://library.bdrc.io/search?lg=bo&amp;t=Work&amp;pg=1&amp;f=author,exc,bdr:P7401&amp;uilang=bo&amp;q=སྤྱོད་པ་བསྡུས་པའི་སྒྲོན་མ།~1", "བརྩམས་ཆོས་གཞན།")</f>
        <v/>
      </c>
      <c r="H63">
        <f>HYPERLINK("https://library.bdrc.io/search?lg=bo&amp;t=Etext&amp;pg=1&amp;f=author,exc,bdr:P7401&amp;uilang=bo&amp;q=སྤྱོད་པ་བསྡུས་པའི་སྒྲོན་མ།~1", "ཡིག་རྐྱང་གཞན།")</f>
        <v/>
      </c>
    </row>
    <row r="64" ht="70" customHeight="1">
      <c r="A64" t="inlineStr"/>
      <c r="B64" t="inlineStr">
        <is>
          <t>WA0RT0667</t>
        </is>
      </c>
      <c r="C64" t="inlineStr">
        <is>
          <t>སྤྱོད་པ་བསྡུས་པའི་སྒྲོན་མ།</t>
        </is>
      </c>
      <c r="D64">
        <f>HYPERLINK("https://library.bdrc.io/show/bdr:MW22704_1463?uilang=bo","MW22704_1463")</f>
        <v/>
      </c>
      <c r="E64" t="inlineStr"/>
      <c r="F64" t="inlineStr"/>
      <c r="G64">
        <f>HYPERLINK("https://library.bdrc.io/search?lg=bo&amp;t=Work&amp;pg=1&amp;f=author,exc,bdr:P7401&amp;uilang=bo&amp;q=སྤྱོད་པ་བསྡུས་པའི་སྒྲོན་མ།~1", "བརྩམས་ཆོས་གཞན།")</f>
        <v/>
      </c>
      <c r="H64">
        <f>HYPERLINK("https://library.bdrc.io/search?lg=bo&amp;t=Etext&amp;pg=1&amp;f=author,exc,bdr:P7401&amp;uilang=bo&amp;q=སྤྱོད་པ་བསྡུས་པའི་སྒྲོན་མ།~1", "ཡིག་རྐྱང་གཞན།")</f>
        <v/>
      </c>
    </row>
    <row r="65" ht="70" customHeight="1">
      <c r="A65" t="inlineStr"/>
      <c r="B65" t="inlineStr">
        <is>
          <t>WA0RTI0668</t>
        </is>
      </c>
      <c r="C65" t="inlineStr">
        <is>
          <t>Aryadeva: Cittavisuddhiprakarana</t>
        </is>
      </c>
      <c r="D65">
        <f>HYPERLINK("https://library.bdrc.io/show/bdr:IE0GR0262?uilang=bo","IE0GR0262")</f>
        <v/>
      </c>
      <c r="E65" t="inlineStr"/>
      <c r="F65" t="inlineStr"/>
      <c r="G65">
        <f>HYPERLINK("https://library.bdrc.io/search?lg=bo&amp;t=Work&amp;pg=1&amp;f=author,exc,bdr:P7401&amp;uilang=bo&amp;q=Aryadeva: Cittavisuddhiprakarana~1", "བརྩམས་ཆོས་གཞན།")</f>
        <v/>
      </c>
      <c r="H65">
        <f>HYPERLINK("https://library.bdrc.io/search?lg=bo&amp;t=Etext&amp;pg=1&amp;f=author,exc,bdr:P7401&amp;uilang=bo&amp;q=Aryadeva: Cittavisuddhiprakarana~1", "ཡིག་རྐྱང་གཞན།")</f>
        <v/>
      </c>
    </row>
    <row r="66" ht="70" customHeight="1">
      <c r="A66" t="inlineStr"/>
      <c r="B66" t="inlineStr">
        <is>
          <t>WA0RT0668</t>
        </is>
      </c>
      <c r="C66" t="inlineStr">
        <is>
          <t>སེམས་ཀྱི་སྒྲིབ་པ་རྣམ་པར་སྦྱོང་བ་ཞེས་བྱ་བའི་རབ་ཏུ་བྱེད་པ།</t>
        </is>
      </c>
      <c r="D66">
        <f>HYPERLINK("https://library.bdrc.io/show/bdr:MW23702_0672?uilang=bo","MW23702_0672")</f>
        <v/>
      </c>
      <c r="E66" t="inlineStr"/>
      <c r="F66" t="inlineStr"/>
      <c r="G66">
        <f>HYPERLINK("https://library.bdrc.io/search?lg=bo&amp;t=Work&amp;pg=1&amp;f=author,exc,bdr:P7401&amp;uilang=bo&amp;q=སེམས་ཀྱི་སྒྲིབ་པ་རྣམ་པར་སྦྱོང་བ་ཞེས་བྱ་བའི་རབ་ཏུ་བྱེད་པ།~1", "བརྩམས་ཆོས་གཞན།")</f>
        <v/>
      </c>
      <c r="H66">
        <f>HYPERLINK("https://library.bdrc.io/search?lg=bo&amp;t=Etext&amp;pg=1&amp;f=author,exc,bdr:P7401&amp;uilang=bo&amp;q=སེམས་ཀྱི་སྒྲིབ་པ་རྣམ་པར་སྦྱོང་བ་ཞེས་བྱ་བའི་རབ་ཏུ་བྱེད་པ།~1", "ཡིག་རྐྱང་གཞན།")</f>
        <v/>
      </c>
    </row>
    <row r="67" ht="70" customHeight="1">
      <c r="A67" t="inlineStr"/>
      <c r="B67" t="inlineStr">
        <is>
          <t>WA0RT0668</t>
        </is>
      </c>
      <c r="C67" t="inlineStr">
        <is>
          <t>སེམས་ཀྱི་སྒྲིབ་པ་རྣམ་པར་སྦྱོང་བ་ཞེས་བྱ་བའི་རབ་ཏུ་བྱེད་པ།</t>
        </is>
      </c>
      <c r="D67">
        <f>HYPERLINK("https://library.bdrc.io/show/bdr:MW1KG13126_2669?uilang=bo","MW1KG13126_2669")</f>
        <v/>
      </c>
      <c r="E67" t="inlineStr"/>
      <c r="F67" t="inlineStr"/>
      <c r="G67">
        <f>HYPERLINK("https://library.bdrc.io/search?lg=bo&amp;t=Work&amp;pg=1&amp;f=author,exc,bdr:P7401&amp;uilang=bo&amp;q=སེམས་ཀྱི་སྒྲིབ་པ་རྣམ་པར་སྦྱོང་བ་ཞེས་བྱ་བའི་རབ་ཏུ་བྱེད་པ།~1", "བརྩམས་ཆོས་གཞན།")</f>
        <v/>
      </c>
      <c r="H67">
        <f>HYPERLINK("https://library.bdrc.io/search?lg=bo&amp;t=Etext&amp;pg=1&amp;f=author,exc,bdr:P7401&amp;uilang=bo&amp;q=སེམས་ཀྱི་སྒྲིབ་པ་རྣམ་པར་སྦྱོང་བ་ཞེས་བྱ་བའི་རབ་ཏུ་བྱེད་པ།~1", "ཡིག་རྐྱང་གཞན།")</f>
        <v/>
      </c>
    </row>
    <row r="68" ht="70" customHeight="1">
      <c r="A68" t="inlineStr"/>
      <c r="B68" t="inlineStr">
        <is>
          <t>WA0RT0668</t>
        </is>
      </c>
      <c r="C68" t="inlineStr">
        <is>
          <t>སེམས་ཀྱི་སྒྲིབ་པ་རྣམ་པར་སྦྱོང་བ་ཞེས་བྱ་བའི་རབ་ཏུ་བྱེད་པ།</t>
        </is>
      </c>
      <c r="D68">
        <f>HYPERLINK("https://library.bdrc.io/show/bdr:MW23703_1804?uilang=bo","MW23703_1804")</f>
        <v/>
      </c>
      <c r="E68" t="inlineStr"/>
      <c r="F68" t="inlineStr"/>
      <c r="G68">
        <f>HYPERLINK("https://library.bdrc.io/search?lg=bo&amp;t=Work&amp;pg=1&amp;f=author,exc,bdr:P7401&amp;uilang=bo&amp;q=སེམས་ཀྱི་སྒྲིབ་པ་རྣམ་པར་སྦྱོང་བ་ཞེས་བྱ་བའི་རབ་ཏུ་བྱེད་པ།~1", "བརྩམས་ཆོས་གཞན།")</f>
        <v/>
      </c>
      <c r="H68">
        <f>HYPERLINK("https://library.bdrc.io/search?lg=bo&amp;t=Etext&amp;pg=1&amp;f=author,exc,bdr:P7401&amp;uilang=bo&amp;q=སེམས་ཀྱི་སྒྲིབ་པ་རྣམ་པར་སྦྱོང་བ་ཞེས་བྱ་བའི་རབ་ཏུ་བྱེད་པ།~1", "ཡིག་རྐྱང་གཞན།")</f>
        <v/>
      </c>
    </row>
    <row r="69" ht="70" customHeight="1">
      <c r="A69" t="inlineStr"/>
      <c r="B69" t="inlineStr">
        <is>
          <t>WA0RT0668</t>
        </is>
      </c>
      <c r="C69" t="inlineStr">
        <is>
          <t>སེམས་ཀྱི་སྒྲིབ་པ་རྣམ་པར་སྦྱོང་བ་ཞེས་བྱ་བའི་རབ་ཏུ་བྱེད་པ།</t>
        </is>
      </c>
      <c r="D69">
        <f>HYPERLINK("https://library.bdrc.io/show/bdr:MW1PD95844_0706?uilang=bo","MW1PD95844_0706")</f>
        <v/>
      </c>
      <c r="E69" t="inlineStr"/>
      <c r="F69" t="inlineStr"/>
      <c r="G69">
        <f>HYPERLINK("https://library.bdrc.io/search?lg=bo&amp;t=Work&amp;pg=1&amp;f=author,exc,bdr:P7401&amp;uilang=bo&amp;q=སེམས་ཀྱི་སྒྲིབ་པ་རྣམ་པར་སྦྱོང་བ་ཞེས་བྱ་བའི་རབ་ཏུ་བྱེད་པ།~1", "བརྩམས་ཆོས་གཞན།")</f>
        <v/>
      </c>
      <c r="H69">
        <f>HYPERLINK("https://library.bdrc.io/search?lg=bo&amp;t=Etext&amp;pg=1&amp;f=author,exc,bdr:P7401&amp;uilang=bo&amp;q=སེམས་ཀྱི་སྒྲིབ་པ་རྣམ་པར་སྦྱོང་བ་ཞེས་བྱ་བའི་རབ་ཏུ་བྱེད་པ།~1", "ཡིག་རྐྱང་གཞན།")</f>
        <v/>
      </c>
    </row>
    <row r="70" ht="70" customHeight="1">
      <c r="A70" t="inlineStr"/>
      <c r="B70" t="inlineStr">
        <is>
          <t>WA0RT0668</t>
        </is>
      </c>
      <c r="C70" t="inlineStr">
        <is>
          <t>སེམས་ཀྱི་སྒྲིབ་པ་རྣམ་པར་སྦྱོང་བ་ཞེས་བྱ་བའི་རབ་ཏུ་བྱེད་པ།</t>
        </is>
      </c>
      <c r="D70">
        <f>HYPERLINK("https://library.bdrc.io/show/bdr:MW22704_1464?uilang=bo","MW22704_1464")</f>
        <v/>
      </c>
      <c r="E70" t="inlineStr"/>
      <c r="F70" t="inlineStr"/>
      <c r="G70">
        <f>HYPERLINK("https://library.bdrc.io/search?lg=bo&amp;t=Work&amp;pg=1&amp;f=author,exc,bdr:P7401&amp;uilang=bo&amp;q=སེམས་ཀྱི་སྒྲིབ་པ་རྣམ་པར་སྦྱོང་བ་ཞེས་བྱ་བའི་རབ་ཏུ་བྱེད་པ།~1", "བརྩམས་ཆོས་གཞན།")</f>
        <v/>
      </c>
      <c r="H70">
        <f>HYPERLINK("https://library.bdrc.io/search?lg=bo&amp;t=Etext&amp;pg=1&amp;f=author,exc,bdr:P7401&amp;uilang=bo&amp;q=སེམས་ཀྱི་སྒྲིབ་པ་རྣམ་པར་སྦྱོང་བ་ཞེས་བྱ་བའི་རབ་ཏུ་བྱེད་པ།~1", "ཡིག་རྐྱང་གཞན།")</f>
        <v/>
      </c>
    </row>
    <row r="71" ht="70" customHeight="1">
      <c r="A71" t="inlineStr"/>
      <c r="B71" t="inlineStr">
        <is>
          <t>WA0RT0668</t>
        </is>
      </c>
      <c r="C71" t="inlineStr">
        <is>
          <t>སེམས་ཀྱི་སྒྲིབ་པ་རྣམ་པར་སྦྱོང་བ་ཞེས་བྱ་བའི་རབ་ཏུ་བྱེད་པ།</t>
        </is>
      </c>
      <c r="D71">
        <f>HYPERLINK("https://library.bdrc.io/show/bdr:MW2KG5015_1464?uilang=bo","MW2KG5015_1464")</f>
        <v/>
      </c>
      <c r="E71" t="inlineStr"/>
      <c r="F71" t="inlineStr"/>
      <c r="G71">
        <f>HYPERLINK("https://library.bdrc.io/search?lg=bo&amp;t=Work&amp;pg=1&amp;f=author,exc,bdr:P7401&amp;uilang=bo&amp;q=སེམས་ཀྱི་སྒྲིབ་པ་རྣམ་པར་སྦྱོང་བ་ཞེས་བྱ་བའི་རབ་ཏུ་བྱེད་པ།~1", "བརྩམས་ཆོས་གཞན།")</f>
        <v/>
      </c>
      <c r="H71">
        <f>HYPERLINK("https://library.bdrc.io/search?lg=bo&amp;t=Etext&amp;pg=1&amp;f=author,exc,bdr:P7401&amp;uilang=bo&amp;q=སེམས་ཀྱི་སྒྲིབ་པ་རྣམ་པར་སྦྱོང་བ་ཞེས་བྱ་བའི་རབ་ཏུ་བྱེད་པ།~1", "ཡིག་རྐྱང་གཞན།")</f>
        <v/>
      </c>
    </row>
    <row r="72" ht="70" customHeight="1">
      <c r="A72" t="inlineStr"/>
      <c r="B72" t="inlineStr">
        <is>
          <t>WA0RT0669</t>
        </is>
      </c>
      <c r="C72" t="inlineStr">
        <is>
          <t>བདག་བྱིན་གྱིས་བརླབ་པའི་རིམ་པ་རྣམ་པར་དབྱེ་བ།</t>
        </is>
      </c>
      <c r="D72">
        <f>HYPERLINK("https://library.bdrc.io/show/bdr:MW1KG13126_2670?uilang=bo","MW1KG13126_2670")</f>
        <v/>
      </c>
      <c r="E72" t="inlineStr"/>
      <c r="F72" t="inlineStr"/>
      <c r="G72">
        <f>HYPERLINK("https://library.bdrc.io/search?lg=bo&amp;t=Work&amp;pg=1&amp;f=author,exc,bdr:P7401&amp;uilang=bo&amp;q=བདག་བྱིན་གྱིས་བརླབ་པའི་རིམ་པ་རྣམ་པར་དབྱེ་བ།~1", "བརྩམས་ཆོས་གཞན།")</f>
        <v/>
      </c>
      <c r="H72">
        <f>HYPERLINK("https://library.bdrc.io/search?lg=bo&amp;t=Etext&amp;pg=1&amp;f=author,exc,bdr:P7401&amp;uilang=bo&amp;q=བདག་བྱིན་གྱིས་བརླབ་པའི་རིམ་པ་རྣམ་པར་དབྱེ་བ།~1", "ཡིག་རྐྱང་གཞན།")</f>
        <v/>
      </c>
    </row>
    <row r="73" ht="70" customHeight="1">
      <c r="A73" t="inlineStr"/>
      <c r="B73" t="inlineStr">
        <is>
          <t>WA0RT0669</t>
        </is>
      </c>
      <c r="C73" t="inlineStr">
        <is>
          <t>བདག་བྱིན་གྱིས་བརླབ་པའི་རིམ་པ་རྣམ་པར་དབྱེ་བ།</t>
        </is>
      </c>
      <c r="D73">
        <f>HYPERLINK("https://library.bdrc.io/show/bdr:MW2KG5015_1465?uilang=bo","MW2KG5015_1465")</f>
        <v/>
      </c>
      <c r="E73" t="inlineStr"/>
      <c r="F73" t="inlineStr"/>
      <c r="G73">
        <f>HYPERLINK("https://library.bdrc.io/search?lg=bo&amp;t=Work&amp;pg=1&amp;f=author,exc,bdr:P7401&amp;uilang=bo&amp;q=བདག་བྱིན་གྱིས་བརླབ་པའི་རིམ་པ་རྣམ་པར་དབྱེ་བ།~1", "བརྩམས་ཆོས་གཞན།")</f>
        <v/>
      </c>
      <c r="H73">
        <f>HYPERLINK("https://library.bdrc.io/search?lg=bo&amp;t=Etext&amp;pg=1&amp;f=author,exc,bdr:P7401&amp;uilang=bo&amp;q=བདག་བྱིན་གྱིས་བརླབ་པའི་རིམ་པ་རྣམ་པར་དབྱེ་བ།~1", "ཡིག་རྐྱང་གཞན།")</f>
        <v/>
      </c>
    </row>
    <row r="74" ht="70" customHeight="1">
      <c r="A74" t="inlineStr"/>
      <c r="B74" t="inlineStr">
        <is>
          <t>WA0RT0669</t>
        </is>
      </c>
      <c r="C74" t="inlineStr">
        <is>
          <t>བདག་བྱིན་གྱིས་བརླབ་པའི་རིམ་པ་རྣམ་པར་དབྱེ་བ།</t>
        </is>
      </c>
      <c r="D74">
        <f>HYPERLINK("https://library.bdrc.io/show/bdr:MW22704_1465?uilang=bo","MW22704_1465")</f>
        <v/>
      </c>
      <c r="E74" t="inlineStr"/>
      <c r="F74" t="inlineStr"/>
      <c r="G74">
        <f>HYPERLINK("https://library.bdrc.io/search?lg=bo&amp;t=Work&amp;pg=1&amp;f=author,exc,bdr:P7401&amp;uilang=bo&amp;q=བདག་བྱིན་གྱིས་བརླབ་པའི་རིམ་པ་རྣམ་པར་དབྱེ་བ།~1", "བརྩམས་ཆོས་གཞན།")</f>
        <v/>
      </c>
      <c r="H74">
        <f>HYPERLINK("https://library.bdrc.io/search?lg=bo&amp;t=Etext&amp;pg=1&amp;f=author,exc,bdr:P7401&amp;uilang=bo&amp;q=བདག་བྱིན་གྱིས་བརླབ་པའི་རིམ་པ་རྣམ་པར་དབྱེ་བ།~1", "ཡིག་རྐྱང་གཞན།")</f>
        <v/>
      </c>
    </row>
    <row r="75" ht="70" customHeight="1">
      <c r="A75" t="inlineStr"/>
      <c r="B75" t="inlineStr">
        <is>
          <t>WA0RT0669</t>
        </is>
      </c>
      <c r="C75" t="inlineStr">
        <is>
          <t>བདག་བྱིན་གྱིས་བརླབ་པའི་རིམ་པ་རྣམ་པར་དབྱེ་བ།</t>
        </is>
      </c>
      <c r="D75">
        <f>HYPERLINK("https://library.bdrc.io/show/bdr:MW23703_1805?uilang=bo","MW23703_1805")</f>
        <v/>
      </c>
      <c r="E75" t="inlineStr"/>
      <c r="F75" t="inlineStr"/>
      <c r="G75">
        <f>HYPERLINK("https://library.bdrc.io/search?lg=bo&amp;t=Work&amp;pg=1&amp;f=author,exc,bdr:P7401&amp;uilang=bo&amp;q=བདག་བྱིན་གྱིས་བརླབ་པའི་རིམ་པ་རྣམ་པར་དབྱེ་བ།~1", "བརྩམས་ཆོས་གཞན།")</f>
        <v/>
      </c>
      <c r="H75">
        <f>HYPERLINK("https://library.bdrc.io/search?lg=bo&amp;t=Etext&amp;pg=1&amp;f=author,exc,bdr:P7401&amp;uilang=bo&amp;q=བདག་བྱིན་གྱིས་བརླབ་པའི་རིམ་པ་རྣམ་པར་དབྱེ་བ།~1", "ཡིག་རྐྱང་གཞན།")</f>
        <v/>
      </c>
    </row>
    <row r="76" ht="70" customHeight="1">
      <c r="A76" t="inlineStr"/>
      <c r="B76" t="inlineStr">
        <is>
          <t>WA0RT0669</t>
        </is>
      </c>
      <c r="C76" t="inlineStr">
        <is>
          <t>བདག་བྱིན་གྱིས་བརླབ་པའི་རིམ་པ་རྣམ་པར་དབྱེ་བ།</t>
        </is>
      </c>
      <c r="D76">
        <f>HYPERLINK("https://library.bdrc.io/show/bdr:MW23702_0673?uilang=bo","MW23702_0673")</f>
        <v/>
      </c>
      <c r="E76" t="inlineStr"/>
      <c r="F76" t="inlineStr"/>
      <c r="G76">
        <f>HYPERLINK("https://library.bdrc.io/search?lg=bo&amp;t=Work&amp;pg=1&amp;f=author,exc,bdr:P7401&amp;uilang=bo&amp;q=བདག་བྱིན་གྱིས་བརླབ་པའི་རིམ་པ་རྣམ་པར་དབྱེ་བ།~1", "བརྩམས་ཆོས་གཞན།")</f>
        <v/>
      </c>
      <c r="H76">
        <f>HYPERLINK("https://library.bdrc.io/search?lg=bo&amp;t=Etext&amp;pg=1&amp;f=author,exc,bdr:P7401&amp;uilang=bo&amp;q=བདག་བྱིན་གྱིས་བརླབ་པའི་རིམ་པ་རྣམ་པར་དབྱེ་བ།~1", "ཡིག་རྐྱང་གཞན།")</f>
        <v/>
      </c>
    </row>
    <row r="77" ht="70" customHeight="1">
      <c r="A77" t="inlineStr"/>
      <c r="B77" t="inlineStr">
        <is>
          <t>WA0RT0669</t>
        </is>
      </c>
      <c r="C77" t="inlineStr">
        <is>
          <t>བདག་བྱིན་གྱིས་བརླབ་པའི་རིམ་པ་རྣམ་པར་དབྱེ་བ།</t>
        </is>
      </c>
      <c r="D77">
        <f>HYPERLINK("https://library.bdrc.io/show/bdr:MW1PD95844_0707?uilang=bo","MW1PD95844_0707")</f>
        <v/>
      </c>
      <c r="E77" t="inlineStr"/>
      <c r="F77" t="inlineStr"/>
      <c r="G77">
        <f>HYPERLINK("https://library.bdrc.io/search?lg=bo&amp;t=Work&amp;pg=1&amp;f=author,exc,bdr:P7401&amp;uilang=bo&amp;q=བདག་བྱིན་གྱིས་བརླབ་པའི་རིམ་པ་རྣམ་པར་དབྱེ་བ།~1", "བརྩམས་ཆོས་གཞན།")</f>
        <v/>
      </c>
      <c r="H77">
        <f>HYPERLINK("https://library.bdrc.io/search?lg=bo&amp;t=Etext&amp;pg=1&amp;f=author,exc,bdr:P7401&amp;uilang=bo&amp;q=བདག་བྱིན་གྱིས་བརླབ་པའི་རིམ་པ་རྣམ་པར་དབྱེ་བ།~1", "ཡིག་རྐྱང་གཞན།")</f>
        <v/>
      </c>
    </row>
    <row r="78" ht="70" customHeight="1">
      <c r="A78" t="inlineStr"/>
      <c r="B78" t="inlineStr">
        <is>
          <t>WA0RT0671</t>
        </is>
      </c>
      <c r="C78" t="inlineStr">
        <is>
          <t>རོ་བསྲེག་པའི་ཆོ་ག</t>
        </is>
      </c>
      <c r="D78">
        <f>HYPERLINK("https://library.bdrc.io/show/bdr:MW23703_1807?uilang=bo","MW23703_1807")</f>
        <v/>
      </c>
      <c r="E78" t="inlineStr"/>
      <c r="F78" t="inlineStr"/>
      <c r="G78">
        <f>HYPERLINK("https://library.bdrc.io/search?lg=bo&amp;t=Work&amp;pg=1&amp;f=author,exc,bdr:P7401&amp;uilang=bo&amp;q=རོ་བསྲེག་པའི་ཆོ་ག~1", "བརྩམས་ཆོས་གཞན།")</f>
        <v/>
      </c>
      <c r="H78">
        <f>HYPERLINK("https://library.bdrc.io/search?lg=bo&amp;t=Etext&amp;pg=1&amp;f=author,exc,bdr:P7401&amp;uilang=bo&amp;q=རོ་བསྲེག་པའི་ཆོ་ག~1", "ཡིག་རྐྱང་གཞན།")</f>
        <v/>
      </c>
    </row>
    <row r="79" ht="70" customHeight="1">
      <c r="A79" t="inlineStr"/>
      <c r="B79" t="inlineStr">
        <is>
          <t>WA0RT0671</t>
        </is>
      </c>
      <c r="C79" t="inlineStr">
        <is>
          <t>རོ་བསྲེག་པའི་ཆོ་ག</t>
        </is>
      </c>
      <c r="D79">
        <f>HYPERLINK("https://library.bdrc.io/show/bdr:MW1PD95844_0709?uilang=bo","MW1PD95844_0709")</f>
        <v/>
      </c>
      <c r="E79" t="inlineStr"/>
      <c r="F79" t="inlineStr"/>
      <c r="G79">
        <f>HYPERLINK("https://library.bdrc.io/search?lg=bo&amp;t=Work&amp;pg=1&amp;f=author,exc,bdr:P7401&amp;uilang=bo&amp;q=རོ་བསྲེག་པའི་ཆོ་ག~1", "བརྩམས་ཆོས་གཞན།")</f>
        <v/>
      </c>
      <c r="H79">
        <f>HYPERLINK("https://library.bdrc.io/search?lg=bo&amp;t=Etext&amp;pg=1&amp;f=author,exc,bdr:P7401&amp;uilang=bo&amp;q=རོ་བསྲེག་པའི་ཆོ་ག~1", "ཡིག་རྐྱང་གཞན།")</f>
        <v/>
      </c>
    </row>
    <row r="80" ht="70" customHeight="1">
      <c r="A80" t="inlineStr"/>
      <c r="B80" t="inlineStr">
        <is>
          <t>WA0RT0671</t>
        </is>
      </c>
      <c r="C80" t="inlineStr">
        <is>
          <t>རོ་བསྲེག་པའི་ཆོ་ག</t>
        </is>
      </c>
      <c r="D80">
        <f>HYPERLINK("https://library.bdrc.io/show/bdr:MW23702_0675?uilang=bo","MW23702_0675")</f>
        <v/>
      </c>
      <c r="E80" t="inlineStr"/>
      <c r="F80" t="inlineStr"/>
      <c r="G80">
        <f>HYPERLINK("https://library.bdrc.io/search?lg=bo&amp;t=Work&amp;pg=1&amp;f=author,exc,bdr:P7401&amp;uilang=bo&amp;q=རོ་བསྲེག་པའི་ཆོ་ག~1", "བརྩམས་ཆོས་གཞན།")</f>
        <v/>
      </c>
      <c r="H80">
        <f>HYPERLINK("https://library.bdrc.io/search?lg=bo&amp;t=Etext&amp;pg=1&amp;f=author,exc,bdr:P7401&amp;uilang=bo&amp;q=རོ་བསྲེག་པའི་ཆོ་ག~1", "ཡིག་རྐྱང་གཞན།")</f>
        <v/>
      </c>
    </row>
    <row r="81" ht="70" customHeight="1">
      <c r="A81" t="inlineStr"/>
      <c r="B81" t="inlineStr">
        <is>
          <t>WA0RT0671</t>
        </is>
      </c>
      <c r="C81" t="inlineStr">
        <is>
          <t>རོ་བསྲེག་པའི་ཆོ་ག</t>
        </is>
      </c>
      <c r="D81">
        <f>HYPERLINK("https://library.bdrc.io/show/bdr:MW22704_1467?uilang=bo","MW22704_1467")</f>
        <v/>
      </c>
      <c r="E81" t="inlineStr"/>
      <c r="F81" t="inlineStr"/>
      <c r="G81">
        <f>HYPERLINK("https://library.bdrc.io/search?lg=bo&amp;t=Work&amp;pg=1&amp;f=author,exc,bdr:P7401&amp;uilang=bo&amp;q=རོ་བསྲེག་པའི་ཆོ་ག~1", "བརྩམས་ཆོས་གཞན།")</f>
        <v/>
      </c>
      <c r="H81">
        <f>HYPERLINK("https://library.bdrc.io/search?lg=bo&amp;t=Etext&amp;pg=1&amp;f=author,exc,bdr:P7401&amp;uilang=bo&amp;q=རོ་བསྲེག་པའི་ཆོ་ག~1", "ཡིག་རྐྱང་གཞན།")</f>
        <v/>
      </c>
    </row>
    <row r="82" ht="70" customHeight="1">
      <c r="A82" t="inlineStr"/>
      <c r="B82" t="inlineStr">
        <is>
          <t>WA0RT0671</t>
        </is>
      </c>
      <c r="C82" t="inlineStr">
        <is>
          <t>རོ་བསྲེག་པའི་ཆོ་ག</t>
        </is>
      </c>
      <c r="D82">
        <f>HYPERLINK("https://library.bdrc.io/show/bdr:MW2KG5015_1467?uilang=bo","MW2KG5015_1467")</f>
        <v/>
      </c>
      <c r="E82" t="inlineStr"/>
      <c r="F82" t="inlineStr"/>
      <c r="G82">
        <f>HYPERLINK("https://library.bdrc.io/search?lg=bo&amp;t=Work&amp;pg=1&amp;f=author,exc,bdr:P7401&amp;uilang=bo&amp;q=རོ་བསྲེག་པའི་ཆོ་ག~1", "བརྩམས་ཆོས་གཞན།")</f>
        <v/>
      </c>
      <c r="H82">
        <f>HYPERLINK("https://library.bdrc.io/search?lg=bo&amp;t=Etext&amp;pg=1&amp;f=author,exc,bdr:P7401&amp;uilang=bo&amp;q=རོ་བསྲེག་པའི་ཆོ་ག~1", "ཡིག་རྐྱང་གཞན།")</f>
        <v/>
      </c>
    </row>
    <row r="83" ht="70" customHeight="1">
      <c r="A83" t="inlineStr"/>
      <c r="B83" t="inlineStr">
        <is>
          <t>WA0RT0671</t>
        </is>
      </c>
      <c r="C83" t="inlineStr">
        <is>
          <t>རོ་བསྲེག་པའི་ཆོ་ག</t>
        </is>
      </c>
      <c r="D83">
        <f>HYPERLINK("https://library.bdrc.io/show/bdr:MW1KG13126_2672?uilang=bo","MW1KG13126_2672")</f>
        <v/>
      </c>
      <c r="E83" t="inlineStr"/>
      <c r="F83" t="inlineStr"/>
      <c r="G83">
        <f>HYPERLINK("https://library.bdrc.io/search?lg=bo&amp;t=Work&amp;pg=1&amp;f=author,exc,bdr:P7401&amp;uilang=bo&amp;q=རོ་བསྲེག་པའི་ཆོ་ག~1", "བརྩམས་ཆོས་གཞན།")</f>
        <v/>
      </c>
      <c r="H83">
        <f>HYPERLINK("https://library.bdrc.io/search?lg=bo&amp;t=Etext&amp;pg=1&amp;f=author,exc,bdr:P7401&amp;uilang=bo&amp;q=རོ་བསྲེག་པའི་ཆོ་ག~1", "ཡིག་རྐྱང་གཞན།")</f>
        <v/>
      </c>
    </row>
    <row r="84" ht="70" customHeight="1">
      <c r="A84" t="inlineStr"/>
      <c r="B84" t="inlineStr">
        <is>
          <t>WA0RT0672</t>
        </is>
      </c>
      <c r="C84" t="inlineStr">
        <is>
          <t>དཔལ་གསང་བ་འདུས་པའི་རྫོགས་རིམ་མཐར་ཕྱིན་པ།</t>
        </is>
      </c>
      <c r="D84">
        <f>HYPERLINK("https://library.bdrc.io/show/bdr:MW2KG5015_1468?uilang=bo","MW2KG5015_1468")</f>
        <v/>
      </c>
      <c r="E84" t="inlineStr"/>
      <c r="F84" t="inlineStr"/>
      <c r="G84">
        <f>HYPERLINK("https://library.bdrc.io/search?lg=bo&amp;t=Work&amp;pg=1&amp;f=author,exc,bdr:P7401&amp;uilang=bo&amp;q=དཔལ་གསང་བ་འདུས་པའི་རྫོགས་རིམ་མཐར་ཕྱིན་པ།~1", "བརྩམས་ཆོས་གཞན།")</f>
        <v/>
      </c>
      <c r="H84">
        <f>HYPERLINK("https://library.bdrc.io/search?lg=bo&amp;t=Etext&amp;pg=1&amp;f=author,exc,bdr:P7401&amp;uilang=bo&amp;q=དཔལ་གསང་བ་འདུས་པའི་རྫོགས་རིམ་མཐར་ཕྱིན་པ།~1", "ཡིག་རྐྱང་གཞན།")</f>
        <v/>
      </c>
    </row>
    <row r="85" ht="70" customHeight="1">
      <c r="A85" t="inlineStr"/>
      <c r="B85" t="inlineStr">
        <is>
          <t>WA0RT0672</t>
        </is>
      </c>
      <c r="C85" t="inlineStr">
        <is>
          <t>དཔལ་གསང་བ་འདུས་པའི་རྫོགས་རིམ་མཐར་ཕྱིན་པ།</t>
        </is>
      </c>
      <c r="D85">
        <f>HYPERLINK("https://library.bdrc.io/show/bdr:MW23702_0676?uilang=bo","MW23702_0676")</f>
        <v/>
      </c>
      <c r="E85" t="inlineStr"/>
      <c r="F85" t="inlineStr"/>
      <c r="G85">
        <f>HYPERLINK("https://library.bdrc.io/search?lg=bo&amp;t=Work&amp;pg=1&amp;f=author,exc,bdr:P7401&amp;uilang=bo&amp;q=དཔལ་གསང་བ་འདུས་པའི་རྫོགས་རིམ་མཐར་ཕྱིན་པ།~1", "བརྩམས་ཆོས་གཞན།")</f>
        <v/>
      </c>
      <c r="H85">
        <f>HYPERLINK("https://library.bdrc.io/search?lg=bo&amp;t=Etext&amp;pg=1&amp;f=author,exc,bdr:P7401&amp;uilang=bo&amp;q=དཔལ་གསང་བ་འདུས་པའི་རྫོགས་རིམ་མཐར་ཕྱིན་པ།~1", "ཡིག་རྐྱང་གཞན།")</f>
        <v/>
      </c>
    </row>
    <row r="86" ht="70" customHeight="1">
      <c r="A86" t="inlineStr"/>
      <c r="B86" t="inlineStr">
        <is>
          <t>WA0RT0672</t>
        </is>
      </c>
      <c r="C86" t="inlineStr">
        <is>
          <t>དཔལ་གསང་བ་འདུས་པའི་རྫོགས་རིམ་མཐར་ཕྱིན་པ།</t>
        </is>
      </c>
      <c r="D86">
        <f>HYPERLINK("https://library.bdrc.io/show/bdr:MW23703_1808?uilang=bo","MW23703_1808")</f>
        <v/>
      </c>
      <c r="E86" t="inlineStr"/>
      <c r="F86" t="inlineStr"/>
      <c r="G86">
        <f>HYPERLINK("https://library.bdrc.io/search?lg=bo&amp;t=Work&amp;pg=1&amp;f=author,exc,bdr:P7401&amp;uilang=bo&amp;q=དཔལ་གསང་བ་འདུས་པའི་རྫོགས་རིམ་མཐར་ཕྱིན་པ།~1", "བརྩམས་ཆོས་གཞན།")</f>
        <v/>
      </c>
      <c r="H86">
        <f>HYPERLINK("https://library.bdrc.io/search?lg=bo&amp;t=Etext&amp;pg=1&amp;f=author,exc,bdr:P7401&amp;uilang=bo&amp;q=དཔལ་གསང་བ་འདུས་པའི་རྫོགས་རིམ་མཐར་ཕྱིན་པ།~1", "ཡིག་རྐྱང་གཞན།")</f>
        <v/>
      </c>
    </row>
    <row r="87" ht="70" customHeight="1">
      <c r="A87" t="inlineStr"/>
      <c r="B87" t="inlineStr">
        <is>
          <t>WA0RT0672</t>
        </is>
      </c>
      <c r="C87" t="inlineStr">
        <is>
          <t>དཔལ་གསང་བ་འདུས་པའི་རྫོགས་རིམ་མཐར་ཕྱིན་པ།</t>
        </is>
      </c>
      <c r="D87">
        <f>HYPERLINK("https://library.bdrc.io/show/bdr:MW1PD95844_0710?uilang=bo","MW1PD95844_0710")</f>
        <v/>
      </c>
      <c r="E87" t="inlineStr"/>
      <c r="F87" t="inlineStr"/>
      <c r="G87">
        <f>HYPERLINK("https://library.bdrc.io/search?lg=bo&amp;t=Work&amp;pg=1&amp;f=author,exc,bdr:P7401&amp;uilang=bo&amp;q=དཔལ་གསང་བ་འདུས་པའི་རྫོགས་རིམ་མཐར་ཕྱིན་པ།~1", "བརྩམས་ཆོས་གཞན།")</f>
        <v/>
      </c>
      <c r="H87">
        <f>HYPERLINK("https://library.bdrc.io/search?lg=bo&amp;t=Etext&amp;pg=1&amp;f=author,exc,bdr:P7401&amp;uilang=bo&amp;q=དཔལ་གསང་བ་འདུས་པའི་རྫོགས་རིམ་མཐར་ཕྱིན་པ།~1", "ཡིག་རྐྱང་གཞན།")</f>
        <v/>
      </c>
    </row>
    <row r="88" ht="70" customHeight="1">
      <c r="A88" t="inlineStr"/>
      <c r="B88" t="inlineStr">
        <is>
          <t>WA0RT0672</t>
        </is>
      </c>
      <c r="C88" t="inlineStr">
        <is>
          <t>དཔལ་གསང་བ་འདུས་པའི་རྫོགས་རིམ་མཐར་ཕྱིན་པ།</t>
        </is>
      </c>
      <c r="D88">
        <f>HYPERLINK("https://library.bdrc.io/show/bdr:MW1KG13126_2673?uilang=bo","MW1KG13126_2673")</f>
        <v/>
      </c>
      <c r="E88" t="inlineStr"/>
      <c r="F88" t="inlineStr"/>
      <c r="G88">
        <f>HYPERLINK("https://library.bdrc.io/search?lg=bo&amp;t=Work&amp;pg=1&amp;f=author,exc,bdr:P7401&amp;uilang=bo&amp;q=དཔལ་གསང་བ་འདུས་པའི་རྫོགས་རིམ་མཐར་ཕྱིན་པ།~1", "བརྩམས་ཆོས་གཞན།")</f>
        <v/>
      </c>
      <c r="H88">
        <f>HYPERLINK("https://library.bdrc.io/search?lg=bo&amp;t=Etext&amp;pg=1&amp;f=author,exc,bdr:P7401&amp;uilang=bo&amp;q=དཔལ་གསང་བ་འདུས་པའི་རྫོགས་རིམ་མཐར་ཕྱིན་པ།~1", "ཡིག་རྐྱང་གཞན།")</f>
        <v/>
      </c>
    </row>
    <row r="89" ht="70" customHeight="1">
      <c r="A89" t="inlineStr"/>
      <c r="B89" t="inlineStr">
        <is>
          <t>WA0RT0672</t>
        </is>
      </c>
      <c r="C89" t="inlineStr">
        <is>
          <t>དཔལ་གསང་བ་འདུས་པའི་རྫོགས་རིམ་མཐར་ཕྱིན་པ།</t>
        </is>
      </c>
      <c r="D89">
        <f>HYPERLINK("https://library.bdrc.io/show/bdr:MW22704_1468?uilang=bo","MW22704_1468")</f>
        <v/>
      </c>
      <c r="E89" t="inlineStr"/>
      <c r="F89" t="inlineStr"/>
      <c r="G89">
        <f>HYPERLINK("https://library.bdrc.io/search?lg=bo&amp;t=Work&amp;pg=1&amp;f=author,exc,bdr:P7401&amp;uilang=bo&amp;q=དཔལ་གསང་བ་འདུས་པའི་རྫོགས་རིམ་མཐར་ཕྱིན་པ།~1", "བརྩམས་ཆོས་གཞན།")</f>
        <v/>
      </c>
      <c r="H89">
        <f>HYPERLINK("https://library.bdrc.io/search?lg=bo&amp;t=Etext&amp;pg=1&amp;f=author,exc,bdr:P7401&amp;uilang=bo&amp;q=དཔལ་གསང་བ་འདུས་པའི་རྫོགས་རིམ་མཐར་ཕྱིན་པ།~1", "ཡིག་རྐྱང་གཞན།")</f>
        <v/>
      </c>
    </row>
    <row r="90" ht="70" customHeight="1">
      <c r="A90" t="inlineStr"/>
      <c r="B90" t="inlineStr">
        <is>
          <t>WA0RT1125</t>
        </is>
      </c>
      <c r="C90" t="inlineStr">
        <is>
          <t>རྣམ་པར་མི་རྟོག་པའི་རབ་ཏུ་བྱེད་པ།</t>
        </is>
      </c>
      <c r="D90">
        <f>HYPERLINK("https://library.bdrc.io/show/bdr:MW23702_1130?uilang=bo","MW23702_1130")</f>
        <v/>
      </c>
      <c r="E90" t="inlineStr"/>
      <c r="F90" t="inlineStr"/>
      <c r="G90">
        <f>HYPERLINK("https://library.bdrc.io/search?lg=bo&amp;t=Work&amp;pg=1&amp;f=author,exc,bdr:P7401&amp;uilang=bo&amp;q=རྣམ་པར་མི་རྟོག་པའི་རབ་ཏུ་བྱེད་པ།~1", "བརྩམས་ཆོས་གཞན།")</f>
        <v/>
      </c>
      <c r="H90">
        <f>HYPERLINK("https://library.bdrc.io/search?lg=bo&amp;t=Etext&amp;pg=1&amp;f=author,exc,bdr:P7401&amp;uilang=bo&amp;q=རྣམ་པར་མི་རྟོག་པའི་རབ་ཏུ་བྱེད་པ།~1", "ཡིག་རྐྱང་གཞན།")</f>
        <v/>
      </c>
    </row>
    <row r="91" ht="70" customHeight="1">
      <c r="A91" t="inlineStr"/>
      <c r="B91" t="inlineStr">
        <is>
          <t>WA0RT1125</t>
        </is>
      </c>
      <c r="C91" t="inlineStr">
        <is>
          <t>རྣམ་པར་མི་རྟོག་པའི་རབ་ཏུ་བྱེད་པ།</t>
        </is>
      </c>
      <c r="D91">
        <f>HYPERLINK("https://library.bdrc.io/show/bdr:MW23703_2279?uilang=bo","MW23703_2279")</f>
        <v/>
      </c>
      <c r="E91" t="inlineStr"/>
      <c r="F91" t="inlineStr"/>
      <c r="G91">
        <f>HYPERLINK("https://library.bdrc.io/search?lg=bo&amp;t=Work&amp;pg=1&amp;f=author,exc,bdr:P7401&amp;uilang=bo&amp;q=རྣམ་པར་མི་རྟོག་པའི་རབ་ཏུ་བྱེད་པ།~1", "བརྩམས་ཆོས་གཞན།")</f>
        <v/>
      </c>
      <c r="H91">
        <f>HYPERLINK("https://library.bdrc.io/search?lg=bo&amp;t=Etext&amp;pg=1&amp;f=author,exc,bdr:P7401&amp;uilang=bo&amp;q=རྣམ་པར་མི་རྟོག་པའི་རབ་ཏུ་བྱེད་པ།~1", "ཡིག་རྐྱང་གཞན།")</f>
        <v/>
      </c>
    </row>
    <row r="92" ht="70" customHeight="1">
      <c r="A92" t="inlineStr"/>
      <c r="B92" t="inlineStr">
        <is>
          <t>WA0RT1125</t>
        </is>
      </c>
      <c r="C92" t="inlineStr">
        <is>
          <t>རྣམ་པར་མི་རྟོག་པའི་རབ་ཏུ་བྱེད་པ།</t>
        </is>
      </c>
      <c r="D92">
        <f>HYPERLINK("https://library.bdrc.io/show/bdr:MW2KG5015_1922?uilang=bo","MW2KG5015_1922")</f>
        <v/>
      </c>
      <c r="E92" t="inlineStr"/>
      <c r="F92" t="inlineStr"/>
      <c r="G92">
        <f>HYPERLINK("https://library.bdrc.io/search?lg=bo&amp;t=Work&amp;pg=1&amp;f=author,exc,bdr:P7401&amp;uilang=bo&amp;q=རྣམ་པར་མི་རྟོག་པའི་རབ་ཏུ་བྱེད་པ།~1", "བརྩམས་ཆོས་གཞན།")</f>
        <v/>
      </c>
      <c r="H92">
        <f>HYPERLINK("https://library.bdrc.io/search?lg=bo&amp;t=Etext&amp;pg=1&amp;f=author,exc,bdr:P7401&amp;uilang=bo&amp;q=རྣམ་པར་མི་རྟོག་པའི་རབ་ཏུ་བྱེད་པ།~1", "ཡིག་རྐྱང་གཞན།")</f>
        <v/>
      </c>
    </row>
    <row r="93" ht="70" customHeight="1">
      <c r="A93" t="inlineStr"/>
      <c r="B93" t="inlineStr">
        <is>
          <t>WA0RT1125</t>
        </is>
      </c>
      <c r="C93" t="inlineStr">
        <is>
          <t>རྣམ་པར་མི་རྟོག་པའི་རབ་ཏུ་བྱེད་པ།</t>
        </is>
      </c>
      <c r="D93">
        <f>HYPERLINK("https://library.bdrc.io/show/bdr:MW1KG13126_3126?uilang=bo","MW1KG13126_3126")</f>
        <v/>
      </c>
      <c r="E93" t="inlineStr"/>
      <c r="F93" t="inlineStr"/>
      <c r="G93">
        <f>HYPERLINK("https://library.bdrc.io/search?lg=bo&amp;t=Work&amp;pg=1&amp;f=author,exc,bdr:P7401&amp;uilang=bo&amp;q=རྣམ་པར་མི་རྟོག་པའི་རབ་ཏུ་བྱེད་པ།~1", "བརྩམས་ཆོས་གཞན།")</f>
        <v/>
      </c>
      <c r="H93">
        <f>HYPERLINK("https://library.bdrc.io/search?lg=bo&amp;t=Etext&amp;pg=1&amp;f=author,exc,bdr:P7401&amp;uilang=bo&amp;q=རྣམ་པར་མི་རྟོག་པའི་རབ་ཏུ་བྱེད་པ།~1", "ཡིག་རྐྱང་གཞན།")</f>
        <v/>
      </c>
    </row>
    <row r="94" ht="70" customHeight="1">
      <c r="A94" t="inlineStr"/>
      <c r="B94" t="inlineStr">
        <is>
          <t>WA0RT1125</t>
        </is>
      </c>
      <c r="C94" t="inlineStr">
        <is>
          <t>རྣམ་པར་མི་རྟོག་པའི་རབ་ཏུ་བྱེད་པ།</t>
        </is>
      </c>
      <c r="D94">
        <f>HYPERLINK("https://library.bdrc.io/show/bdr:MW1PD95844_1187?uilang=bo","MW1PD95844_1187")</f>
        <v/>
      </c>
      <c r="E94" t="inlineStr"/>
      <c r="F94" t="inlineStr"/>
      <c r="G94">
        <f>HYPERLINK("https://library.bdrc.io/search?lg=bo&amp;t=Work&amp;pg=1&amp;f=author,exc,bdr:P7401&amp;uilang=bo&amp;q=རྣམ་པར་མི་རྟོག་པའི་རབ་ཏུ་བྱེད་པ།~1", "བརྩམས་ཆོས་གཞན།")</f>
        <v/>
      </c>
      <c r="H94">
        <f>HYPERLINK("https://library.bdrc.io/search?lg=bo&amp;t=Etext&amp;pg=1&amp;f=author,exc,bdr:P7401&amp;uilang=bo&amp;q=རྣམ་པར་མི་རྟོག་པའི་རབ་ཏུ་བྱེད་པ།~1", "ཡིག་རྐྱང་གཞན།")</f>
        <v/>
      </c>
    </row>
    <row r="95" ht="70" customHeight="1">
      <c r="A95" t="inlineStr"/>
      <c r="B95" t="inlineStr">
        <is>
          <t>WA0RT1125</t>
        </is>
      </c>
      <c r="C95" t="inlineStr">
        <is>
          <t>རྣམ་པར་མི་རྟོག་པའི་རབ་ཏུ་བྱེད་པ།</t>
        </is>
      </c>
      <c r="D95">
        <f>HYPERLINK("https://library.bdrc.io/show/bdr:MW22704_1922?uilang=bo","MW22704_1922")</f>
        <v/>
      </c>
      <c r="E95" t="inlineStr"/>
      <c r="F95" t="inlineStr"/>
      <c r="G95">
        <f>HYPERLINK("https://library.bdrc.io/search?lg=bo&amp;t=Work&amp;pg=1&amp;f=author,exc,bdr:P7401&amp;uilang=bo&amp;q=རྣམ་པར་མི་རྟོག་པའི་རབ་ཏུ་བྱེད་པ།~1", "བརྩམས་ཆོས་གཞན།")</f>
        <v/>
      </c>
      <c r="H95">
        <f>HYPERLINK("https://library.bdrc.io/search?lg=bo&amp;t=Etext&amp;pg=1&amp;f=author,exc,bdr:P7401&amp;uilang=bo&amp;q=རྣམ་པར་མི་རྟོག་པའི་རབ་ཏུ་བྱེད་པ།~1", "ཡིག་རྐྱང་གཞན།")</f>
        <v/>
      </c>
    </row>
    <row r="96" ht="70" customHeight="1">
      <c r="A96" t="inlineStr"/>
      <c r="B96" t="inlineStr">
        <is>
          <t>WA0RT1284</t>
        </is>
      </c>
      <c r="C96" t="inlineStr">
        <is>
          <t>དུག་ལྔ་སྦས་པའི་ལམ་མཆོག་ཏུ་གསང་བ་བསམ་གྱིས་མི་ཁྱབ་པ་ཞེས་བྱ་བ།</t>
        </is>
      </c>
      <c r="D96">
        <f>HYPERLINK("https://library.bdrc.io/show/bdr:MW1KG13126_3285?uilang=bo","MW1KG13126_3285")</f>
        <v/>
      </c>
      <c r="E96" t="inlineStr"/>
      <c r="F96" t="inlineStr"/>
      <c r="G96">
        <f>HYPERLINK("https://library.bdrc.io/search?lg=bo&amp;t=Work&amp;pg=1&amp;f=author,exc,bdr:P7401&amp;uilang=bo&amp;q=དུག་ལྔ་སྦས་པའི་ལམ་མཆོག་ཏུ་གསང་བ་བསམ་གྱིས་མི་ཁྱབ་པ་ཞེས་བྱ་བ།~1", "བརྩམས་ཆོས་གཞན།")</f>
        <v/>
      </c>
      <c r="H96">
        <f>HYPERLINK("https://library.bdrc.io/search?lg=bo&amp;t=Etext&amp;pg=1&amp;f=author,exc,bdr:P7401&amp;uilang=bo&amp;q=དུག་ལྔ་སྦས་པའི་ལམ་མཆོག་ཏུ་གསང་བ་བསམ་གྱིས་མི་ཁྱབ་པ་ཞེས་བྱ་བ།~1", "ཡིག་རྐྱང་གཞན།")</f>
        <v/>
      </c>
    </row>
    <row r="97" ht="70" customHeight="1">
      <c r="A97" t="inlineStr"/>
      <c r="B97" t="inlineStr">
        <is>
          <t>WA0RT1284</t>
        </is>
      </c>
      <c r="C97" t="inlineStr">
        <is>
          <t>དུག་ལྔ་སྦས་པའི་ལམ་མཆོག་ཏུ་གསང་བ་བསམ་གྱིས་མི་ཁྱབ་པ་ཞེས་བྱ་བ།</t>
        </is>
      </c>
      <c r="D97">
        <f>HYPERLINK("https://library.bdrc.io/show/bdr:MW22704_2081?uilang=bo","MW22704_2081")</f>
        <v/>
      </c>
      <c r="E97" t="inlineStr"/>
      <c r="F97" t="inlineStr"/>
      <c r="G97">
        <f>HYPERLINK("https://library.bdrc.io/search?lg=bo&amp;t=Work&amp;pg=1&amp;f=author,exc,bdr:P7401&amp;uilang=bo&amp;q=དུག་ལྔ་སྦས་པའི་ལམ་མཆོག་ཏུ་གསང་བ་བསམ་གྱིས་མི་ཁྱབ་པ་ཞེས་བྱ་བ།~1", "བརྩམས་ཆོས་གཞན།")</f>
        <v/>
      </c>
      <c r="H97">
        <f>HYPERLINK("https://library.bdrc.io/search?lg=bo&amp;t=Etext&amp;pg=1&amp;f=author,exc,bdr:P7401&amp;uilang=bo&amp;q=དུག་ལྔ་སྦས་པའི་ལམ་མཆོག་ཏུ་གསང་བ་བསམ་གྱིས་མི་ཁྱབ་པ་ཞེས་བྱ་བ།~1", "ཡིག་རྐྱང་གཞན།")</f>
        <v/>
      </c>
    </row>
    <row r="98" ht="70" customHeight="1">
      <c r="A98" t="inlineStr"/>
      <c r="B98" t="inlineStr">
        <is>
          <t>WA0RT1284</t>
        </is>
      </c>
      <c r="C98" t="inlineStr">
        <is>
          <t>དུག་ལྔ་སྦས་པའི་ལམ་མཆོག་ཏུ་གསང་བ་བསམ་གྱིས་མི་ཁྱབ་པ་ཞེས་བྱ་བ།</t>
        </is>
      </c>
      <c r="D98">
        <f>HYPERLINK("https://library.bdrc.io/show/bdr:MW2KG5015_2081?uilang=bo","MW2KG5015_2081")</f>
        <v/>
      </c>
      <c r="E98" t="inlineStr"/>
      <c r="F98" t="inlineStr"/>
      <c r="G98">
        <f>HYPERLINK("https://library.bdrc.io/search?lg=bo&amp;t=Work&amp;pg=1&amp;f=author,exc,bdr:P7401&amp;uilang=bo&amp;q=དུག་ལྔ་སྦས་པའི་ལམ་མཆོག་ཏུ་གསང་བ་བསམ་གྱིས་མི་ཁྱབ་པ་ཞེས་བྱ་བ།~1", "བརྩམས་ཆོས་གཞན།")</f>
        <v/>
      </c>
      <c r="H98">
        <f>HYPERLINK("https://library.bdrc.io/search?lg=bo&amp;t=Etext&amp;pg=1&amp;f=author,exc,bdr:P7401&amp;uilang=bo&amp;q=དུག་ལྔ་སྦས་པའི་ལམ་མཆོག་ཏུ་གསང་བ་བསམ་གྱིས་མི་ཁྱབ་པ་ཞེས་བྱ་བ།~1", "ཡིག་རྐྱང་གཞན།")</f>
        <v/>
      </c>
    </row>
    <row r="99" ht="70" customHeight="1">
      <c r="A99" t="inlineStr"/>
      <c r="B99" t="inlineStr">
        <is>
          <t>WA0RT1284</t>
        </is>
      </c>
      <c r="C99" t="inlineStr">
        <is>
          <t>དུག་ལྔ་སྦས་པའི་ལམ་མཆོག་ཏུ་གསང་བ་བསམ་གྱིས་མི་ཁྱབ་པ་ཞེས་བྱ་བ།</t>
        </is>
      </c>
      <c r="D99">
        <f>HYPERLINK("https://library.bdrc.io/show/bdr:MW23702_1289?uilang=bo","MW23702_1289")</f>
        <v/>
      </c>
      <c r="E99" t="inlineStr"/>
      <c r="F99" t="inlineStr"/>
      <c r="G99">
        <f>HYPERLINK("https://library.bdrc.io/search?lg=bo&amp;t=Work&amp;pg=1&amp;f=author,exc,bdr:P7401&amp;uilang=bo&amp;q=དུག་ལྔ་སྦས་པའི་ལམ་མཆོག་ཏུ་གསང་བ་བསམ་གྱིས་མི་ཁྱབ་པ་ཞེས་བྱ་བ།~1", "བརྩམས་ཆོས་གཞན།")</f>
        <v/>
      </c>
      <c r="H99">
        <f>HYPERLINK("https://library.bdrc.io/search?lg=bo&amp;t=Etext&amp;pg=1&amp;f=author,exc,bdr:P7401&amp;uilang=bo&amp;q=དུག་ལྔ་སྦས་པའི་ལམ་མཆོག་ཏུ་གསང་བ་བསམ་གྱིས་མི་ཁྱབ་པ་ཞེས་བྱ་བ།~1", "ཡིག་རྐྱང་གཞན།")</f>
        <v/>
      </c>
    </row>
    <row r="100" ht="70" customHeight="1">
      <c r="A100" t="inlineStr"/>
      <c r="B100" t="inlineStr">
        <is>
          <t>WA0RT1284</t>
        </is>
      </c>
      <c r="C100" t="inlineStr">
        <is>
          <t>དུག་ལྔ་སྦས་པའི་ལམ་མཆོག་ཏུ་གསང་བ་བསམ་གྱིས་མི་ཁྱབ་པ་ཞེས་བྱ་བ།</t>
        </is>
      </c>
      <c r="D100">
        <f>HYPERLINK("https://library.bdrc.io/show/bdr:MW23703_2457?uilang=bo","MW23703_2457")</f>
        <v/>
      </c>
      <c r="E100" t="inlineStr"/>
      <c r="F100" t="inlineStr"/>
      <c r="G100">
        <f>HYPERLINK("https://library.bdrc.io/search?lg=bo&amp;t=Work&amp;pg=1&amp;f=author,exc,bdr:P7401&amp;uilang=bo&amp;q=དུག་ལྔ་སྦས་པའི་ལམ་མཆོག་ཏུ་གསང་བ་བསམ་གྱིས་མི་ཁྱབ་པ་ཞེས་བྱ་བ།~1", "བརྩམས་ཆོས་གཞན།")</f>
        <v/>
      </c>
      <c r="H100">
        <f>HYPERLINK("https://library.bdrc.io/search?lg=bo&amp;t=Etext&amp;pg=1&amp;f=author,exc,bdr:P7401&amp;uilang=bo&amp;q=དུག་ལྔ་སྦས་པའི་ལམ་མཆོག་ཏུ་གསང་བ་བསམ་གྱིས་མི་ཁྱབ་པ་ཞེས་བྱ་བ།~1", "ཡིག་རྐྱང་གཞན།")</f>
        <v/>
      </c>
    </row>
    <row r="101" ht="70" customHeight="1">
      <c r="A101" t="inlineStr"/>
      <c r="B101" t="inlineStr">
        <is>
          <t>WA0RT1284</t>
        </is>
      </c>
      <c r="C101" t="inlineStr">
        <is>
          <t>དུག་ལྔ་སྦས་པའི་ལམ་མཆོག་ཏུ་གསང་བ་བསམ་གྱིས་མི་ཁྱབ་པ་ཞེས་བྱ་བ།</t>
        </is>
      </c>
      <c r="D101">
        <f>HYPERLINK("https://library.bdrc.io/show/bdr:MW1PD95844_1359?uilang=bo","MW1PD95844_1359")</f>
        <v/>
      </c>
      <c r="E101" t="inlineStr"/>
      <c r="F101" t="inlineStr"/>
      <c r="G101">
        <f>HYPERLINK("https://library.bdrc.io/search?lg=bo&amp;t=Work&amp;pg=1&amp;f=author,exc,bdr:P7401&amp;uilang=bo&amp;q=དུག་ལྔ་སྦས་པའི་ལམ་མཆོག་ཏུ་གསང་བ་བསམ་གྱིས་མི་ཁྱབ་པ་ཞེས་བྱ་བ།~1", "བརྩམས་ཆོས་གཞན།")</f>
        <v/>
      </c>
      <c r="H101">
        <f>HYPERLINK("https://library.bdrc.io/search?lg=bo&amp;t=Etext&amp;pg=1&amp;f=author,exc,bdr:P7401&amp;uilang=bo&amp;q=དུག་ལྔ་སྦས་པའི་ལམ་མཆོག་ཏུ་གསང་བ་བསམ་གྱིས་མི་ཁྱབ་པ་ཞེས་བྱ་བ།~1", "ཡིག་རྐྱང་གཞན།")</f>
        <v/>
      </c>
    </row>
    <row r="102" ht="70" customHeight="1">
      <c r="A102" t="inlineStr"/>
      <c r="B102" t="inlineStr">
        <is>
          <t>WA0RT2694</t>
        </is>
      </c>
      <c r="C102" t="inlineStr">
        <is>
          <t>གོ་བར་བྱེད་པ་སྙིང་པོ་བརྒྱ་པ།</t>
        </is>
      </c>
      <c r="D102">
        <f>HYPERLINK("https://library.bdrc.io/show/bdr:MW22704_3484?uilang=bo","MW22704_3484")</f>
        <v/>
      </c>
      <c r="E102" t="inlineStr"/>
      <c r="F102" t="inlineStr"/>
      <c r="G102">
        <f>HYPERLINK("https://library.bdrc.io/search?lg=bo&amp;t=Work&amp;pg=1&amp;f=author,exc,bdr:P7401&amp;uilang=bo&amp;q=གོ་བར་བྱེད་པ་སྙིང་པོ་བརྒྱ་པ།~1", "བརྩམས་ཆོས་གཞན།")</f>
        <v/>
      </c>
      <c r="H102">
        <f>HYPERLINK("https://library.bdrc.io/search?lg=bo&amp;t=Etext&amp;pg=1&amp;f=author,exc,bdr:P7401&amp;uilang=bo&amp;q=གོ་བར་བྱེད་པ་སྙིང་པོ་བརྒྱ་པ།~1", "ཡིག་རྐྱང་གཞན།")</f>
        <v/>
      </c>
    </row>
    <row r="103" ht="70" customHeight="1">
      <c r="A103" t="inlineStr"/>
      <c r="B103" t="inlineStr">
        <is>
          <t>WA0RT2694</t>
        </is>
      </c>
      <c r="C103" t="inlineStr">
        <is>
          <t>གོ་བར་བྱེད་པ་སྙིང་པོ་བརྒྱ་པ།</t>
        </is>
      </c>
      <c r="D103">
        <f>HYPERLINK("https://library.bdrc.io/show/bdr:MW2KG5015_3484?uilang=bo","MW2KG5015_3484")</f>
        <v/>
      </c>
      <c r="E103" t="inlineStr"/>
      <c r="F103" t="inlineStr"/>
      <c r="G103">
        <f>HYPERLINK("https://library.bdrc.io/search?lg=bo&amp;t=Work&amp;pg=1&amp;f=author,exc,bdr:P7401&amp;uilang=bo&amp;q=གོ་བར་བྱེད་པ་སྙིང་པོ་བརྒྱ་པ།~1", "བརྩམས་ཆོས་གཞན།")</f>
        <v/>
      </c>
      <c r="H103">
        <f>HYPERLINK("https://library.bdrc.io/search?lg=bo&amp;t=Etext&amp;pg=1&amp;f=author,exc,bdr:P7401&amp;uilang=bo&amp;q=གོ་བར་བྱེད་པ་སྙིང་པོ་བརྒྱ་པ།~1", "ཡིག་རྐྱང་གཞན།")</f>
        <v/>
      </c>
    </row>
    <row r="104" ht="70" customHeight="1">
      <c r="A104" t="inlineStr"/>
      <c r="B104" t="inlineStr">
        <is>
          <t>WA0RT2694</t>
        </is>
      </c>
      <c r="C104" t="inlineStr">
        <is>
          <t>གོ་བར་བྱེད་པ་སྙིང་པོ་བརྒྱ་པ།</t>
        </is>
      </c>
      <c r="D104">
        <f>HYPERLINK("https://library.bdrc.io/show/bdr:MW1PD95844_1236?uilang=bo","MW1PD95844_1236")</f>
        <v/>
      </c>
      <c r="E104" t="inlineStr"/>
      <c r="F104" t="inlineStr"/>
      <c r="G104">
        <f>HYPERLINK("https://library.bdrc.io/search?lg=bo&amp;t=Work&amp;pg=1&amp;f=author,exc,bdr:P7401&amp;uilang=bo&amp;q=གོ་བར་བྱེད་པ་སྙིང་པོ་བརྒྱ་པ།~1", "བརྩམས་ཆོས་གཞན།")</f>
        <v/>
      </c>
      <c r="H104">
        <f>HYPERLINK("https://library.bdrc.io/search?lg=bo&amp;t=Etext&amp;pg=1&amp;f=author,exc,bdr:P7401&amp;uilang=bo&amp;q=གོ་བར་བྱེད་པ་སྙིང་པོ་བརྒྱ་པ།~1", "ཡིག་རྐྱང་གཞན།")</f>
        <v/>
      </c>
    </row>
    <row r="105" ht="70" customHeight="1">
      <c r="A105" t="inlineStr"/>
      <c r="B105" t="inlineStr">
        <is>
          <t>WA0RT2694</t>
        </is>
      </c>
      <c r="C105" t="inlineStr">
        <is>
          <t>གོ་བར་བྱེད་པ་སྙིང་པོ་བརྒྱ་པ།</t>
        </is>
      </c>
      <c r="D105">
        <f>HYPERLINK("https://library.bdrc.io/show/bdr:MW1KG13126_4695?uilang=bo","MW1KG13126_4695")</f>
        <v/>
      </c>
      <c r="E105" t="inlineStr"/>
      <c r="F105" t="inlineStr"/>
      <c r="G105">
        <f>HYPERLINK("https://library.bdrc.io/search?lg=bo&amp;t=Work&amp;pg=1&amp;f=author,exc,bdr:P7401&amp;uilang=bo&amp;q=གོ་བར་བྱེད་པ་སྙིང་པོ་བརྒྱ་པ།~1", "བརྩམས་ཆོས་གཞན།")</f>
        <v/>
      </c>
      <c r="H105">
        <f>HYPERLINK("https://library.bdrc.io/search?lg=bo&amp;t=Etext&amp;pg=1&amp;f=author,exc,bdr:P7401&amp;uilang=bo&amp;q=གོ་བར་བྱེད་པ་སྙིང་པོ་བརྒྱ་པ།~1", "ཡིག་རྐྱང་གཞན།")</f>
        <v/>
      </c>
    </row>
    <row r="106" ht="70" customHeight="1">
      <c r="A106" t="inlineStr"/>
      <c r="B106" t="inlineStr">
        <is>
          <t>WA0RT2694</t>
        </is>
      </c>
      <c r="C106" t="inlineStr">
        <is>
          <t>གོ་བར་བྱེད་པ་སྙིང་པོ་བརྒྱ་པ།</t>
        </is>
      </c>
      <c r="D106">
        <f>HYPERLINK("https://library.bdrc.io/show/bdr:MW23703_2334?uilang=bo","MW23703_2334")</f>
        <v/>
      </c>
      <c r="E106" t="inlineStr"/>
      <c r="F106" t="inlineStr"/>
      <c r="G106">
        <f>HYPERLINK("https://library.bdrc.io/search?lg=bo&amp;t=Work&amp;pg=1&amp;f=author,exc,bdr:P7401&amp;uilang=bo&amp;q=གོ་བར་བྱེད་པ་སྙིང་པོ་བརྒྱ་པ།~1", "བརྩམས་ཆོས་གཞན།")</f>
        <v/>
      </c>
      <c r="H106">
        <f>HYPERLINK("https://library.bdrc.io/search?lg=bo&amp;t=Etext&amp;pg=1&amp;f=author,exc,bdr:P7401&amp;uilang=bo&amp;q=གོ་བར་བྱེད་པ་སྙིང་པོ་བརྒྱ་པ།~1", "ཡིག་རྐྱང་གཞན།")</f>
        <v/>
      </c>
    </row>
    <row r="107" ht="70" customHeight="1">
      <c r="A107" t="inlineStr"/>
      <c r="B107" t="inlineStr">
        <is>
          <t>WA0RT2694</t>
        </is>
      </c>
      <c r="C107" t="inlineStr">
        <is>
          <t>གོ་བར་བྱེད་པ་སྙིང་པོ་བརྒྱ་པ།</t>
        </is>
      </c>
      <c r="D107">
        <f>HYPERLINK("https://library.bdrc.io/show/bdr:MW23702_2694?uilang=bo","MW23702_2694")</f>
        <v/>
      </c>
      <c r="E107" t="inlineStr"/>
      <c r="F107" t="inlineStr"/>
      <c r="G107">
        <f>HYPERLINK("https://library.bdrc.io/search?lg=bo&amp;t=Work&amp;pg=1&amp;f=author,exc,bdr:P7401&amp;uilang=bo&amp;q=གོ་བར་བྱེད་པ་སྙིང་པོ་བརྒྱ་པ།~1", "བརྩམས་ཆོས་གཞན།")</f>
        <v/>
      </c>
      <c r="H107">
        <f>HYPERLINK("https://library.bdrc.io/search?lg=bo&amp;t=Etext&amp;pg=1&amp;f=author,exc,bdr:P7401&amp;uilang=bo&amp;q=གོ་བར་བྱེད་པ་སྙིང་པོ་བརྒྱ་པ།~1", "ཡིག་རྐྱང་གཞན།")</f>
        <v/>
      </c>
    </row>
    <row r="108" ht="70" customHeight="1">
      <c r="A108" t="inlineStr"/>
      <c r="B108" t="inlineStr">
        <is>
          <t>WA0RT2694</t>
        </is>
      </c>
      <c r="C108" t="inlineStr">
        <is>
          <t>གནོད་སྦྱིན་ནག་པོ་ཆེན་པོ་ལ་རིན་པོ་ཆེ་བསྟོད་པ་ཞེས་བྱ་བ།</t>
        </is>
      </c>
      <c r="D108">
        <f>HYPERLINK("https://library.bdrc.io/show/bdr:MW1PD95844_2805?uilang=bo","MW1PD95844_2805")</f>
        <v/>
      </c>
      <c r="E108" t="inlineStr"/>
      <c r="F108" t="inlineStr"/>
      <c r="G108">
        <f>HYPERLINK("https://library.bdrc.io/search?lg=bo&amp;t=Work&amp;pg=1&amp;f=author,exc,bdr:P7401&amp;uilang=bo&amp;q=གནོད་སྦྱིན་ནག་པོ་ཆེན་པོ་ལ་རིན་པོ་ཆེ་བསྟོད་པ་ཞེས་བྱ་བ།~1", "བརྩམས་ཆོས་གཞན།")</f>
        <v/>
      </c>
      <c r="H108">
        <f>HYPERLINK("https://library.bdrc.io/search?lg=bo&amp;t=Etext&amp;pg=1&amp;f=author,exc,bdr:P7401&amp;uilang=bo&amp;q=གནོད་སྦྱིན་ནག་པོ་ཆེན་པོ་ལ་རིན་པོ་ཆེ་བསྟོད་པ་ཞེས་བྱ་བ།~1", "ཡིག་རྐྱང་གཞན།")</f>
        <v/>
      </c>
    </row>
    <row r="109" ht="70" customHeight="1">
      <c r="A109" t="inlineStr"/>
      <c r="B109" t="inlineStr">
        <is>
          <t>WA0RT3189</t>
        </is>
      </c>
      <c r="C109" t="inlineStr">
        <is>
          <t>ཆ་ཤས་ཀྱི་ཡན་ལག་ཅེས་བྱ་བའི་རབ་ཏུ་བྱེད་པ།</t>
        </is>
      </c>
      <c r="D109">
        <f>HYPERLINK("https://library.bdrc.io/show/bdr:MW23702_3247?uilang=bo","MW23702_3247")</f>
        <v/>
      </c>
      <c r="E109" t="inlineStr"/>
      <c r="F109" t="inlineStr"/>
      <c r="G109">
        <f>HYPERLINK("https://library.bdrc.io/search?lg=bo&amp;t=Work&amp;pg=1&amp;f=author,exc,bdr:P7401&amp;uilang=bo&amp;q=ཆ་ཤས་ཀྱི་ཡན་ལག་ཅེས་བྱ་བའི་རབ་ཏུ་བྱེད་པ།~1", "བརྩམས་ཆོས་གཞན།")</f>
        <v/>
      </c>
      <c r="H109">
        <f>HYPERLINK("https://library.bdrc.io/search?lg=bo&amp;t=Etext&amp;pg=1&amp;f=author,exc,bdr:P7401&amp;uilang=bo&amp;q=ཆ་ཤས་ཀྱི་ཡན་ལག་ཅེས་བྱ་བའི་རབ་ཏུ་བྱེད་པ།~1", "ཡིག་རྐྱང་གཞན།")</f>
        <v/>
      </c>
    </row>
    <row r="110" ht="70" customHeight="1">
      <c r="A110" t="inlineStr"/>
      <c r="B110" t="inlineStr">
        <is>
          <t>WA0RT3189</t>
        </is>
      </c>
      <c r="C110" t="inlineStr">
        <is>
          <t>ཆ་ཤས་ཀྱི་ཡན་ལག་ཅེས་བྱ་བའི་རབ་ཏུ་བྱེད་པའི་འགྲེལ་པ།</t>
        </is>
      </c>
      <c r="D110">
        <f>HYPERLINK("https://library.bdrc.io/show/bdr:MW1PD95844_3070?uilang=bo","MW1PD95844_3070")</f>
        <v/>
      </c>
      <c r="E110" t="inlineStr"/>
      <c r="F110" t="inlineStr"/>
      <c r="G110">
        <f>HYPERLINK("https://library.bdrc.io/search?lg=bo&amp;t=Work&amp;pg=1&amp;f=author,exc,bdr:P7401&amp;uilang=bo&amp;q=ཆ་ཤས་ཀྱི་ཡན་ལག་ཅེས་བྱ་བའི་རབ་ཏུ་བྱེད་པའི་འགྲེལ་པ།~1", "བརྩམས་ཆོས་གཞན།")</f>
        <v/>
      </c>
      <c r="H110">
        <f>HYPERLINK("https://library.bdrc.io/search?lg=bo&amp;t=Etext&amp;pg=1&amp;f=author,exc,bdr:P7401&amp;uilang=bo&amp;q=ཆ་ཤས་ཀྱི་ཡན་ལག་ཅེས་བྱ་བའི་རབ་ཏུ་བྱེད་པའི་འགྲེལ་པ།~1", "ཡིག་རྐྱང་གཞན།")</f>
        <v/>
      </c>
    </row>
    <row r="111" ht="70" customHeight="1">
      <c r="A111" t="inlineStr"/>
      <c r="B111" t="inlineStr">
        <is>
          <t>WA0RT3189</t>
        </is>
      </c>
      <c r="C111" t="inlineStr">
        <is>
          <t>ཆ་ཤས་ཀྱི་ཡན་ལག་ཅེས་བྱ་བའི་རབ་ཏུ་བྱེད་པ།</t>
        </is>
      </c>
      <c r="D111">
        <f>HYPERLINK("https://library.bdrc.io/show/bdr:MW23703_3844?uilang=bo","MW23703_3844")</f>
        <v/>
      </c>
      <c r="E111" t="inlineStr"/>
      <c r="F111" t="inlineStr"/>
      <c r="G111">
        <f>HYPERLINK("https://library.bdrc.io/search?lg=bo&amp;t=Work&amp;pg=1&amp;f=author,exc,bdr:P7401&amp;uilang=bo&amp;q=ཆ་ཤས་ཀྱི་ཡན་ལག་ཅེས་བྱ་བའི་རབ་ཏུ་བྱེད་པ།~1", "བརྩམས་ཆོས་གཞན།")</f>
        <v/>
      </c>
      <c r="H111">
        <f>HYPERLINK("https://library.bdrc.io/search?lg=bo&amp;t=Etext&amp;pg=1&amp;f=author,exc,bdr:P7401&amp;uilang=bo&amp;q=ཆ་ཤས་ཀྱི་ཡན་ལག་ཅེས་བྱ་བའི་རབ་ཏུ་བྱེད་པ།~1", "ཡིག་རྐྱང་གཞན།")</f>
        <v/>
      </c>
    </row>
    <row r="112" ht="70" customHeight="1">
      <c r="A112" t="inlineStr"/>
      <c r="B112" t="inlineStr">
        <is>
          <t>WA0RT3189</t>
        </is>
      </c>
      <c r="C112" t="inlineStr">
        <is>
          <t>ཆ་ཤས་ཀྱི་ཡན་ལག་ཅེས་བྱ་བའི་རབ་ཏུ་བྱེད་པ།</t>
        </is>
      </c>
      <c r="D112">
        <f>HYPERLINK("https://library.bdrc.io/show/bdr:MW1KG13126_5244?uilang=bo","MW1KG13126_5244")</f>
        <v/>
      </c>
      <c r="E112" t="inlineStr"/>
      <c r="F112" t="inlineStr"/>
      <c r="G112">
        <f>HYPERLINK("https://library.bdrc.io/search?lg=bo&amp;t=Work&amp;pg=1&amp;f=author,exc,bdr:P7401&amp;uilang=bo&amp;q=ཆ་ཤས་ཀྱི་ཡན་ལག་ཅེས་བྱ་བའི་རབ་ཏུ་བྱེད་པ།~1", "བརྩམས་ཆོས་གཞན།")</f>
        <v/>
      </c>
      <c r="H112">
        <f>HYPERLINK("https://library.bdrc.io/search?lg=bo&amp;t=Etext&amp;pg=1&amp;f=author,exc,bdr:P7401&amp;uilang=bo&amp;q=ཆ་ཤས་ཀྱི་ཡན་ལག་ཅེས་བྱ་བའི་རབ་ཏུ་བྱེད་པ།~1", "ཡིག་རྐྱང་གཞན།")</f>
        <v/>
      </c>
    </row>
    <row r="113" ht="70" customHeight="1">
      <c r="A113" t="inlineStr"/>
      <c r="B113" t="inlineStr">
        <is>
          <t>WA0RT3189</t>
        </is>
      </c>
      <c r="C113" t="inlineStr">
        <is>
          <t>ཆ་ཤས་ཀྱི་ཡན་ལག་ཅེས་བྱ་བའི་རབ་ཏུ་བྱེད་པ།</t>
        </is>
      </c>
      <c r="D113">
        <f>HYPERLINK("https://library.bdrc.io/show/bdr:MW2KG5015_4033?uilang=bo","MW2KG5015_4033")</f>
        <v/>
      </c>
      <c r="E113" t="inlineStr"/>
      <c r="F113" t="inlineStr"/>
      <c r="G113">
        <f>HYPERLINK("https://library.bdrc.io/search?lg=bo&amp;t=Work&amp;pg=1&amp;f=author,exc,bdr:P7401&amp;uilang=bo&amp;q=ཆ་ཤས་ཀྱི་ཡན་ལག་ཅེས་བྱ་བའི་རབ་ཏུ་བྱེད་པ།~1", "བརྩམས་ཆོས་གཞན།")</f>
        <v/>
      </c>
      <c r="H113">
        <f>HYPERLINK("https://library.bdrc.io/search?lg=bo&amp;t=Etext&amp;pg=1&amp;f=author,exc,bdr:P7401&amp;uilang=bo&amp;q=ཆ་ཤས་ཀྱི་ཡན་ལག་ཅེས་བྱ་བའི་རབ་ཏུ་བྱེད་པ།~1", "ཡིག་རྐྱང་གཞན།")</f>
        <v/>
      </c>
    </row>
    <row r="114" ht="70" customHeight="1">
      <c r="A114" t="inlineStr"/>
      <c r="B114" t="inlineStr">
        <is>
          <t>WA0RT3189</t>
        </is>
      </c>
      <c r="C114" t="inlineStr">
        <is>
          <t>ཆ་ཤས་ཀྱི་ཡན་ལག་ཅེས་བྱ་བའི་རབ་ཏུ་བྱེད་པ།</t>
        </is>
      </c>
      <c r="D114">
        <f>HYPERLINK("https://library.bdrc.io/show/bdr:MW22704_4033?uilang=bo","MW22704_4033")</f>
        <v/>
      </c>
      <c r="E114" t="inlineStr"/>
      <c r="F114" t="inlineStr"/>
      <c r="G114">
        <f>HYPERLINK("https://library.bdrc.io/search?lg=bo&amp;t=Work&amp;pg=1&amp;f=author,exc,bdr:P7401&amp;uilang=bo&amp;q=ཆ་ཤས་ཀྱི་ཡན་ལག་ཅེས་བྱ་བའི་རབ་ཏུ་བྱེད་པ།~1", "བརྩམས་ཆོས་གཞན།")</f>
        <v/>
      </c>
      <c r="H114">
        <f>HYPERLINK("https://library.bdrc.io/search?lg=bo&amp;t=Etext&amp;pg=1&amp;f=author,exc,bdr:P7401&amp;uilang=bo&amp;q=ཆ་ཤས་ཀྱི་ཡན་ལག་ཅེས་བྱ་བའི་རབ་ཏུ་བྱེད་པ།~1", "ཡིག་རྐྱང་གཞན།")</f>
        <v/>
      </c>
    </row>
    <row r="115" ht="70" customHeight="1">
      <c r="A115" t="inlineStr"/>
      <c r="B115" t="inlineStr">
        <is>
          <t>WA0RTI3190</t>
        </is>
      </c>
      <c r="C115" t="inlineStr">
        <is>
          <t>Hastavalaprakaranavrtti</t>
        </is>
      </c>
      <c r="D115">
        <f>HYPERLINK("https://library.bdrc.io/show/bdr:IE0GR0303?uilang=bo","IE0GR0303")</f>
        <v/>
      </c>
      <c r="E115" t="inlineStr"/>
      <c r="F115" t="inlineStr"/>
      <c r="G115">
        <f>HYPERLINK("https://library.bdrc.io/search?lg=bo&amp;t=Work&amp;pg=1&amp;f=author,exc,bdr:P7401&amp;uilang=bo&amp;q=Hastavalaprakaranavrtti~1", "བརྩམས་ཆོས་གཞན།")</f>
        <v/>
      </c>
      <c r="H115">
        <f>HYPERLINK("https://library.bdrc.io/search?lg=bo&amp;t=Etext&amp;pg=1&amp;f=author,exc,bdr:P7401&amp;uilang=bo&amp;q=Hastavalaprakaranavrtti~1", "ཡིག་རྐྱང་གཞན།")</f>
        <v/>
      </c>
    </row>
    <row r="116" ht="70" customHeight="1">
      <c r="A116" t="inlineStr"/>
      <c r="B116" t="inlineStr">
        <is>
          <t>WA0RT3190</t>
        </is>
      </c>
      <c r="C116" t="inlineStr">
        <is>
          <t>ཆ་ཤས་ཀྱི་ཡན་ལག་ཅེས་བྱ་བའི་རབ་ཏུ་བྱེད་པའི་འགྲེལ་པ།</t>
        </is>
      </c>
      <c r="D116">
        <f>HYPERLINK("https://library.bdrc.io/show/bdr:MW1PD95844_3070?uilang=bo","MW1PD95844_3070")</f>
        <v/>
      </c>
      <c r="E116" t="inlineStr"/>
      <c r="F116" t="inlineStr"/>
      <c r="G116">
        <f>HYPERLINK("https://library.bdrc.io/search?lg=bo&amp;t=Work&amp;pg=1&amp;f=author,exc,bdr:P7401&amp;uilang=bo&amp;q=ཆ་ཤས་ཀྱི་ཡན་ལག་ཅེས་བྱ་བའི་རབ་ཏུ་བྱེད་པའི་འགྲེལ་པ།~1", "བརྩམས་ཆོས་གཞན།")</f>
        <v/>
      </c>
      <c r="H116">
        <f>HYPERLINK("https://library.bdrc.io/search?lg=bo&amp;t=Etext&amp;pg=1&amp;f=author,exc,bdr:P7401&amp;uilang=bo&amp;q=ཆ་ཤས་ཀྱི་ཡན་ལག་ཅེས་བྱ་བའི་རབ་ཏུ་བྱེད་པའི་འགྲེལ་པ།~1", "ཡིག་རྐྱང་གཞན།")</f>
        <v/>
      </c>
    </row>
    <row r="117" ht="70" customHeight="1">
      <c r="A117" t="inlineStr"/>
      <c r="B117" t="inlineStr">
        <is>
          <t>WA0RT3190</t>
        </is>
      </c>
      <c r="C117" t="inlineStr">
        <is>
          <t>ཆ་ཤས་ཀྱི་ཡན་ལག་ཅེས་བྱ་བའི་རབ་ཏུ་བྱེད་པའི་འགྲེལ་པ།</t>
        </is>
      </c>
      <c r="D117">
        <f>HYPERLINK("https://library.bdrc.io/show/bdr:MW1KG13126_5245?uilang=bo","MW1KG13126_5245")</f>
        <v/>
      </c>
      <c r="E117" t="inlineStr"/>
      <c r="F117" t="inlineStr"/>
      <c r="G117">
        <f>HYPERLINK("https://library.bdrc.io/search?lg=bo&amp;t=Work&amp;pg=1&amp;f=author,exc,bdr:P7401&amp;uilang=bo&amp;q=ཆ་ཤས་ཀྱི་ཡན་ལག་ཅེས་བྱ་བའི་རབ་ཏུ་བྱེད་པའི་འགྲེལ་པ།~1", "བརྩམས་ཆོས་གཞན།")</f>
        <v/>
      </c>
      <c r="H117">
        <f>HYPERLINK("https://library.bdrc.io/search?lg=bo&amp;t=Etext&amp;pg=1&amp;f=author,exc,bdr:P7401&amp;uilang=bo&amp;q=ཆ་ཤས་ཀྱི་ཡན་ལག་ཅེས་བྱ་བའི་རབ་ཏུ་བྱེད་པའི་འགྲེལ་པ།~1", "ཡིག་རྐྱང་གཞན།")</f>
        <v/>
      </c>
    </row>
    <row r="118" ht="70" customHeight="1">
      <c r="A118" t="inlineStr"/>
      <c r="B118" t="inlineStr">
        <is>
          <t>WA0RT3190</t>
        </is>
      </c>
      <c r="C118" t="inlineStr">
        <is>
          <t>ཆ་ཤས་ཀྱི་ཡན་ལག་ཅེས་བྱ་བའི་རབ་ཏུ་བྱེད་པའི་འགྲེལ་པ།</t>
        </is>
      </c>
      <c r="D118">
        <f>HYPERLINK("https://library.bdrc.io/show/bdr:MW2KG5015_4034?uilang=bo","MW2KG5015_4034")</f>
        <v/>
      </c>
      <c r="E118" t="inlineStr"/>
      <c r="F118" t="inlineStr"/>
      <c r="G118">
        <f>HYPERLINK("https://library.bdrc.io/search?lg=bo&amp;t=Work&amp;pg=1&amp;f=author,exc,bdr:P7401&amp;uilang=bo&amp;q=ཆ་ཤས་ཀྱི་ཡན་ལག་ཅེས་བྱ་བའི་རབ་ཏུ་བྱེད་པའི་འགྲེལ་པ།~1", "བརྩམས་ཆོས་གཞན།")</f>
        <v/>
      </c>
      <c r="H118">
        <f>HYPERLINK("https://library.bdrc.io/search?lg=bo&amp;t=Etext&amp;pg=1&amp;f=author,exc,bdr:P7401&amp;uilang=bo&amp;q=ཆ་ཤས་ཀྱི་ཡན་ལག་ཅེས་བྱ་བའི་རབ་ཏུ་བྱེད་པའི་འགྲེལ་པ།~1", "ཡིག་རྐྱང་གཞན།")</f>
        <v/>
      </c>
    </row>
    <row r="119" ht="70" customHeight="1">
      <c r="A119" t="inlineStr"/>
      <c r="B119" t="inlineStr">
        <is>
          <t>WA0RT3190</t>
        </is>
      </c>
      <c r="C119" t="inlineStr">
        <is>
          <t>ཆ་ཤས་ཀྱི་ཡན་ལག་ཅེས་བྱ་བའི་རབ་ཏུ་བྱེད་པའི་འགྲེལ་པ།</t>
        </is>
      </c>
      <c r="D119">
        <f>HYPERLINK("https://library.bdrc.io/show/bdr:MW22704_4034?uilang=bo","MW22704_4034")</f>
        <v/>
      </c>
      <c r="E119" t="inlineStr"/>
      <c r="F119" t="inlineStr"/>
      <c r="G119">
        <f>HYPERLINK("https://library.bdrc.io/search?lg=bo&amp;t=Work&amp;pg=1&amp;f=author,exc,bdr:P7401&amp;uilang=bo&amp;q=ཆ་ཤས་ཀྱི་ཡན་ལག་ཅེས་བྱ་བའི་རབ་ཏུ་བྱེད་པའི་འགྲེལ་པ།~1", "བརྩམས་ཆོས་གཞན།")</f>
        <v/>
      </c>
      <c r="H119">
        <f>HYPERLINK("https://library.bdrc.io/search?lg=bo&amp;t=Etext&amp;pg=1&amp;f=author,exc,bdr:P7401&amp;uilang=bo&amp;q=ཆ་ཤས་ཀྱི་ཡན་ལག་ཅེས་བྱ་བའི་རབ་ཏུ་བྱེད་པའི་འགྲེལ་པ།~1", "ཡིག་རྐྱང་གཞན།")</f>
        <v/>
      </c>
    </row>
    <row r="120" ht="70" customHeight="1">
      <c r="A120" t="inlineStr"/>
      <c r="B120" t="inlineStr">
        <is>
          <t>WA0RT3190</t>
        </is>
      </c>
      <c r="C120" t="inlineStr">
        <is>
          <t>ཆ་ཤས་ཀྱི་ཡན་ལག་ཅེས་བྱ་བའི་རབ་ཏུ་བྱེད་པའི་འགྲེལ་པ།</t>
        </is>
      </c>
      <c r="D120">
        <f>HYPERLINK("https://library.bdrc.io/show/bdr:MW23703_3845?uilang=bo","MW23703_3845")</f>
        <v/>
      </c>
      <c r="E120" t="inlineStr"/>
      <c r="F120" t="inlineStr"/>
      <c r="G120">
        <f>HYPERLINK("https://library.bdrc.io/search?lg=bo&amp;t=Work&amp;pg=1&amp;f=author,exc,bdr:P7401&amp;uilang=bo&amp;q=ཆ་ཤས་ཀྱི་ཡན་ལག་ཅེས་བྱ་བའི་རབ་ཏུ་བྱེད་པའི་འགྲེལ་པ།~1", "བརྩམས་ཆོས་གཞན།")</f>
        <v/>
      </c>
      <c r="H120">
        <f>HYPERLINK("https://library.bdrc.io/search?lg=bo&amp;t=Etext&amp;pg=1&amp;f=author,exc,bdr:P7401&amp;uilang=bo&amp;q=ཆ་ཤས་ཀྱི་ཡན་ལག་ཅེས་བྱ་བའི་རབ་ཏུ་བྱེད་པའི་འགྲེལ་པ།~1", "ཡིག་རྐྱང་གཞན།")</f>
        <v/>
      </c>
    </row>
    <row r="121" ht="70" customHeight="1">
      <c r="A121" t="inlineStr"/>
      <c r="B121" t="inlineStr">
        <is>
          <t>WA19459</t>
        </is>
      </c>
      <c r="C121" t="inlineStr">
        <is>
          <t>Aryadeva: Catuhsatika</t>
        </is>
      </c>
      <c r="D121">
        <f>HYPERLINK("https://library.bdrc.io/show/bdr:IE0GR0261?uilang=bo","IE0GR0261")</f>
        <v/>
      </c>
      <c r="E121" t="inlineStr"/>
      <c r="F121" t="inlineStr"/>
      <c r="G121">
        <f>HYPERLINK("https://library.bdrc.io/search?lg=bo&amp;t=Work&amp;pg=1&amp;f=author,exc,bdr:P7401&amp;uilang=bo&amp;q=Aryadeva: Catuhsatika~1", "བརྩམས་ཆོས་གཞན།")</f>
        <v/>
      </c>
      <c r="H121">
        <f>HYPERLINK("https://library.bdrc.io/search?lg=bo&amp;t=Etext&amp;pg=1&amp;f=author,exc,bdr:P7401&amp;uilang=bo&amp;q=Aryadeva: Catuhsatika~1", "ཡིག་རྐྱང་གཞན།")</f>
        <v/>
      </c>
    </row>
    <row r="122" ht="70" customHeight="1">
      <c r="A122" t="inlineStr"/>
      <c r="B122" t="inlineStr">
        <is>
          <t>WA0RT3191</t>
        </is>
      </c>
      <c r="C122" t="inlineStr">
        <is>
          <t>བསྟན་བཅོས་བཞི་བརྒྱ་པ་ཞེས་བྱ་བའི་ཚིག་ལེའུར་བྱས་པ།</t>
        </is>
      </c>
      <c r="D122">
        <f>HYPERLINK("https://library.bdrc.io/show/bdr:MW23702_3249?uilang=bo","MW23702_3249")</f>
        <v/>
      </c>
      <c r="E122" t="inlineStr"/>
      <c r="F122" t="inlineStr"/>
      <c r="G122">
        <f>HYPERLINK("https://library.bdrc.io/search?lg=bo&amp;t=Work&amp;pg=1&amp;f=author,exc,bdr:P7401&amp;uilang=bo&amp;q=བསྟན་བཅོས་བཞི་བརྒྱ་པ་ཞེས་བྱ་བའི་ཚིག་ལེའུར་བྱས་པ།~1", "བརྩམས་ཆོས་གཞན།")</f>
        <v/>
      </c>
      <c r="H122">
        <f>HYPERLINK("https://library.bdrc.io/search?lg=bo&amp;t=Etext&amp;pg=1&amp;f=author,exc,bdr:P7401&amp;uilang=bo&amp;q=བསྟན་བཅོས་བཞི་བརྒྱ་པ་ཞེས་བྱ་བའི་ཚིག་ལེའུར་བྱས་པ།~1", "ཡིག་རྐྱང་གཞན།")</f>
        <v/>
      </c>
    </row>
    <row r="123" ht="70" customHeight="1">
      <c r="A123" t="inlineStr"/>
      <c r="B123" t="inlineStr">
        <is>
          <t>WA0RT3191</t>
        </is>
      </c>
      <c r="C123" t="inlineStr">
        <is>
          <t>བསྟན་བཅོས་བཞི་བརྒྱ་པ་ཞེས་བྱ་བའི་ཚིག་ལེའུར་བྱས་པ།</t>
        </is>
      </c>
      <c r="D123">
        <f>HYPERLINK("https://library.bdrc.io/show/bdr:MW1PD95844_3071?uilang=bo","MW1PD95844_3071")</f>
        <v/>
      </c>
      <c r="E123" t="inlineStr"/>
      <c r="F123" t="inlineStr"/>
      <c r="G123">
        <f>HYPERLINK("https://library.bdrc.io/search?lg=bo&amp;t=Work&amp;pg=1&amp;f=author,exc,bdr:P7401&amp;uilang=bo&amp;q=བསྟན་བཅོས་བཞི་བརྒྱ་པ་ཞེས་བྱ་བའི་ཚིག་ལེའུར་བྱས་པ།~1", "བརྩམས་ཆོས་གཞན།")</f>
        <v/>
      </c>
      <c r="H123">
        <f>HYPERLINK("https://library.bdrc.io/search?lg=bo&amp;t=Etext&amp;pg=1&amp;f=author,exc,bdr:P7401&amp;uilang=bo&amp;q=བསྟན་བཅོས་བཞི་བརྒྱ་པ་ཞེས་བྱ་བའི་ཚིག་ལེའུར་བྱས་པ།~1", "ཡིག་རྐྱང་གཞན།")</f>
        <v/>
      </c>
    </row>
    <row r="124" ht="70" customHeight="1">
      <c r="A124" t="inlineStr"/>
      <c r="B124" t="inlineStr">
        <is>
          <t>WA0RT3191</t>
        </is>
      </c>
      <c r="C124" t="inlineStr">
        <is>
          <t>བསྟན་བཅོས་བཞི་བརྒྱ་པ་ཞེས་བྱ་བའི་ཚིག་ལེའུར་བྱས་པ།</t>
        </is>
      </c>
      <c r="D124">
        <f>HYPERLINK("https://library.bdrc.io/show/bdr:MW22704_4035?uilang=bo","MW22704_4035")</f>
        <v/>
      </c>
      <c r="E124" t="inlineStr"/>
      <c r="F124" t="inlineStr"/>
      <c r="G124">
        <f>HYPERLINK("https://library.bdrc.io/search?lg=bo&amp;t=Work&amp;pg=1&amp;f=author,exc,bdr:P7401&amp;uilang=bo&amp;q=བསྟན་བཅོས་བཞི་བརྒྱ་པ་ཞེས་བྱ་བའི་ཚིག་ལེའུར་བྱས་པ།~1", "བརྩམས་ཆོས་གཞན།")</f>
        <v/>
      </c>
      <c r="H124">
        <f>HYPERLINK("https://library.bdrc.io/search?lg=bo&amp;t=Etext&amp;pg=1&amp;f=author,exc,bdr:P7401&amp;uilang=bo&amp;q=བསྟན་བཅོས་བཞི་བརྒྱ་པ་ཞེས་བྱ་བའི་ཚིག་ལེའུར་བྱས་པ།~1", "ཡིག་རྐྱང་གཞན།")</f>
        <v/>
      </c>
    </row>
    <row r="125" ht="70" customHeight="1">
      <c r="A125" t="inlineStr"/>
      <c r="B125" t="inlineStr">
        <is>
          <t>WA0RT3191</t>
        </is>
      </c>
      <c r="C125" t="inlineStr">
        <is>
          <t>བསྟན་བཅོས་བཞི་བརྒྱ་པ་ཞེས་བྱ་བའི་ཚིག་ལེའུར་བྱས་པ།</t>
        </is>
      </c>
      <c r="D125">
        <f>HYPERLINK("https://library.bdrc.io/show/bdr:MW1KG13126_5246?uilang=bo","MW1KG13126_5246")</f>
        <v/>
      </c>
      <c r="E125" t="inlineStr"/>
      <c r="F125" t="inlineStr"/>
      <c r="G125">
        <f>HYPERLINK("https://library.bdrc.io/search?lg=bo&amp;t=Work&amp;pg=1&amp;f=author,exc,bdr:P7401&amp;uilang=bo&amp;q=བསྟན་བཅོས་བཞི་བརྒྱ་པ་ཞེས་བྱ་བའི་ཚིག་ལེའུར་བྱས་པ།~1", "བརྩམས་ཆོས་གཞན།")</f>
        <v/>
      </c>
      <c r="H125">
        <f>HYPERLINK("https://library.bdrc.io/search?lg=bo&amp;t=Etext&amp;pg=1&amp;f=author,exc,bdr:P7401&amp;uilang=bo&amp;q=བསྟན་བཅོས་བཞི་བརྒྱ་པ་ཞེས་བྱ་བའི་ཚིག་ལེའུར་བྱས་པ།~1", "ཡིག་རྐྱང་གཞན།")</f>
        <v/>
      </c>
    </row>
    <row r="126" ht="70" customHeight="1">
      <c r="A126" t="inlineStr"/>
      <c r="B126" t="inlineStr">
        <is>
          <t>WA0RT3191</t>
        </is>
      </c>
      <c r="C126" t="inlineStr">
        <is>
          <t>བསྟན་བཅོས་བཞི་བརྒྱ་པ་ཞེས་བྱ་བའི་ཚིག་ལེའུར་བྱས་པ།</t>
        </is>
      </c>
      <c r="D126">
        <f>HYPERLINK("https://library.bdrc.io/show/bdr:MW2KG5015_4035?uilang=bo","MW2KG5015_4035")</f>
        <v/>
      </c>
      <c r="E126" t="inlineStr"/>
      <c r="F126" t="inlineStr"/>
      <c r="G126">
        <f>HYPERLINK("https://library.bdrc.io/search?lg=bo&amp;t=Work&amp;pg=1&amp;f=author,exc,bdr:P7401&amp;uilang=bo&amp;q=བསྟན་བཅོས་བཞི་བརྒྱ་པ་ཞེས་བྱ་བའི་ཚིག་ལེའུར་བྱས་པ།~1", "བརྩམས་ཆོས་གཞན།")</f>
        <v/>
      </c>
      <c r="H126">
        <f>HYPERLINK("https://library.bdrc.io/search?lg=bo&amp;t=Etext&amp;pg=1&amp;f=author,exc,bdr:P7401&amp;uilang=bo&amp;q=བསྟན་བཅོས་བཞི་བརྒྱ་པ་ཞེས་བྱ་བའི་ཚིག་ལེའུར་བྱས་པ།~1", "ཡིག་རྐྱང་གཞན།")</f>
        <v/>
      </c>
    </row>
    <row r="127" ht="70" customHeight="1">
      <c r="A127" t="inlineStr"/>
      <c r="B127" t="inlineStr">
        <is>
          <t>WA0RT3191</t>
        </is>
      </c>
      <c r="C127" t="inlineStr">
        <is>
          <t>བསྟན་བཅོས་བཞི་བརྒྱ་པ་ཞེས་བྱ་བའི་ཚིག་ལེའུར་བྱས་པ།</t>
        </is>
      </c>
      <c r="D127">
        <f>HYPERLINK("https://library.bdrc.io/show/bdr:MW23703_3846?uilang=bo","MW23703_3846")</f>
        <v/>
      </c>
      <c r="E127" t="inlineStr"/>
      <c r="F127" t="inlineStr"/>
      <c r="G127">
        <f>HYPERLINK("https://library.bdrc.io/search?lg=bo&amp;t=Work&amp;pg=1&amp;f=author,exc,bdr:P7401&amp;uilang=bo&amp;q=བསྟན་བཅོས་བཞི་བརྒྱ་པ་ཞེས་བྱ་བའི་ཚིག་ལེའུར་བྱས་པ།~1", "བརྩམས་ཆོས་གཞན།")</f>
        <v/>
      </c>
      <c r="H127">
        <f>HYPERLINK("https://library.bdrc.io/search?lg=bo&amp;t=Etext&amp;pg=1&amp;f=author,exc,bdr:P7401&amp;uilang=bo&amp;q=བསྟན་བཅོས་བཞི་བརྒྱ་པ་ཞེས་བྱ་བའི་ཚིག་ལེའུར་བྱས་པ།~1", "ཡིག་རྐྱང་གཞན།")</f>
        <v/>
      </c>
    </row>
    <row r="128" ht="70" customHeight="1">
      <c r="A128" t="inlineStr"/>
      <c r="B128" t="inlineStr">
        <is>
          <t>WA0RT3192</t>
        </is>
      </c>
      <c r="C128" t="inlineStr">
        <is>
          <t>འཁྲུལ་པ་བཟློག་པའི་རིགས་པ་གཏན་ཚིགས་གྲུབ་པ་ཞེས་བྱ་བ།</t>
        </is>
      </c>
      <c r="D128">
        <f>HYPERLINK("https://library.bdrc.io/show/bdr:MW2KG5015_4036?uilang=bo","MW2KG5015_4036")</f>
        <v/>
      </c>
      <c r="E128" t="inlineStr"/>
      <c r="F128" t="inlineStr"/>
      <c r="G128">
        <f>HYPERLINK("https://library.bdrc.io/search?lg=bo&amp;t=Work&amp;pg=1&amp;f=author,exc,bdr:P7401&amp;uilang=bo&amp;q=འཁྲུལ་པ་བཟློག་པའི་རིགས་པ་གཏན་ཚིགས་གྲུབ་པ་ཞེས་བྱ་བ།~1", "བརྩམས་ཆོས་གཞན།")</f>
        <v/>
      </c>
      <c r="H128">
        <f>HYPERLINK("https://library.bdrc.io/search?lg=bo&amp;t=Etext&amp;pg=1&amp;f=author,exc,bdr:P7401&amp;uilang=bo&amp;q=འཁྲུལ་པ་བཟློག་པའི་རིགས་པ་གཏན་ཚིགས་གྲུབ་པ་ཞེས་བྱ་བ།~1", "ཡིག་རྐྱང་གཞན།")</f>
        <v/>
      </c>
    </row>
    <row r="129" ht="70" customHeight="1">
      <c r="A129" t="inlineStr"/>
      <c r="B129" t="inlineStr">
        <is>
          <t>WA0RT3192</t>
        </is>
      </c>
      <c r="C129" t="inlineStr">
        <is>
          <t>འཁྲུལ་བ་བཟློག་པའི་རིགས་པ་གཏན་ཚིགས་གྲུབ་པ་ཞེས་བྱ་བ།</t>
        </is>
      </c>
      <c r="D129">
        <f>HYPERLINK("https://library.bdrc.io/show/bdr:MW23702_3250?uilang=bo","MW23702_3250")</f>
        <v/>
      </c>
      <c r="E129" t="inlineStr"/>
      <c r="F129" t="inlineStr"/>
      <c r="G129">
        <f>HYPERLINK("https://library.bdrc.io/search?lg=bo&amp;t=Work&amp;pg=1&amp;f=author,exc,bdr:P7401&amp;uilang=bo&amp;q=འཁྲུལ་བ་བཟློག་པའི་རིགས་པ་གཏན་ཚིགས་གྲུབ་པ་ཞེས་བྱ་བ།~1", "བརྩམས་ཆོས་གཞན།")</f>
        <v/>
      </c>
      <c r="H129">
        <f>HYPERLINK("https://library.bdrc.io/search?lg=bo&amp;t=Etext&amp;pg=1&amp;f=author,exc,bdr:P7401&amp;uilang=bo&amp;q=འཁྲུལ་བ་བཟློག་པའི་རིགས་པ་གཏན་ཚིགས་གྲུབ་པ་ཞེས་བྱ་བ།~1", "ཡིག་རྐྱང་གཞན།")</f>
        <v/>
      </c>
    </row>
    <row r="130" ht="70" customHeight="1">
      <c r="A130" t="inlineStr"/>
      <c r="B130" t="inlineStr">
        <is>
          <t>WA0RT3192</t>
        </is>
      </c>
      <c r="C130" t="inlineStr">
        <is>
          <t>འཁྲུལ་པ་བཟློག་པའི་རིགས་པ་གཏན་ཚིགས་གྲུབ་པ་ཞེས་བྱ་བ།</t>
        </is>
      </c>
      <c r="D130">
        <f>HYPERLINK("https://library.bdrc.io/show/bdr:MW1KG13126_5247?uilang=bo","MW1KG13126_5247")</f>
        <v/>
      </c>
      <c r="E130" t="inlineStr"/>
      <c r="F130" t="inlineStr"/>
      <c r="G130">
        <f>HYPERLINK("https://library.bdrc.io/search?lg=bo&amp;t=Work&amp;pg=1&amp;f=author,exc,bdr:P7401&amp;uilang=bo&amp;q=འཁྲུལ་པ་བཟློག་པའི་རིགས་པ་གཏན་ཚིགས་གྲུབ་པ་ཞེས་བྱ་བ།~1", "བརྩམས་ཆོས་གཞན།")</f>
        <v/>
      </c>
      <c r="H130">
        <f>HYPERLINK("https://library.bdrc.io/search?lg=bo&amp;t=Etext&amp;pg=1&amp;f=author,exc,bdr:P7401&amp;uilang=bo&amp;q=འཁྲུལ་པ་བཟློག་པའི་རིགས་པ་གཏན་ཚིགས་གྲུབ་པ་ཞེས་བྱ་བ།~1", "ཡིག་རྐྱང་གཞན།")</f>
        <v/>
      </c>
    </row>
    <row r="131" ht="70" customHeight="1">
      <c r="A131" t="inlineStr"/>
      <c r="B131" t="inlineStr">
        <is>
          <t>WA0RT3192</t>
        </is>
      </c>
      <c r="C131" t="inlineStr">
        <is>
          <t>འཁྲུལ་པ་བཟློག་པའི་རིགས་པ་གཏན་ཚིགས་གྲུབ་པ་ཞེས་བྱ་བ།</t>
        </is>
      </c>
      <c r="D131">
        <f>HYPERLINK("https://library.bdrc.io/show/bdr:MW23703_3847?uilang=bo","MW23703_3847")</f>
        <v/>
      </c>
      <c r="E131" t="inlineStr"/>
      <c r="F131" t="inlineStr"/>
      <c r="G131">
        <f>HYPERLINK("https://library.bdrc.io/search?lg=bo&amp;t=Work&amp;pg=1&amp;f=author,exc,bdr:P7401&amp;uilang=bo&amp;q=འཁྲུལ་པ་བཟློག་པའི་རིགས་པ་གཏན་ཚིགས་གྲུབ་པ་ཞེས་བྱ་བ།~1", "བརྩམས་ཆོས་གཞན།")</f>
        <v/>
      </c>
      <c r="H131">
        <f>HYPERLINK("https://library.bdrc.io/search?lg=bo&amp;t=Etext&amp;pg=1&amp;f=author,exc,bdr:P7401&amp;uilang=bo&amp;q=འཁྲུལ་པ་བཟློག་པའི་རིགས་པ་གཏན་ཚིགས་གྲུབ་པ་ཞེས་བྱ་བ།~1", "ཡིག་རྐྱང་གཞན།")</f>
        <v/>
      </c>
    </row>
    <row r="132" ht="70" customHeight="1">
      <c r="A132" t="inlineStr"/>
      <c r="B132" t="inlineStr">
        <is>
          <t>WA0RT3192</t>
        </is>
      </c>
      <c r="C132" t="inlineStr">
        <is>
          <t>འཁྲུལ་པ་བཟློག་པའི་རིགས་པ་གཏན་ཚིགས་གྲུབ་པ་ཞེས་བྱ་བ།</t>
        </is>
      </c>
      <c r="D132">
        <f>HYPERLINK("https://library.bdrc.io/show/bdr:MW22704_4036?uilang=bo","MW22704_4036")</f>
        <v/>
      </c>
      <c r="E132" t="inlineStr"/>
      <c r="F132" t="inlineStr"/>
      <c r="G132">
        <f>HYPERLINK("https://library.bdrc.io/search?lg=bo&amp;t=Work&amp;pg=1&amp;f=author,exc,bdr:P7401&amp;uilang=bo&amp;q=འཁྲུལ་པ་བཟློག་པའི་རིགས་པ་གཏན་ཚིགས་གྲུབ་པ་ཞེས་བྱ་བ།~1", "བརྩམས་ཆོས་གཞན།")</f>
        <v/>
      </c>
      <c r="H132">
        <f>HYPERLINK("https://library.bdrc.io/search?lg=bo&amp;t=Etext&amp;pg=1&amp;f=author,exc,bdr:P7401&amp;uilang=bo&amp;q=འཁྲུལ་པ་བཟློག་པའི་རིགས་པ་གཏན་ཚིགས་གྲུབ་པ་ཞེས་བྱ་བ།~1", "ཡིག་རྐྱང་གཞན།")</f>
        <v/>
      </c>
    </row>
    <row r="133" ht="70" customHeight="1">
      <c r="A133" t="inlineStr"/>
      <c r="B133" t="inlineStr">
        <is>
          <t>WA0RT3192</t>
        </is>
      </c>
      <c r="C133" t="inlineStr">
        <is>
          <t>འཁྲུལ་པ་བཟློག་པའི་རིགས་པ་གཏན་ཚིགས་གྲུབ་པ་ཞེས་བྱ་བ།</t>
        </is>
      </c>
      <c r="D133">
        <f>HYPERLINK("https://library.bdrc.io/show/bdr:MW1PD95844_3073?uilang=bo","MW1PD95844_3073")</f>
        <v/>
      </c>
      <c r="E133" t="inlineStr"/>
      <c r="F133" t="inlineStr"/>
      <c r="G133">
        <f>HYPERLINK("https://library.bdrc.io/search?lg=bo&amp;t=Work&amp;pg=1&amp;f=author,exc,bdr:P7401&amp;uilang=bo&amp;q=འཁྲུལ་པ་བཟློག་པའི་རིགས་པ་གཏན་ཚིགས་གྲུབ་པ་ཞེས་བྱ་བ།~1", "བརྩམས་ཆོས་གཞན།")</f>
        <v/>
      </c>
      <c r="H133">
        <f>HYPERLINK("https://library.bdrc.io/search?lg=bo&amp;t=Etext&amp;pg=1&amp;f=author,exc,bdr:P7401&amp;uilang=bo&amp;q=འཁྲུལ་པ་བཟློག་པའི་རིགས་པ་གཏན་ཚིགས་གྲུབ་པ་ཞེས་བྱ་བ།~1", "ཡིག་རྐྱང་གཞན།")</f>
        <v/>
      </c>
    </row>
    <row r="134" ht="70" customHeight="1">
      <c r="A134" t="inlineStr"/>
      <c r="B134" t="inlineStr">
        <is>
          <t>WA0RT3193</t>
        </is>
      </c>
      <c r="C134" t="inlineStr">
        <is>
          <t>རབ་ཏུ་བྱེད་པ་ལག་པའི་ཚད་ཀྱི་ཚིག་ལེའུལ་བྱས་པ།</t>
        </is>
      </c>
      <c r="D134">
        <f>HYPERLINK("https://library.bdrc.io/show/bdr:MW1KG13126_5248?uilang=bo","MW1KG13126_5248")</f>
        <v/>
      </c>
      <c r="E134" t="inlineStr"/>
      <c r="F134" t="inlineStr"/>
      <c r="G134">
        <f>HYPERLINK("https://library.bdrc.io/search?lg=bo&amp;t=Work&amp;pg=1&amp;f=author,exc,bdr:P7401&amp;uilang=bo&amp;q=རབ་ཏུ་བྱེད་པ་ལག་པའི་ཚད་ཀྱི་ཚིག་ལེའུལ་བྱས་པ།~1", "བརྩམས་ཆོས་གཞན།")</f>
        <v/>
      </c>
      <c r="H134">
        <f>HYPERLINK("https://library.bdrc.io/search?lg=bo&amp;t=Etext&amp;pg=1&amp;f=author,exc,bdr:P7401&amp;uilang=bo&amp;q=རབ་ཏུ་བྱེད་པ་ལག་པའི་ཚད་ཀྱི་ཚིག་ལེའུལ་བྱས་པ།~1", "ཡིག་རྐྱང་གཞན།")</f>
        <v/>
      </c>
    </row>
    <row r="135" ht="70" customHeight="1">
      <c r="A135" t="inlineStr"/>
      <c r="B135" t="inlineStr">
        <is>
          <t>WA0RT3193</t>
        </is>
      </c>
      <c r="C135" t="inlineStr">
        <is>
          <t>རབ་ཏུ་བྱེད་པ་ལག་པའི་ཚད་ཀྱི་ཚིག་ལེའུར་བྱས་པ།</t>
        </is>
      </c>
      <c r="D135">
        <f>HYPERLINK("https://library.bdrc.io/show/bdr:MW22704_4037?uilang=bo","MW22704_4037")</f>
        <v/>
      </c>
      <c r="E135" t="inlineStr"/>
      <c r="F135" t="inlineStr"/>
      <c r="G135">
        <f>HYPERLINK("https://library.bdrc.io/search?lg=bo&amp;t=Work&amp;pg=1&amp;f=author,exc,bdr:P7401&amp;uilang=bo&amp;q=རབ་ཏུ་བྱེད་པ་ལག་པའི་ཚད་ཀྱི་ཚིག་ལེའུར་བྱས་པ།~1", "བརྩམས་ཆོས་གཞན།")</f>
        <v/>
      </c>
      <c r="H135">
        <f>HYPERLINK("https://library.bdrc.io/search?lg=bo&amp;t=Etext&amp;pg=1&amp;f=author,exc,bdr:P7401&amp;uilang=bo&amp;q=རབ་ཏུ་བྱེད་པ་ལག་པའི་ཚད་ཀྱི་ཚིག་ལེའུར་བྱས་པ།~1", "ཡིག་རྐྱང་གཞན།")</f>
        <v/>
      </c>
    </row>
    <row r="136" ht="70" customHeight="1">
      <c r="A136" t="inlineStr"/>
      <c r="B136" t="inlineStr">
        <is>
          <t>WA0RT3193</t>
        </is>
      </c>
      <c r="C136" t="inlineStr">
        <is>
          <t>རབ་ཏུ་བྱེད་པ་ལག་པའི་ཚད་ཀྱི་ཚིག་ལེའུར་བྱས་པ།</t>
        </is>
      </c>
      <c r="D136">
        <f>HYPERLINK("https://library.bdrc.io/show/bdr:MW1PD95844_3074?uilang=bo","MW1PD95844_3074")</f>
        <v/>
      </c>
      <c r="E136" t="inlineStr"/>
      <c r="F136" t="inlineStr"/>
      <c r="G136">
        <f>HYPERLINK("https://library.bdrc.io/search?lg=bo&amp;t=Work&amp;pg=1&amp;f=author,exc,bdr:P7401&amp;uilang=bo&amp;q=རབ་ཏུ་བྱེད་པ་ལག་པའི་ཚད་ཀྱི་ཚིག་ལེའུར་བྱས་པ།~1", "བརྩམས་ཆོས་གཞན།")</f>
        <v/>
      </c>
      <c r="H136">
        <f>HYPERLINK("https://library.bdrc.io/search?lg=bo&amp;t=Etext&amp;pg=1&amp;f=author,exc,bdr:P7401&amp;uilang=bo&amp;q=རབ་ཏུ་བྱེད་པ་ལག་པའི་ཚད་ཀྱི་ཚིག་ལེའུར་བྱས་པ།~1", "ཡིག་རྐྱང་གཞན།")</f>
        <v/>
      </c>
    </row>
    <row r="137" ht="70" customHeight="1">
      <c r="A137" t="inlineStr"/>
      <c r="B137" t="inlineStr">
        <is>
          <t>WA0RT3193</t>
        </is>
      </c>
      <c r="C137" t="inlineStr">
        <is>
          <t>རབ་ཏུ་བྱེད་པ་ལག་པའི་ཚད་ཀྱི་ཚིག་ལེའུར་བྱས་པ།</t>
        </is>
      </c>
      <c r="D137">
        <f>HYPERLINK("https://library.bdrc.io/show/bdr:MW2KG5015_4037?uilang=bo","MW2KG5015_4037")</f>
        <v/>
      </c>
      <c r="E137" t="inlineStr"/>
      <c r="F137" t="inlineStr"/>
      <c r="G137">
        <f>HYPERLINK("https://library.bdrc.io/search?lg=bo&amp;t=Work&amp;pg=1&amp;f=author,exc,bdr:P7401&amp;uilang=bo&amp;q=རབ་ཏུ་བྱེད་པ་ལག་པའི་ཚད་ཀྱི་ཚིག་ལེའུར་བྱས་པ།~1", "བརྩམས་ཆོས་གཞན།")</f>
        <v/>
      </c>
      <c r="H137">
        <f>HYPERLINK("https://library.bdrc.io/search?lg=bo&amp;t=Etext&amp;pg=1&amp;f=author,exc,bdr:P7401&amp;uilang=bo&amp;q=རབ་ཏུ་བྱེད་པ་ལག་པའི་ཚད་ཀྱི་ཚིག་ལེའུར་བྱས་པ།~1", "ཡིག་རྐྱང་གཞན།")</f>
        <v/>
      </c>
    </row>
    <row r="138" ht="70" customHeight="1">
      <c r="A138" t="inlineStr"/>
      <c r="B138" t="inlineStr">
        <is>
          <t>WA0RT3193</t>
        </is>
      </c>
      <c r="C138" t="inlineStr">
        <is>
          <t>རབ་ཏུ་བྱེད་པ་ལག་པའི་ཚད་ཀྱི་ཚིག་ལེའུར་བྱས་པ།</t>
        </is>
      </c>
      <c r="D138">
        <f>HYPERLINK("https://library.bdrc.io/show/bdr:MW23703_3848?uilang=bo","MW23703_3848")</f>
        <v/>
      </c>
      <c r="E138" t="inlineStr"/>
      <c r="F138" t="inlineStr"/>
      <c r="G138">
        <f>HYPERLINK("https://library.bdrc.io/search?lg=bo&amp;t=Work&amp;pg=1&amp;f=author,exc,bdr:P7401&amp;uilang=bo&amp;q=རབ་ཏུ་བྱེད་པ་ལག་པའི་ཚད་ཀྱི་ཚིག་ལེའུར་བྱས་པ།~1", "བརྩམས་ཆོས་གཞན།")</f>
        <v/>
      </c>
      <c r="H138">
        <f>HYPERLINK("https://library.bdrc.io/search?lg=bo&amp;t=Etext&amp;pg=1&amp;f=author,exc,bdr:P7401&amp;uilang=bo&amp;q=རབ་ཏུ་བྱེད་པ་ལག་པའི་ཚད་ཀྱི་ཚིག་ལེའུར་བྱས་པ།~1", "ཡིག་རྐྱང་གཞན།")</f>
        <v/>
      </c>
    </row>
    <row r="139" ht="70" customHeight="1">
      <c r="A139" t="inlineStr"/>
      <c r="B139" t="inlineStr">
        <is>
          <t>WA0RT3193</t>
        </is>
      </c>
      <c r="C139" t="inlineStr">
        <is>
          <t>རབ་ཏུ་བྱེད་པ་ལག་པའི་ཚད་ཀྱི་ཚིག་ལེའུར་བྱས་པ།</t>
        </is>
      </c>
      <c r="D139">
        <f>HYPERLINK("https://library.bdrc.io/show/bdr:MW23702_3251?uilang=bo","MW23702_3251")</f>
        <v/>
      </c>
      <c r="E139" t="inlineStr"/>
      <c r="F139" t="inlineStr"/>
      <c r="G139">
        <f>HYPERLINK("https://library.bdrc.io/search?lg=bo&amp;t=Work&amp;pg=1&amp;f=author,exc,bdr:P7401&amp;uilang=bo&amp;q=རབ་ཏུ་བྱེད་པ་ལག་པའི་ཚད་ཀྱི་ཚིག་ལེའུར་བྱས་པ།~1", "བརྩམས་ཆོས་གཞན།")</f>
        <v/>
      </c>
      <c r="H139">
        <f>HYPERLINK("https://library.bdrc.io/search?lg=bo&amp;t=Etext&amp;pg=1&amp;f=author,exc,bdr:P7401&amp;uilang=bo&amp;q=རབ་ཏུ་བྱེད་པ་ལག་པའི་ཚད་ཀྱི་ཚིག་ལེའུར་བྱས་པ།~1", "ཡིག་རྐྱང་གཞན།")</f>
        <v/>
      </c>
    </row>
    <row r="140" ht="70" customHeight="1">
      <c r="A140" t="inlineStr"/>
      <c r="B140" t="inlineStr">
        <is>
          <t>WA0RT3194</t>
        </is>
      </c>
      <c r="C140" t="inlineStr">
        <is>
          <t>ལག་པའི་ཚད་ཀྱི་འགྲེལ་པ།</t>
        </is>
      </c>
      <c r="D140">
        <f>HYPERLINK("https://library.bdrc.io/show/bdr:MW1PD95844_3075?uilang=bo","MW1PD95844_3075")</f>
        <v/>
      </c>
      <c r="E140" t="inlineStr"/>
      <c r="F140" t="inlineStr"/>
      <c r="G140">
        <f>HYPERLINK("https://library.bdrc.io/search?lg=bo&amp;t=Work&amp;pg=1&amp;f=author,exc,bdr:P7401&amp;uilang=bo&amp;q=ལག་པའི་ཚད་ཀྱི་འགྲེལ་པ།~1", "བརྩམས་ཆོས་གཞན།")</f>
        <v/>
      </c>
      <c r="H140">
        <f>HYPERLINK("https://library.bdrc.io/search?lg=bo&amp;t=Etext&amp;pg=1&amp;f=author,exc,bdr:P7401&amp;uilang=bo&amp;q=ལག་པའི་ཚད་ཀྱི་འགྲེལ་པ།~1", "ཡིག་རྐྱང་གཞན།")</f>
        <v/>
      </c>
    </row>
    <row r="141" ht="70" customHeight="1">
      <c r="A141" t="inlineStr"/>
      <c r="B141" t="inlineStr">
        <is>
          <t>WA0RT3194</t>
        </is>
      </c>
      <c r="C141" t="inlineStr">
        <is>
          <t>ལག་པའི་ཚད་ཀྱི་འགྲེལ་པ།</t>
        </is>
      </c>
      <c r="D141">
        <f>HYPERLINK("https://library.bdrc.io/show/bdr:MW22704_4038?uilang=bo","MW22704_4038")</f>
        <v/>
      </c>
      <c r="E141" t="inlineStr"/>
      <c r="F141" t="inlineStr"/>
      <c r="G141">
        <f>HYPERLINK("https://library.bdrc.io/search?lg=bo&amp;t=Work&amp;pg=1&amp;f=author,exc,bdr:P7401&amp;uilang=bo&amp;q=ལག་པའི་ཚད་ཀྱི་འགྲེལ་པ།~1", "བརྩམས་ཆོས་གཞན།")</f>
        <v/>
      </c>
      <c r="H141">
        <f>HYPERLINK("https://library.bdrc.io/search?lg=bo&amp;t=Etext&amp;pg=1&amp;f=author,exc,bdr:P7401&amp;uilang=bo&amp;q=ལག་པའི་ཚད་ཀྱི་འགྲེལ་པ།~1", "ཡིག་རྐྱང་གཞན།")</f>
        <v/>
      </c>
    </row>
    <row r="142" ht="70" customHeight="1">
      <c r="A142" t="inlineStr"/>
      <c r="B142" t="inlineStr">
        <is>
          <t>WA0RT3194</t>
        </is>
      </c>
      <c r="C142" t="inlineStr">
        <is>
          <t>ལག་པའི་ཚད་ཀྱི་འགྲེལ་པ།</t>
        </is>
      </c>
      <c r="D142">
        <f>HYPERLINK("https://library.bdrc.io/show/bdr:MW23702_3252?uilang=bo","MW23702_3252")</f>
        <v/>
      </c>
      <c r="E142" t="inlineStr"/>
      <c r="F142" t="inlineStr"/>
      <c r="G142">
        <f>HYPERLINK("https://library.bdrc.io/search?lg=bo&amp;t=Work&amp;pg=1&amp;f=author,exc,bdr:P7401&amp;uilang=bo&amp;q=ལག་པའི་ཚད་ཀྱི་འགྲེལ་པ།~1", "བརྩམས་ཆོས་གཞན།")</f>
        <v/>
      </c>
      <c r="H142">
        <f>HYPERLINK("https://library.bdrc.io/search?lg=bo&amp;t=Etext&amp;pg=1&amp;f=author,exc,bdr:P7401&amp;uilang=bo&amp;q=ལག་པའི་ཚད་ཀྱི་འགྲེལ་པ།~1", "ཡིག་རྐྱང་གཞན།")</f>
        <v/>
      </c>
    </row>
    <row r="143" ht="70" customHeight="1">
      <c r="A143" t="inlineStr"/>
      <c r="B143" t="inlineStr">
        <is>
          <t>WA0RT3194</t>
        </is>
      </c>
      <c r="C143" t="inlineStr">
        <is>
          <t>ལག་པའི་ཚད་ཀྱི་འགྲེལ་པ།</t>
        </is>
      </c>
      <c r="D143">
        <f>HYPERLINK("https://library.bdrc.io/show/bdr:MW23703_3849?uilang=bo","MW23703_3849")</f>
        <v/>
      </c>
      <c r="E143" t="inlineStr"/>
      <c r="F143" t="inlineStr"/>
      <c r="G143">
        <f>HYPERLINK("https://library.bdrc.io/search?lg=bo&amp;t=Work&amp;pg=1&amp;f=author,exc,bdr:P7401&amp;uilang=bo&amp;q=ལག་པའི་ཚད་ཀྱི་འགྲེལ་པ།~1", "བརྩམས་ཆོས་གཞན།")</f>
        <v/>
      </c>
      <c r="H143">
        <f>HYPERLINK("https://library.bdrc.io/search?lg=bo&amp;t=Etext&amp;pg=1&amp;f=author,exc,bdr:P7401&amp;uilang=bo&amp;q=ལག་པའི་ཚད་ཀྱི་འགྲེལ་པ།~1", "ཡིག་རྐྱང་གཞན།")</f>
        <v/>
      </c>
    </row>
    <row r="144" ht="70" customHeight="1">
      <c r="A144" t="inlineStr"/>
      <c r="B144" t="inlineStr">
        <is>
          <t>WA0RT3194</t>
        </is>
      </c>
      <c r="C144" t="inlineStr">
        <is>
          <t>ལག་པའི་ཚད་ཀྱི་འགྲེལ་པ།</t>
        </is>
      </c>
      <c r="D144">
        <f>HYPERLINK("https://library.bdrc.io/show/bdr:MW2KG5015_4038?uilang=bo","MW2KG5015_4038")</f>
        <v/>
      </c>
      <c r="E144" t="inlineStr"/>
      <c r="F144" t="inlineStr"/>
      <c r="G144">
        <f>HYPERLINK("https://library.bdrc.io/search?lg=bo&amp;t=Work&amp;pg=1&amp;f=author,exc,bdr:P7401&amp;uilang=bo&amp;q=ལག་པའི་ཚད་ཀྱི་འགྲེལ་པ།~1", "བརྩམས་ཆོས་གཞན།")</f>
        <v/>
      </c>
      <c r="H144">
        <f>HYPERLINK("https://library.bdrc.io/search?lg=bo&amp;t=Etext&amp;pg=1&amp;f=author,exc,bdr:P7401&amp;uilang=bo&amp;q=ལག་པའི་ཚད་ཀྱི་འགྲེལ་པ།~1", "ཡིག་རྐྱང་གཞན།")</f>
        <v/>
      </c>
    </row>
    <row r="145" ht="70" customHeight="1">
      <c r="A145" t="inlineStr"/>
      <c r="B145" t="inlineStr">
        <is>
          <t>WA0RT3194</t>
        </is>
      </c>
      <c r="C145" t="inlineStr">
        <is>
          <t>ལག་པའི་ཚད་ཀྱི་འགྲེལ་པ།</t>
        </is>
      </c>
      <c r="D145">
        <f>HYPERLINK("https://library.bdrc.io/show/bdr:MW1KG13126_5249?uilang=bo","MW1KG13126_5249")</f>
        <v/>
      </c>
      <c r="E145" t="inlineStr"/>
      <c r="F145" t="inlineStr"/>
      <c r="G145">
        <f>HYPERLINK("https://library.bdrc.io/search?lg=bo&amp;t=Work&amp;pg=1&amp;f=author,exc,bdr:P7401&amp;uilang=bo&amp;q=ལག་པའི་ཚད་ཀྱི་འགྲེལ་པ།~1", "བརྩམས་ཆོས་གཞན།")</f>
        <v/>
      </c>
      <c r="H145">
        <f>HYPERLINK("https://library.bdrc.io/search?lg=bo&amp;t=Etext&amp;pg=1&amp;f=author,exc,bdr:P7401&amp;uilang=bo&amp;q=ལག་པའི་ཚད་ཀྱི་འགྲེལ་པ།~1", "ཡིག་རྐྱང་གཞན།")</f>
        <v/>
      </c>
    </row>
    <row r="146" ht="70" customHeight="1">
      <c r="A146" t="inlineStr"/>
      <c r="B146" t="inlineStr">
        <is>
          <t>WA0RT3195</t>
        </is>
      </c>
      <c r="C146" t="inlineStr">
        <is>
          <t>དབུ་མ་འཁྲུལ་པ་འཇོམས་པ་ཞེས་བྱ་བ།</t>
        </is>
      </c>
      <c r="D146">
        <f>HYPERLINK("https://library.bdrc.io/show/bdr:MW1KG13126_5250?uilang=bo","MW1KG13126_5250")</f>
        <v/>
      </c>
      <c r="E146" t="inlineStr"/>
      <c r="F146" t="inlineStr"/>
      <c r="G146">
        <f>HYPERLINK("https://library.bdrc.io/search?lg=bo&amp;t=Work&amp;pg=1&amp;f=author,exc,bdr:P7401&amp;uilang=bo&amp;q=དབུ་མ་འཁྲུལ་པ་འཇོམས་པ་ཞེས་བྱ་བ།~1", "བརྩམས་ཆོས་གཞན།")</f>
        <v/>
      </c>
      <c r="H146">
        <f>HYPERLINK("https://library.bdrc.io/search?lg=bo&amp;t=Etext&amp;pg=1&amp;f=author,exc,bdr:P7401&amp;uilang=bo&amp;q=དབུ་མ་འཁྲུལ་པ་འཇོམས་པ་ཞེས་བྱ་བ།~1", "ཡིག་རྐྱང་གཞན།")</f>
        <v/>
      </c>
    </row>
    <row r="147" ht="70" customHeight="1">
      <c r="A147" t="inlineStr"/>
      <c r="B147" t="inlineStr">
        <is>
          <t>WA0RT3195</t>
        </is>
      </c>
      <c r="C147" t="inlineStr">
        <is>
          <t>དབུ་མ་འཁྲུལ་པ་འཇོམས་པ་ཞེས་བྱ་བ།</t>
        </is>
      </c>
      <c r="D147">
        <f>HYPERLINK("https://library.bdrc.io/show/bdr:MW22704_4039?uilang=bo","MW22704_4039")</f>
        <v/>
      </c>
      <c r="E147" t="inlineStr"/>
      <c r="F147" t="inlineStr"/>
      <c r="G147">
        <f>HYPERLINK("https://library.bdrc.io/search?lg=bo&amp;t=Work&amp;pg=1&amp;f=author,exc,bdr:P7401&amp;uilang=bo&amp;q=དབུ་མ་འཁྲུལ་པ་འཇོམས་པ་ཞེས་བྱ་བ།~1", "བརྩམས་ཆོས་གཞན།")</f>
        <v/>
      </c>
      <c r="H147">
        <f>HYPERLINK("https://library.bdrc.io/search?lg=bo&amp;t=Etext&amp;pg=1&amp;f=author,exc,bdr:P7401&amp;uilang=bo&amp;q=དབུ་མ་འཁྲུལ་པ་འཇོམས་པ་ཞེས་བྱ་བ།~1", "ཡིག་རྐྱང་གཞན།")</f>
        <v/>
      </c>
    </row>
    <row r="148" ht="70" customHeight="1">
      <c r="A148" t="inlineStr"/>
      <c r="B148" t="inlineStr">
        <is>
          <t>WA0RT3195</t>
        </is>
      </c>
      <c r="C148" t="inlineStr">
        <is>
          <t>དབུ་མ་འཁྲུལ་པ་འཇོམས་པ་ཞེས་བྱ་བ།</t>
        </is>
      </c>
      <c r="D148">
        <f>HYPERLINK("https://library.bdrc.io/show/bdr:MW23702_3253?uilang=bo","MW23702_3253")</f>
        <v/>
      </c>
      <c r="E148" t="inlineStr"/>
      <c r="F148" t="inlineStr"/>
      <c r="G148">
        <f>HYPERLINK("https://library.bdrc.io/search?lg=bo&amp;t=Work&amp;pg=1&amp;f=author,exc,bdr:P7401&amp;uilang=bo&amp;q=དབུ་མ་འཁྲུལ་པ་འཇོམས་པ་ཞེས་བྱ་བ།~1", "བརྩམས་ཆོས་གཞན།")</f>
        <v/>
      </c>
      <c r="H148">
        <f>HYPERLINK("https://library.bdrc.io/search?lg=bo&amp;t=Etext&amp;pg=1&amp;f=author,exc,bdr:P7401&amp;uilang=bo&amp;q=དབུ་མ་འཁྲུལ་པ་འཇོམས་པ་ཞེས་བྱ་བ།~1", "ཡིག་རྐྱང་གཞན།")</f>
        <v/>
      </c>
    </row>
    <row r="149" ht="70" customHeight="1">
      <c r="A149" t="inlineStr"/>
      <c r="B149" t="inlineStr">
        <is>
          <t>WA0RT3195</t>
        </is>
      </c>
      <c r="C149" t="inlineStr">
        <is>
          <t>དབུ་མ་འཁྲུལ་པ་འཇོམས་པ་ཞེས་བྱ་བ།</t>
        </is>
      </c>
      <c r="D149">
        <f>HYPERLINK("https://library.bdrc.io/show/bdr:MW23703_3850?uilang=bo","MW23703_3850")</f>
        <v/>
      </c>
      <c r="E149" t="inlineStr"/>
      <c r="F149" t="inlineStr"/>
      <c r="G149">
        <f>HYPERLINK("https://library.bdrc.io/search?lg=bo&amp;t=Work&amp;pg=1&amp;f=author,exc,bdr:P7401&amp;uilang=bo&amp;q=དབུ་མ་འཁྲུལ་པ་འཇོམས་པ་ཞེས་བྱ་བ།~1", "བརྩམས་ཆོས་གཞན།")</f>
        <v/>
      </c>
      <c r="H149">
        <f>HYPERLINK("https://library.bdrc.io/search?lg=bo&amp;t=Etext&amp;pg=1&amp;f=author,exc,bdr:P7401&amp;uilang=bo&amp;q=དབུ་མ་འཁྲུལ་པ་འཇོམས་པ་ཞེས་བྱ་བ།~1", "ཡིག་རྐྱང་གཞན།")</f>
        <v/>
      </c>
    </row>
    <row r="150" ht="70" customHeight="1">
      <c r="A150" t="inlineStr"/>
      <c r="B150" t="inlineStr">
        <is>
          <t>WA0RT3195</t>
        </is>
      </c>
      <c r="C150" t="inlineStr">
        <is>
          <t>དབུ་མ་འཁྲུལ་པ་འཇོམས་པ་ཞེས་བྱ་བ།</t>
        </is>
      </c>
      <c r="D150">
        <f>HYPERLINK("https://library.bdrc.io/show/bdr:MW2KG5015_4039?uilang=bo","MW2KG5015_4039")</f>
        <v/>
      </c>
      <c r="E150" t="inlineStr"/>
      <c r="F150" t="inlineStr"/>
      <c r="G150">
        <f>HYPERLINK("https://library.bdrc.io/search?lg=bo&amp;t=Work&amp;pg=1&amp;f=author,exc,bdr:P7401&amp;uilang=bo&amp;q=དབུ་མ་འཁྲུལ་པ་འཇོམས་པ་ཞེས་བྱ་བ།~1", "བརྩམས་ཆོས་གཞན།")</f>
        <v/>
      </c>
      <c r="H150">
        <f>HYPERLINK("https://library.bdrc.io/search?lg=bo&amp;t=Etext&amp;pg=1&amp;f=author,exc,bdr:P7401&amp;uilang=bo&amp;q=དབུ་མ་འཁྲུལ་པ་འཇོམས་པ་ཞེས་བྱ་བ།~1", "ཡིག་རྐྱང་གཞན།")</f>
        <v/>
      </c>
    </row>
    <row r="151" ht="70" customHeight="1">
      <c r="A151" t="inlineStr"/>
      <c r="B151" t="inlineStr">
        <is>
          <t>WA0RT3195</t>
        </is>
      </c>
      <c r="C151" t="inlineStr">
        <is>
          <t>དབུ་མ་འཁྲུལ་པ་འཇོམས་པ་ཞེས་བྱ་བ།</t>
        </is>
      </c>
      <c r="D151">
        <f>HYPERLINK("https://library.bdrc.io/show/bdr:MW1PD95844_3076?uilang=bo","MW1PD95844_3076")</f>
        <v/>
      </c>
      <c r="E151" t="inlineStr"/>
      <c r="F151" t="inlineStr"/>
      <c r="G151">
        <f>HYPERLINK("https://library.bdrc.io/search?lg=bo&amp;t=Work&amp;pg=1&amp;f=author,exc,bdr:P7401&amp;uilang=bo&amp;q=དབུ་མ་འཁྲུལ་པ་འཇོམས་པ་ཞེས་བྱ་བ།~1", "བརྩམས་ཆོས་གཞན།")</f>
        <v/>
      </c>
      <c r="H151">
        <f>HYPERLINK("https://library.bdrc.io/search?lg=bo&amp;t=Etext&amp;pg=1&amp;f=author,exc,bdr:P7401&amp;uilang=bo&amp;q=དབུ་མ་འཁྲུལ་པ་འཇོམས་པ་ཞེས་བྱ་བ།~1", "ཡིག་རྐྱང་གཞན།")</f>
        <v/>
      </c>
    </row>
    <row r="152" ht="70" customHeight="1">
      <c r="A152" t="inlineStr"/>
      <c r="B152" t="inlineStr">
        <is>
          <t>WA0RT3981</t>
        </is>
      </c>
      <c r="C152" t="inlineStr">
        <is>
          <t>མངོན་པར་བྱང་ཆུབ་པའི་རིམ་པའི་མན་ངག</t>
        </is>
      </c>
      <c r="D152">
        <f>HYPERLINK("https://library.bdrc.io/show/bdr:MW22704_1466?uilang=bo","MW22704_1466")</f>
        <v/>
      </c>
      <c r="E152" t="inlineStr"/>
      <c r="F152" t="inlineStr"/>
      <c r="G152">
        <f>HYPERLINK("https://library.bdrc.io/search?lg=bo&amp;t=Work&amp;pg=1&amp;f=author,exc,bdr:P7401&amp;uilang=bo&amp;q=མངོན་པར་བྱང་ཆུབ་པའི་རིམ་པའི་མན་ངག~1", "བརྩམས་ཆོས་གཞན།")</f>
        <v/>
      </c>
      <c r="H152">
        <f>HYPERLINK("https://library.bdrc.io/search?lg=bo&amp;t=Etext&amp;pg=1&amp;f=author,exc,bdr:P7401&amp;uilang=bo&amp;q=མངོན་པར་བྱང་ཆུབ་པའི་རིམ་པའི་མན་ངག~1", "ཡིག་རྐྱང་གཞན།")</f>
        <v/>
      </c>
    </row>
    <row r="153" ht="70" customHeight="1">
      <c r="A153" t="inlineStr"/>
      <c r="B153" t="inlineStr">
        <is>
          <t>WA0RT3981</t>
        </is>
      </c>
      <c r="C153" t="inlineStr">
        <is>
          <t>མངོན་པར་བྱང་ཆུབ་པའི་རིམ་པའི་མན་ངག</t>
        </is>
      </c>
      <c r="D153">
        <f>HYPERLINK("https://library.bdrc.io/show/bdr:MW2KG5015_1466?uilang=bo","MW2KG5015_1466")</f>
        <v/>
      </c>
      <c r="E153" t="inlineStr"/>
      <c r="F153" t="inlineStr"/>
      <c r="G153">
        <f>HYPERLINK("https://library.bdrc.io/search?lg=bo&amp;t=Work&amp;pg=1&amp;f=author,exc,bdr:P7401&amp;uilang=bo&amp;q=མངོན་པར་བྱང་ཆུབ་པའི་རིམ་པའི་མན་ངག~1", "བརྩམས་ཆོས་གཞན།")</f>
        <v/>
      </c>
      <c r="H153">
        <f>HYPERLINK("https://library.bdrc.io/search?lg=bo&amp;t=Etext&amp;pg=1&amp;f=author,exc,bdr:P7401&amp;uilang=bo&amp;q=མངོན་པར་བྱང་ཆུབ་པའི་རིམ་པའི་མན་ངག~1", "ཡིག་རྐྱང་གཞན།")</f>
        <v/>
      </c>
    </row>
    <row r="154" ht="70" customHeight="1">
      <c r="A154" t="inlineStr"/>
      <c r="B154" t="inlineStr">
        <is>
          <t>WA0RT3981</t>
        </is>
      </c>
      <c r="C154" t="inlineStr">
        <is>
          <t>མངོན་པར་བྱང་ཆུབ་པའི་རིམ་པའི་མན་ངག</t>
        </is>
      </c>
      <c r="D154">
        <f>HYPERLINK("https://library.bdrc.io/show/bdr:MW1KG13126_2671?uilang=bo","MW1KG13126_2671")</f>
        <v/>
      </c>
      <c r="E154" t="inlineStr"/>
      <c r="F154" t="inlineStr"/>
      <c r="G154">
        <f>HYPERLINK("https://library.bdrc.io/search?lg=bo&amp;t=Work&amp;pg=1&amp;f=author,exc,bdr:P7401&amp;uilang=bo&amp;q=མངོན་པར་བྱང་ཆུབ་པའི་རིམ་པའི་མན་ངག~1", "བརྩམས་ཆོས་གཞན།")</f>
        <v/>
      </c>
      <c r="H154">
        <f>HYPERLINK("https://library.bdrc.io/search?lg=bo&amp;t=Etext&amp;pg=1&amp;f=author,exc,bdr:P7401&amp;uilang=bo&amp;q=མངོན་པར་བྱང་ཆུབ་པའི་རིམ་པའི་མན་ངག~1", "ཡིག་རྐྱང་གཞན།")</f>
        <v/>
      </c>
    </row>
    <row r="155" ht="70" customHeight="1">
      <c r="A155" t="inlineStr"/>
      <c r="B155" t="inlineStr">
        <is>
          <t>WA0RT3981</t>
        </is>
      </c>
      <c r="C155" t="inlineStr">
        <is>
          <t>མངོན་པར་བྱང་ཆུབ་པའི་རིམ་པའི་མན་ངག</t>
        </is>
      </c>
      <c r="D155">
        <f>HYPERLINK("https://library.bdrc.io/show/bdr:MW23703_1806?uilang=bo","MW23703_1806")</f>
        <v/>
      </c>
      <c r="E155" t="inlineStr"/>
      <c r="F155" t="inlineStr"/>
      <c r="G155">
        <f>HYPERLINK("https://library.bdrc.io/search?lg=bo&amp;t=Work&amp;pg=1&amp;f=author,exc,bdr:P7401&amp;uilang=bo&amp;q=མངོན་པར་བྱང་ཆུབ་པའི་རིམ་པའི་མན་ངག~1", "བརྩམས་ཆོས་གཞན།")</f>
        <v/>
      </c>
      <c r="H155">
        <f>HYPERLINK("https://library.bdrc.io/search?lg=bo&amp;t=Etext&amp;pg=1&amp;f=author,exc,bdr:P7401&amp;uilang=bo&amp;q=མངོན་པར་བྱང་ཆུབ་པའི་རིམ་པའི་མན་ངག~1", "ཡིག་རྐྱང་གཞན།")</f>
        <v/>
      </c>
    </row>
    <row r="156" ht="70" customHeight="1">
      <c r="A156" t="inlineStr"/>
      <c r="B156" t="inlineStr">
        <is>
          <t>WA0NGMCP60824</t>
        </is>
      </c>
      <c r="C156" t="inlineStr">
        <is>
          <t>ཨཱར་ཡ་དེ་ཝས་མཛད་པའི་ཤེས་རབ་ཀྱི་ཕ་རོལ་ཏུ་ཕྱིན་པའི་ཚིགས་སུ་བཅད་པ་ཆེན་མོ།</t>
        </is>
      </c>
      <c r="D156">
        <f>HYPERLINK("https://library.bdrc.io/show/bdr:MW0NGMCP60824?uilang=bo","MW0NGMCP60824")</f>
        <v/>
      </c>
      <c r="E156" t="inlineStr"/>
      <c r="F156" t="inlineStr"/>
      <c r="G156">
        <f>HYPERLINK("https://library.bdrc.io/search?lg=bo&amp;t=Work&amp;pg=1&amp;f=author,exc,bdr:P7401&amp;uilang=bo&amp;q=ཨཱར་ཡ་དེ་ཝས་མཛད་པའི་ཤེས་རབ་ཀྱི་ཕ་རོལ་ཏུ་ཕྱིན་པའི་ཚིགས་སུ་བཅད་པ་ཆེན་མོ།~1", "བརྩམས་ཆོས་གཞན།")</f>
        <v/>
      </c>
      <c r="H156">
        <f>HYPERLINK("https://library.bdrc.io/search?lg=bo&amp;t=Etext&amp;pg=1&amp;f=author,exc,bdr:P7401&amp;uilang=bo&amp;q=ཨཱར་ཡ་དེ་ཝས་མཛད་པའི་ཤེས་རབ་ཀྱི་ཕ་རོལ་ཏུ་ཕྱིན་པའི་ཚིགས་སུ་བཅད་པ་ཆེན་མོ།~1", "ཡིག་རྐྱང་གཞན།")</f>
        <v/>
      </c>
    </row>
    <row r="157" ht="70" customHeight="1">
      <c r="A157" t="inlineStr"/>
      <c r="B157" t="inlineStr">
        <is>
          <t>WA0NGMCP62364</t>
        </is>
      </c>
      <c r="C157" t="inlineStr">
        <is>
          <t>བསྟན་བཅོས་བཞི་བརྒྱ་པ་ཞེས་བྱ་བའི་ཚིག་ལེའུར་བྱ་བ།</t>
        </is>
      </c>
      <c r="D157">
        <f>HYPERLINK("https://library.bdrc.io/show/bdr:MW0NGMCP62364?uilang=bo","MW0NGMCP62364")</f>
        <v/>
      </c>
      <c r="E157" t="inlineStr"/>
      <c r="F157" t="inlineStr"/>
      <c r="G157">
        <f>HYPERLINK("https://library.bdrc.io/search?lg=bo&amp;t=Work&amp;pg=1&amp;f=author,exc,bdr:P7401&amp;uilang=bo&amp;q=བསྟན་བཅོས་བཞི་བརྒྱ་པ་ཞེས་བྱ་བའི་ཚིག་ལེའུར་བྱ་བ།~1", "བརྩམས་ཆོས་གཞན།")</f>
        <v/>
      </c>
      <c r="H157">
        <f>HYPERLINK("https://library.bdrc.io/search?lg=bo&amp;t=Etext&amp;pg=1&amp;f=author,exc,bdr:P7401&amp;uilang=bo&amp;q=བསྟན་བཅོས་བཞི་བརྒྱ་པ་ཞེས་བྱ་བའི་ཚིག་ལེའུར་བྱ་བ།~1", "ཡིག་རྐྱང་གཞན།")</f>
        <v/>
      </c>
    </row>
    <row r="158" ht="70" customHeight="1">
      <c r="A158" t="inlineStr"/>
      <c r="B158" t="inlineStr">
        <is>
          <t>WA1NLM2855</t>
        </is>
      </c>
      <c r="C158" t="inlineStr">
        <is>
          <t>བསྟན་བཅོས་བཞི་བརྒྱ་པ་ཞེས་བྱ་བའི་ཚིག་ལེའུར་བྱས་པ།</t>
        </is>
      </c>
      <c r="D158">
        <f>HYPERLINK("https://library.bdrc.io/show/bdr:MW1NLM2855?uilang=bo","MW1NLM2855")</f>
        <v/>
      </c>
      <c r="E158">
        <f>HYPERLINK("https://library.bdrc.io/show/bdr:W1NLM2855",IMAGE("https://iiif.bdrc.io/bdr:I1NLM2855_001::I1NLM2855_0010003.jpg/full/150,/0/default.jpg"))</f>
        <v/>
      </c>
      <c r="F158">
        <f>HYPERLINK("https://library.bdrc.io/show/bdr:W1NLM2855",IMAGE("https://iiif.bdrc.io/bdr:I1NLM2855_001::I1NLM2855_0010486.jpg/full/150,/0/default.jpg"))</f>
        <v/>
      </c>
      <c r="G158">
        <f>HYPERLINK("https://library.bdrc.io/search?lg=bo&amp;t=Work&amp;pg=1&amp;f=author,exc,bdr:P7401&amp;uilang=bo&amp;q=བསྟན་བཅོས་བཞི་བརྒྱ་པ་ཞེས་བྱ་བའི་ཚིག་ལེའུར་བྱས་པ།~1", "བརྩམས་ཆོས་གཞན།")</f>
        <v/>
      </c>
      <c r="H158">
        <f>HYPERLINK("https://library.bdrc.io/search?lg=bo&amp;t=Etext&amp;pg=1&amp;f=author,exc,bdr:P7401&amp;uilang=bo&amp;q=བསྟན་བཅོས་བཞི་བརྒྱ་པ་ཞེས་བྱ་བའི་ཚིག་ལེའུར་བྱས་པ།~1", "ཡིག་རྐྱང་གཞན།")</f>
        <v/>
      </c>
    </row>
    <row r="159" ht="70" customHeight="1">
      <c r="A159" t="inlineStr"/>
      <c r="B159" t="inlineStr">
        <is>
          <t>WA1NLM2855</t>
        </is>
      </c>
      <c r="C159" t="inlineStr">
        <is>
          <t>བསྟན་བཅོས་བཞི་བརྒྱ་པ་ཞེས་བྱ་བའི་ཚིག་ལེའུར་བྱས་པ།</t>
        </is>
      </c>
      <c r="D159">
        <f>HYPERLINK("https://library.bdrc.io/show/bdr:MW3PD988_98307C?uilang=bo","MW3PD988_98307C")</f>
        <v/>
      </c>
      <c r="E159" t="inlineStr"/>
      <c r="F159" t="inlineStr"/>
      <c r="G159">
        <f>HYPERLINK("https://library.bdrc.io/search?lg=bo&amp;t=Work&amp;pg=1&amp;f=author,exc,bdr:P7401&amp;uilang=bo&amp;q=བསྟན་བཅོས་བཞི་བརྒྱ་པ་ཞེས་བྱ་བའི་ཚིག་ལེའུར་བྱས་པ།~1", "བརྩམས་ཆོས་གཞན།")</f>
        <v/>
      </c>
      <c r="H159">
        <f>HYPERLINK("https://library.bdrc.io/search?lg=bo&amp;t=Etext&amp;pg=1&amp;f=author,exc,bdr:P7401&amp;uilang=bo&amp;q=བསྟན་བཅོས་བཞི་བརྒྱ་པ་ཞེས་བྱ་བའི་ཚིག་ལེའུར་བྱས་པ།~1", "ཡིག་རྐྱང་གཞན།")</f>
        <v/>
      </c>
    </row>
    <row r="160" ht="70" customHeight="1">
      <c r="A160" t="inlineStr"/>
      <c r="B160" t="inlineStr">
        <is>
          <t>WA3CN1455</t>
        </is>
      </c>
      <c r="C160" t="inlineStr">
        <is>
          <t>དབུ་མ་བཞི་བརྒྱ་པ།</t>
        </is>
      </c>
      <c r="D160" t="inlineStr">
        <is>
          <t>conceptual</t>
        </is>
      </c>
      <c r="E160" t="inlineStr"/>
      <c r="F160" t="inlineStr"/>
      <c r="G160">
        <f>HYPERLINK("https://library.bdrc.io/search?lg=bo&amp;t=Work&amp;pg=1&amp;f=author,exc,bdr:P7401&amp;uilang=bo&amp;q=དབུ་མ་བཞི་བརྒྱ་པ།~1", "བརྩམས་ཆོས་གཞན།")</f>
        <v/>
      </c>
      <c r="H160">
        <f>HYPERLINK("https://library.bdrc.io/search?lg=bo&amp;t=Etext&amp;pg=1&amp;f=author,exc,bdr:P7401&amp;uilang=bo&amp;q=དབུ་མ་བཞི་བརྒྱ་པ།~1", "ཡིག་རྐྱང་གཞན།")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2022-11-28T12:07:42Z</dcterms:created>
  <dcterms:modified xmlns:dcterms="http://purl.org/dc/terms/" xmlns:xsi="http://www.w3.org/2001/XMLSchema-instance" xsi:type="dcterms:W3CDTF">2022-11-28T12:07:42Z</dcterms:modified>
</cp:coreProperties>
</file>