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5600" windowHeight="781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8" i="1" l="1"/>
  <c r="R78" i="1" l="1"/>
  <c r="T78" i="1"/>
  <c r="R79" i="1" s="1"/>
  <c r="P78" i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T77" i="1"/>
  <c r="J150" i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N150" i="1"/>
  <c r="L151" i="1" s="1"/>
  <c r="N151" i="1" s="1"/>
  <c r="D152" i="1"/>
  <c r="L146" i="1"/>
  <c r="N146" i="1" s="1"/>
  <c r="L147" i="1" s="1"/>
  <c r="N147" i="1" s="1"/>
  <c r="J146" i="1"/>
  <c r="J147" i="1" s="1"/>
  <c r="N145" i="1"/>
  <c r="J140" i="1"/>
  <c r="L140" i="1"/>
  <c r="N139" i="1"/>
  <c r="L167" i="1"/>
  <c r="N167" i="1" s="1"/>
  <c r="J167" i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41" i="1"/>
  <c r="L152" i="1" l="1"/>
  <c r="N152" i="1" s="1"/>
  <c r="N140" i="1"/>
  <c r="L141" i="1" s="1"/>
  <c r="N141" i="1" s="1"/>
  <c r="L168" i="1"/>
  <c r="N168" i="1" s="1"/>
  <c r="G55" i="1"/>
  <c r="G51" i="1"/>
  <c r="C51" i="1"/>
  <c r="T79" i="1" l="1"/>
  <c r="R80" i="1" s="1"/>
  <c r="L153" i="1"/>
  <c r="N153" i="1" s="1"/>
  <c r="L154" i="1" s="1"/>
  <c r="N154" i="1" s="1"/>
  <c r="L169" i="1"/>
  <c r="N169" i="1" s="1"/>
  <c r="I7" i="1"/>
  <c r="I8" i="1" s="1"/>
  <c r="H7" i="1"/>
  <c r="G7" i="1"/>
  <c r="F7" i="1"/>
  <c r="E7" i="1"/>
  <c r="E8" i="1" s="1"/>
  <c r="D7" i="1"/>
  <c r="D8" i="1" s="1"/>
  <c r="T80" i="1" l="1"/>
  <c r="R81" i="1" s="1"/>
  <c r="L155" i="1"/>
  <c r="N155" i="1" s="1"/>
  <c r="L170" i="1"/>
  <c r="N170" i="1" s="1"/>
  <c r="H8" i="1"/>
  <c r="F8" i="1"/>
  <c r="G8" i="1"/>
  <c r="D44" i="1"/>
  <c r="D42" i="1"/>
  <c r="D43" i="1"/>
  <c r="D16" i="1"/>
  <c r="D15" i="1"/>
  <c r="D17" i="1" s="1"/>
  <c r="D14" i="1"/>
  <c r="H34" i="1"/>
  <c r="H33" i="1"/>
  <c r="H35" i="1" s="1"/>
  <c r="H32" i="1"/>
  <c r="D34" i="1"/>
  <c r="D33" i="1"/>
  <c r="D35" i="1" s="1"/>
  <c r="D32" i="1"/>
  <c r="I25" i="1"/>
  <c r="H25" i="1"/>
  <c r="G25" i="1"/>
  <c r="F25" i="1"/>
  <c r="E25" i="1"/>
  <c r="D25" i="1"/>
  <c r="I24" i="1"/>
  <c r="I26" i="1" s="1"/>
  <c r="H24" i="1"/>
  <c r="H26" i="1" s="1"/>
  <c r="G24" i="1"/>
  <c r="G26" i="1" s="1"/>
  <c r="F24" i="1"/>
  <c r="F26" i="1" s="1"/>
  <c r="E24" i="1"/>
  <c r="E26" i="1" s="1"/>
  <c r="D24" i="1"/>
  <c r="D26" i="1" s="1"/>
  <c r="I23" i="1"/>
  <c r="H23" i="1"/>
  <c r="G23" i="1"/>
  <c r="F23" i="1"/>
  <c r="E23" i="1"/>
  <c r="D23" i="1"/>
  <c r="Y6" i="1"/>
  <c r="X6" i="1"/>
  <c r="W6" i="1"/>
  <c r="V6" i="1"/>
  <c r="U6" i="1"/>
  <c r="T6" i="1"/>
  <c r="Y5" i="1"/>
  <c r="Y7" i="1" s="1"/>
  <c r="X5" i="1"/>
  <c r="X7" i="1" s="1"/>
  <c r="W5" i="1"/>
  <c r="W7" i="1" s="1"/>
  <c r="V5" i="1"/>
  <c r="V7" i="1" s="1"/>
  <c r="U5" i="1"/>
  <c r="U7" i="1" s="1"/>
  <c r="T5" i="1"/>
  <c r="T7" i="1" s="1"/>
  <c r="Y4" i="1"/>
  <c r="X4" i="1"/>
  <c r="W4" i="1"/>
  <c r="V4" i="1"/>
  <c r="U4" i="1"/>
  <c r="T4" i="1"/>
  <c r="T81" i="1" l="1"/>
  <c r="R82" i="1" s="1"/>
  <c r="L156" i="1"/>
  <c r="N156" i="1" s="1"/>
  <c r="L171" i="1"/>
  <c r="N171" i="1" s="1"/>
  <c r="L8" i="1"/>
  <c r="F27" i="1"/>
  <c r="D46" i="1"/>
  <c r="H36" i="1"/>
  <c r="D36" i="1"/>
  <c r="Y8" i="1"/>
  <c r="X8" i="1"/>
  <c r="V8" i="1"/>
  <c r="W8" i="1"/>
  <c r="U8" i="1"/>
  <c r="T8" i="1"/>
  <c r="G27" i="1"/>
  <c r="D27" i="1"/>
  <c r="H27" i="1"/>
  <c r="E27" i="1"/>
  <c r="I27" i="1"/>
  <c r="T82" i="1" l="1"/>
  <c r="R83" i="1" s="1"/>
  <c r="L157" i="1"/>
  <c r="N157" i="1" s="1"/>
  <c r="L172" i="1"/>
  <c r="N172" i="1" s="1"/>
  <c r="L27" i="1"/>
  <c r="AB8" i="1"/>
  <c r="T83" i="1" l="1"/>
  <c r="R84" i="1" s="1"/>
  <c r="L158" i="1"/>
  <c r="N158" i="1" s="1"/>
  <c r="L173" i="1"/>
  <c r="N173" i="1" s="1"/>
  <c r="T84" i="1" l="1"/>
  <c r="R85" i="1" s="1"/>
  <c r="L159" i="1"/>
  <c r="N159" i="1" s="1"/>
  <c r="L174" i="1"/>
  <c r="N174" i="1" s="1"/>
  <c r="T85" i="1" l="1"/>
  <c r="R86" i="1" s="1"/>
  <c r="L160" i="1"/>
  <c r="N160" i="1" s="1"/>
  <c r="L175" i="1"/>
  <c r="N175" i="1" s="1"/>
  <c r="L161" i="1" l="1"/>
  <c r="N161" i="1" s="1"/>
  <c r="L176" i="1"/>
  <c r="N176" i="1" s="1"/>
  <c r="T86" i="1" l="1"/>
  <c r="R87" i="1" s="1"/>
  <c r="L162" i="1"/>
  <c r="N162" i="1" s="1"/>
  <c r="L177" i="1"/>
  <c r="N177" i="1" s="1"/>
  <c r="T87" i="1" l="1"/>
  <c r="R88" i="1" s="1"/>
  <c r="L178" i="1"/>
  <c r="N178" i="1" s="1"/>
  <c r="L179" i="1" l="1"/>
  <c r="N179" i="1" s="1"/>
  <c r="T88" i="1" l="1"/>
  <c r="R89" i="1" s="1"/>
  <c r="L180" i="1"/>
  <c r="N180" i="1" s="1"/>
  <c r="T89" i="1" l="1"/>
  <c r="R90" i="1" s="1"/>
  <c r="L181" i="1"/>
  <c r="N181" i="1" s="1"/>
  <c r="T90" i="1" l="1"/>
  <c r="R91" i="1" s="1"/>
  <c r="L182" i="1"/>
  <c r="N182" i="1" s="1"/>
  <c r="L183" i="1" l="1"/>
  <c r="N183" i="1" s="1"/>
  <c r="T91" i="1" l="1"/>
  <c r="R92" i="1" s="1"/>
  <c r="L184" i="1"/>
  <c r="N184" i="1" s="1"/>
  <c r="L185" i="1" l="1"/>
  <c r="N185" i="1" s="1"/>
  <c r="T92" i="1" l="1"/>
  <c r="R93" i="1" s="1"/>
  <c r="L186" i="1"/>
  <c r="N186" i="1" s="1"/>
  <c r="T93" i="1" l="1"/>
  <c r="R94" i="1" s="1"/>
  <c r="T94" i="1" l="1"/>
  <c r="R95" i="1" s="1"/>
  <c r="T95" i="1" l="1"/>
  <c r="R96" i="1" s="1"/>
  <c r="T96" i="1" l="1"/>
  <c r="R97" i="1" s="1"/>
  <c r="T97" i="1" l="1"/>
  <c r="R98" i="1" s="1"/>
  <c r="T98" i="1" l="1"/>
  <c r="R99" i="1" s="1"/>
  <c r="T99" i="1" l="1"/>
  <c r="R100" i="1" s="1"/>
  <c r="T100" i="1" l="1"/>
  <c r="R101" i="1" s="1"/>
  <c r="T101" i="1" l="1"/>
  <c r="R102" i="1" s="1"/>
  <c r="T102" i="1" l="1"/>
  <c r="R103" i="1" s="1"/>
  <c r="T103" i="1" l="1"/>
  <c r="R104" i="1" s="1"/>
  <c r="T104" i="1" l="1"/>
  <c r="R105" i="1" s="1"/>
  <c r="T105" i="1" l="1"/>
  <c r="R106" i="1" s="1"/>
  <c r="T106" i="1" l="1"/>
  <c r="R107" i="1" s="1"/>
  <c r="T107" i="1" l="1"/>
  <c r="R108" i="1" s="1"/>
  <c r="T108" i="1" l="1"/>
  <c r="R109" i="1" s="1"/>
  <c r="T109" i="1" l="1"/>
  <c r="R110" i="1" s="1"/>
  <c r="T110" i="1" l="1"/>
  <c r="R111" i="1" s="1"/>
  <c r="T111" i="1" l="1"/>
  <c r="R112" i="1" s="1"/>
  <c r="T112" i="1" l="1"/>
  <c r="R113" i="1" s="1"/>
  <c r="T113" i="1" l="1"/>
  <c r="R114" i="1" s="1"/>
  <c r="T114" i="1" l="1"/>
  <c r="R115" i="1" s="1"/>
  <c r="T115" i="1" l="1"/>
  <c r="R116" i="1" s="1"/>
  <c r="T116" i="1" l="1"/>
  <c r="R117" i="1" s="1"/>
  <c r="T117" i="1" l="1"/>
  <c r="R118" i="1" s="1"/>
  <c r="T118" i="1" l="1"/>
  <c r="R119" i="1" s="1"/>
  <c r="T119" i="1" l="1"/>
  <c r="R120" i="1" s="1"/>
  <c r="T120" i="1" l="1"/>
  <c r="R121" i="1" s="1"/>
  <c r="T121" i="1" l="1"/>
  <c r="R122" i="1" s="1"/>
  <c r="T122" i="1" l="1"/>
  <c r="R123" i="1" s="1"/>
  <c r="T123" i="1" l="1"/>
  <c r="R124" i="1" s="1"/>
  <c r="T124" i="1" l="1"/>
  <c r="R125" i="1" s="1"/>
  <c r="T125" i="1" l="1"/>
  <c r="R126" i="1" s="1"/>
  <c r="T126" i="1" l="1"/>
  <c r="R127" i="1" s="1"/>
  <c r="T127" i="1" l="1"/>
  <c r="R128" i="1" s="1"/>
  <c r="T128" i="1" l="1"/>
  <c r="R129" i="1" s="1"/>
  <c r="T129" i="1" l="1"/>
  <c r="R130" i="1" s="1"/>
  <c r="T130" i="1" l="1"/>
  <c r="R131" i="1" s="1"/>
  <c r="T131" i="1" l="1"/>
  <c r="R132" i="1" s="1"/>
  <c r="T132" i="1" l="1"/>
  <c r="R133" i="1" s="1"/>
  <c r="T133" i="1" l="1"/>
  <c r="R134" i="1" s="1"/>
  <c r="T134" i="1" l="1"/>
  <c r="R135" i="1" s="1"/>
  <c r="T135" i="1" l="1"/>
  <c r="R136" i="1" s="1"/>
  <c r="T136" i="1" l="1"/>
  <c r="R137" i="1" s="1"/>
  <c r="T137" i="1" l="1"/>
</calcChain>
</file>

<file path=xl/sharedStrings.xml><?xml version="1.0" encoding="utf-8"?>
<sst xmlns="http://schemas.openxmlformats.org/spreadsheetml/2006/main" count="113" uniqueCount="74">
  <si>
    <t>opgave 5</t>
  </si>
  <si>
    <t>t</t>
  </si>
  <si>
    <t>T</t>
  </si>
  <si>
    <t>dT/dt</t>
  </si>
  <si>
    <t>c</t>
  </si>
  <si>
    <t>opgave 2</t>
  </si>
  <si>
    <t>opgave 6</t>
  </si>
  <si>
    <t>opgave 7</t>
  </si>
  <si>
    <t>opgave 4</t>
  </si>
  <si>
    <t>N</t>
  </si>
  <si>
    <t>dN/dt</t>
  </si>
  <si>
    <t>opgave 8</t>
  </si>
  <si>
    <t>dL/dt</t>
  </si>
  <si>
    <t>nee want bij L=50 is dL/dt =0</t>
  </si>
  <si>
    <t>opgave 14</t>
  </si>
  <si>
    <t>gr/L</t>
  </si>
  <si>
    <t>opgave 16</t>
  </si>
  <si>
    <t xml:space="preserve">de lijn </t>
  </si>
  <si>
    <t>y=x</t>
  </si>
  <si>
    <t>y=-x</t>
  </si>
  <si>
    <t>x=0</t>
  </si>
  <si>
    <t>opgave18</t>
  </si>
  <si>
    <t>III</t>
  </si>
  <si>
    <t>opgave 21</t>
  </si>
  <si>
    <t>y=-x-1</t>
  </si>
  <si>
    <t>dy/dx</t>
  </si>
  <si>
    <t>dy/dx =</t>
  </si>
  <si>
    <t>-1 = x -x -1</t>
  </si>
  <si>
    <t>x^2+2</t>
  </si>
  <si>
    <t>opgave 22</t>
  </si>
  <si>
    <t xml:space="preserve">opgave 24 </t>
  </si>
  <si>
    <t>a &gt; 18</t>
  </si>
  <si>
    <t>a</t>
  </si>
  <si>
    <t>e</t>
  </si>
  <si>
    <t>T= 18 -12 e^-0.1t</t>
  </si>
  <si>
    <t>opgave 38</t>
  </si>
  <si>
    <t>dt</t>
  </si>
  <si>
    <t>T=</t>
  </si>
  <si>
    <t>L=</t>
  </si>
  <si>
    <t>dL/dt=</t>
  </si>
  <si>
    <t>L -0,01 L^2</t>
  </si>
  <si>
    <t>L</t>
  </si>
  <si>
    <t>dy/dx=</t>
  </si>
  <si>
    <t>2y-0,02y^2</t>
  </si>
  <si>
    <t>x=</t>
  </si>
  <si>
    <t>y=</t>
  </si>
  <si>
    <t>-x/y</t>
  </si>
  <si>
    <t>dN/dt=</t>
  </si>
  <si>
    <t>0,05N</t>
  </si>
  <si>
    <t>Opgave 34</t>
  </si>
  <si>
    <t>opgave 32</t>
  </si>
  <si>
    <t>opgave 33</t>
  </si>
  <si>
    <t>N=</t>
  </si>
  <si>
    <t>dt=</t>
  </si>
  <si>
    <t>x</t>
  </si>
  <si>
    <t>y</t>
  </si>
  <si>
    <t>t=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</si>
  <si>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</si>
  <si>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</si>
  <si>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</si>
  <si>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</si>
  <si>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</si>
  <si>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</si>
  <si>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</si>
  <si>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</si>
  <si>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</si>
  <si>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</si>
  <si>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</si>
  <si>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</si>
  <si>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opgave 31</t>
  </si>
  <si>
    <t>dT/dt=</t>
  </si>
  <si>
    <t>-0,02(T-15)</t>
  </si>
  <si>
    <t>zie ook  website</t>
  </si>
  <si>
    <t>dZ/dt=0,5-0,0005Z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</si>
</sst>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_ * #,##0.000000000_ ;_ * \-#,##0.000000000_ ;_ * &quot;-&quot;??_ ;_ @_ "/>
    <numFmt numFmtId="166" formatCode="0.000000"/>
    <numFmt numFmtId="167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6"/>
  <sheetViews>
    <sheetView tabSelected="1" workbookViewId="0">
      <selection activeCell="O1" sqref="O1:O1048576"/>
    </sheetView>
  </sheetViews>
  <sheetFormatPr defaultRowHeight="15" x14ac:dyDescent="0.25"/>
  <cols>
    <col min="4" max="4" width="12.42578125" bestFit="1" customWidth="1"/>
    <col min="10" max="10" width="8.7109375" customWidth="1"/>
    <col min="11" max="11" width="3.85546875" customWidth="1"/>
    <col min="13" max="13" width="5.5703125" customWidth="1"/>
    <col min="14" max="14" width="8" customWidth="1"/>
    <col min="15" max="15" width="5" customWidth="1"/>
  </cols>
  <sheetData>
    <row r="1" spans="1:28" x14ac:dyDescent="0.25">
      <c r="A1" t="s">
        <v>5</v>
      </c>
      <c r="C1">
        <v>0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Q1" t="s">
        <v>5</v>
      </c>
      <c r="S1">
        <v>0</v>
      </c>
      <c r="T1">
        <v>10</v>
      </c>
      <c r="U1">
        <v>20</v>
      </c>
      <c r="V1">
        <v>30</v>
      </c>
      <c r="W1">
        <v>40</v>
      </c>
      <c r="X1">
        <v>50</v>
      </c>
      <c r="Y1">
        <v>60</v>
      </c>
    </row>
    <row r="2" spans="1:28" x14ac:dyDescent="0.25">
      <c r="C2">
        <v>95</v>
      </c>
      <c r="D2">
        <v>70</v>
      </c>
      <c r="E2">
        <v>53</v>
      </c>
      <c r="F2">
        <v>42</v>
      </c>
      <c r="G2">
        <v>35</v>
      </c>
      <c r="H2">
        <v>30</v>
      </c>
      <c r="I2">
        <v>27</v>
      </c>
      <c r="L2">
        <v>21</v>
      </c>
      <c r="S2">
        <v>95</v>
      </c>
      <c r="T2">
        <v>70</v>
      </c>
      <c r="U2">
        <v>53</v>
      </c>
      <c r="V2">
        <v>42</v>
      </c>
      <c r="W2">
        <v>37</v>
      </c>
      <c r="X2">
        <v>30</v>
      </c>
      <c r="Y2">
        <v>27</v>
      </c>
      <c r="AB2">
        <v>21</v>
      </c>
    </row>
    <row r="4" spans="1:28" x14ac:dyDescent="0.25">
      <c r="B4" t="s">
        <v>1</v>
      </c>
      <c r="D4">
        <v>10</v>
      </c>
      <c r="E4">
        <v>20</v>
      </c>
      <c r="F4">
        <v>30</v>
      </c>
      <c r="G4">
        <v>40</v>
      </c>
      <c r="H4">
        <v>50</v>
      </c>
      <c r="I4">
        <v>60</v>
      </c>
      <c r="R4" t="s">
        <v>1</v>
      </c>
      <c r="T4">
        <f>(+T1+S1)/2</f>
        <v>5</v>
      </c>
      <c r="U4">
        <f t="shared" ref="U4:Y4" si="0">(+U1+T1)/2</f>
        <v>15</v>
      </c>
      <c r="V4">
        <f t="shared" si="0"/>
        <v>25</v>
      </c>
      <c r="W4">
        <f t="shared" si="0"/>
        <v>35</v>
      </c>
      <c r="X4">
        <f t="shared" si="0"/>
        <v>45</v>
      </c>
      <c r="Y4">
        <f t="shared" si="0"/>
        <v>55</v>
      </c>
    </row>
    <row r="5" spans="1:28" x14ac:dyDescent="0.25">
      <c r="B5" t="s">
        <v>2</v>
      </c>
      <c r="D5">
        <v>95</v>
      </c>
      <c r="E5">
        <v>70</v>
      </c>
      <c r="F5">
        <v>53</v>
      </c>
      <c r="G5">
        <v>42</v>
      </c>
      <c r="H5">
        <v>35</v>
      </c>
      <c r="I5">
        <v>30</v>
      </c>
      <c r="R5" t="s">
        <v>2</v>
      </c>
      <c r="T5">
        <f>(+T2+S2)/2</f>
        <v>82.5</v>
      </c>
      <c r="U5">
        <f t="shared" ref="U5:Y5" si="1">(+U2+T2)/2</f>
        <v>61.5</v>
      </c>
      <c r="V5">
        <f t="shared" si="1"/>
        <v>47.5</v>
      </c>
      <c r="W5">
        <f t="shared" si="1"/>
        <v>39.5</v>
      </c>
      <c r="X5">
        <f t="shared" si="1"/>
        <v>33.5</v>
      </c>
      <c r="Y5">
        <f t="shared" si="1"/>
        <v>28.5</v>
      </c>
    </row>
    <row r="6" spans="1:28" x14ac:dyDescent="0.25">
      <c r="B6" t="s">
        <v>3</v>
      </c>
      <c r="D6">
        <v>-3.1</v>
      </c>
      <c r="E6">
        <v>-2</v>
      </c>
      <c r="F6">
        <v>-1.3</v>
      </c>
      <c r="G6">
        <v>-0.9</v>
      </c>
      <c r="H6">
        <v>-0.6</v>
      </c>
      <c r="I6">
        <v>-0.4</v>
      </c>
      <c r="R6" t="s">
        <v>3</v>
      </c>
      <c r="T6">
        <f>+(T2-S2)/(T1-S1)</f>
        <v>-2.5</v>
      </c>
      <c r="U6">
        <f t="shared" ref="U6:Y6" si="2">+(U2-T2)/(U1-T1)</f>
        <v>-1.7</v>
      </c>
      <c r="V6">
        <f t="shared" si="2"/>
        <v>-1.1000000000000001</v>
      </c>
      <c r="W6">
        <f t="shared" si="2"/>
        <v>-0.5</v>
      </c>
      <c r="X6">
        <f t="shared" si="2"/>
        <v>-0.7</v>
      </c>
      <c r="Y6">
        <f t="shared" si="2"/>
        <v>-0.3</v>
      </c>
    </row>
    <row r="7" spans="1:28" x14ac:dyDescent="0.25">
      <c r="D7">
        <f t="shared" ref="D7:I7" si="3">+D5-$AB2</f>
        <v>74</v>
      </c>
      <c r="E7">
        <f t="shared" si="3"/>
        <v>49</v>
      </c>
      <c r="F7">
        <f t="shared" si="3"/>
        <v>32</v>
      </c>
      <c r="G7">
        <f t="shared" si="3"/>
        <v>21</v>
      </c>
      <c r="H7">
        <f t="shared" si="3"/>
        <v>14</v>
      </c>
      <c r="I7">
        <f t="shared" si="3"/>
        <v>9</v>
      </c>
      <c r="T7">
        <f t="shared" ref="T7:Y7" si="4">+T5-$AB2</f>
        <v>61.5</v>
      </c>
      <c r="U7">
        <f t="shared" si="4"/>
        <v>40.5</v>
      </c>
      <c r="V7">
        <f t="shared" si="4"/>
        <v>26.5</v>
      </c>
      <c r="W7">
        <f t="shared" si="4"/>
        <v>18.5</v>
      </c>
      <c r="X7">
        <f t="shared" si="4"/>
        <v>12.5</v>
      </c>
      <c r="Y7">
        <f t="shared" si="4"/>
        <v>7.5</v>
      </c>
    </row>
    <row r="8" spans="1:28" x14ac:dyDescent="0.25">
      <c r="B8" t="s">
        <v>4</v>
      </c>
      <c r="D8">
        <f>+D6/D7</f>
        <v>-4.1891891891891894E-2</v>
      </c>
      <c r="E8">
        <f t="shared" ref="E8:I8" si="5">+E6/E7</f>
        <v>-4.0816326530612242E-2</v>
      </c>
      <c r="F8">
        <f t="shared" si="5"/>
        <v>-4.0625000000000001E-2</v>
      </c>
      <c r="G8">
        <f t="shared" si="5"/>
        <v>-4.2857142857142858E-2</v>
      </c>
      <c r="H8">
        <f t="shared" si="5"/>
        <v>-4.2857142857142858E-2</v>
      </c>
      <c r="I8">
        <f t="shared" si="5"/>
        <v>-4.4444444444444446E-2</v>
      </c>
      <c r="L8">
        <f>AVERAGE(D8:I8)</f>
        <v>-4.2248658096872387E-2</v>
      </c>
      <c r="R8" t="s">
        <v>4</v>
      </c>
      <c r="T8">
        <f>+T6/T7</f>
        <v>-4.065040650406504E-2</v>
      </c>
      <c r="U8">
        <f t="shared" ref="U8:Y8" si="6">+U6/U7</f>
        <v>-4.1975308641975309E-2</v>
      </c>
      <c r="V8">
        <f t="shared" si="6"/>
        <v>-4.1509433962264156E-2</v>
      </c>
      <c r="W8">
        <f t="shared" si="6"/>
        <v>-2.7027027027027029E-2</v>
      </c>
      <c r="X8">
        <f t="shared" si="6"/>
        <v>-5.5999999999999994E-2</v>
      </c>
      <c r="Y8">
        <f t="shared" si="6"/>
        <v>-0.04</v>
      </c>
      <c r="AB8">
        <f>AVERAGE(T8:Y8)</f>
        <v>-4.1193696022555258E-2</v>
      </c>
    </row>
    <row r="11" spans="1:28" x14ac:dyDescent="0.25">
      <c r="A11" t="s">
        <v>8</v>
      </c>
      <c r="C11">
        <v>0</v>
      </c>
      <c r="D11">
        <v>10</v>
      </c>
      <c r="L11">
        <v>12</v>
      </c>
    </row>
    <row r="12" spans="1:28" x14ac:dyDescent="0.25">
      <c r="C12">
        <v>100</v>
      </c>
      <c r="D12">
        <v>94</v>
      </c>
    </row>
    <row r="14" spans="1:28" x14ac:dyDescent="0.25">
      <c r="B14" t="s">
        <v>1</v>
      </c>
      <c r="D14">
        <f>(+D11+C11)/2</f>
        <v>5</v>
      </c>
    </row>
    <row r="15" spans="1:28" x14ac:dyDescent="0.25">
      <c r="B15" t="s">
        <v>2</v>
      </c>
      <c r="D15">
        <f>(+D12+C12)/2</f>
        <v>97</v>
      </c>
    </row>
    <row r="16" spans="1:28" x14ac:dyDescent="0.25">
      <c r="B16" t="s">
        <v>3</v>
      </c>
      <c r="D16">
        <f>+(D12-C12)/(D11-C11)</f>
        <v>-0.6</v>
      </c>
    </row>
    <row r="17" spans="1:12" x14ac:dyDescent="0.25">
      <c r="D17">
        <f>+D15-$L12</f>
        <v>97</v>
      </c>
    </row>
    <row r="18" spans="1:12" x14ac:dyDescent="0.25">
      <c r="B18" t="s">
        <v>4</v>
      </c>
      <c r="D18">
        <f>+D16/(D17-L11)</f>
        <v>-7.0588235294117641E-3</v>
      </c>
    </row>
    <row r="20" spans="1:12" x14ac:dyDescent="0.25">
      <c r="A20" t="s">
        <v>0</v>
      </c>
      <c r="C20">
        <v>0</v>
      </c>
      <c r="D20">
        <v>5</v>
      </c>
      <c r="E20">
        <v>10</v>
      </c>
      <c r="F20">
        <v>15</v>
      </c>
      <c r="G20">
        <v>20</v>
      </c>
      <c r="H20">
        <v>30</v>
      </c>
      <c r="I20">
        <v>60</v>
      </c>
    </row>
    <row r="21" spans="1:12" x14ac:dyDescent="0.25">
      <c r="C21">
        <v>7</v>
      </c>
      <c r="D21">
        <v>9.8000000000000007</v>
      </c>
      <c r="E21">
        <v>12.1</v>
      </c>
      <c r="F21">
        <v>13.9</v>
      </c>
      <c r="G21">
        <v>15.3</v>
      </c>
      <c r="H21">
        <v>17.399999999999999</v>
      </c>
      <c r="I21">
        <v>20.100000000000001</v>
      </c>
      <c r="L21">
        <v>21</v>
      </c>
    </row>
    <row r="23" spans="1:12" x14ac:dyDescent="0.25">
      <c r="B23" t="s">
        <v>1</v>
      </c>
      <c r="D23">
        <f>(+D20+C20)/2</f>
        <v>2.5</v>
      </c>
      <c r="E23">
        <f t="shared" ref="E23:I23" si="7">(+E20+D20)/2</f>
        <v>7.5</v>
      </c>
      <c r="F23">
        <f t="shared" si="7"/>
        <v>12.5</v>
      </c>
      <c r="G23">
        <f t="shared" si="7"/>
        <v>17.5</v>
      </c>
      <c r="H23">
        <f t="shared" si="7"/>
        <v>25</v>
      </c>
      <c r="I23">
        <f t="shared" si="7"/>
        <v>45</v>
      </c>
    </row>
    <row r="24" spans="1:12" x14ac:dyDescent="0.25">
      <c r="B24" t="s">
        <v>2</v>
      </c>
      <c r="D24">
        <f>(+D21+C21)/2</f>
        <v>8.4</v>
      </c>
      <c r="E24">
        <f t="shared" ref="E24:I24" si="8">(+E21+D21)/2</f>
        <v>10.95</v>
      </c>
      <c r="F24">
        <f t="shared" si="8"/>
        <v>13</v>
      </c>
      <c r="G24">
        <f t="shared" si="8"/>
        <v>14.600000000000001</v>
      </c>
      <c r="H24">
        <f t="shared" si="8"/>
        <v>16.350000000000001</v>
      </c>
      <c r="I24">
        <f t="shared" si="8"/>
        <v>18.75</v>
      </c>
    </row>
    <row r="25" spans="1:12" x14ac:dyDescent="0.25">
      <c r="B25" t="s">
        <v>3</v>
      </c>
      <c r="D25">
        <f>+(D21-C21)/(D20-C20)</f>
        <v>0.56000000000000016</v>
      </c>
      <c r="E25">
        <f t="shared" ref="E25:I25" si="9">+(E21-D21)/(E20-D20)</f>
        <v>0.4599999999999998</v>
      </c>
      <c r="F25">
        <f t="shared" si="9"/>
        <v>0.36000000000000015</v>
      </c>
      <c r="G25">
        <f t="shared" si="9"/>
        <v>0.28000000000000008</v>
      </c>
      <c r="H25">
        <f t="shared" si="9"/>
        <v>0.2099999999999998</v>
      </c>
      <c r="I25">
        <f t="shared" si="9"/>
        <v>9.0000000000000094E-2</v>
      </c>
    </row>
    <row r="26" spans="1:12" x14ac:dyDescent="0.25">
      <c r="D26">
        <f t="shared" ref="D26:I26" si="10">+D24-$L21</f>
        <v>-12.6</v>
      </c>
      <c r="E26">
        <f t="shared" si="10"/>
        <v>-10.050000000000001</v>
      </c>
      <c r="F26">
        <f t="shared" si="10"/>
        <v>-8</v>
      </c>
      <c r="G26">
        <f t="shared" si="10"/>
        <v>-6.3999999999999986</v>
      </c>
      <c r="H26">
        <f t="shared" si="10"/>
        <v>-4.6499999999999986</v>
      </c>
      <c r="I26">
        <f t="shared" si="10"/>
        <v>-2.25</v>
      </c>
    </row>
    <row r="27" spans="1:12" x14ac:dyDescent="0.25">
      <c r="B27" t="s">
        <v>4</v>
      </c>
      <c r="D27">
        <f>+D25/D26</f>
        <v>-4.444444444444446E-2</v>
      </c>
      <c r="E27">
        <f t="shared" ref="E27" si="11">+E25/E26</f>
        <v>-4.5771144278606943E-2</v>
      </c>
      <c r="F27">
        <f t="shared" ref="F27" si="12">+F25/F26</f>
        <v>-4.5000000000000019E-2</v>
      </c>
      <c r="G27">
        <f t="shared" ref="G27" si="13">+G25/G26</f>
        <v>-4.3750000000000025E-2</v>
      </c>
      <c r="H27">
        <f t="shared" ref="H27" si="14">+H25/H26</f>
        <v>-4.5161290322580615E-2</v>
      </c>
      <c r="I27">
        <f t="shared" ref="I27" si="15">+I25/I26</f>
        <v>-4.0000000000000042E-2</v>
      </c>
      <c r="L27">
        <f>AVERAGE(D27:I27)</f>
        <v>-4.4021146507605358E-2</v>
      </c>
    </row>
    <row r="29" spans="1:12" x14ac:dyDescent="0.25">
      <c r="A29" t="s">
        <v>6</v>
      </c>
      <c r="C29">
        <v>0</v>
      </c>
      <c r="D29">
        <v>8</v>
      </c>
      <c r="G29">
        <v>0</v>
      </c>
      <c r="H29">
        <v>8</v>
      </c>
    </row>
    <row r="30" spans="1:12" x14ac:dyDescent="0.25">
      <c r="C30">
        <v>60</v>
      </c>
      <c r="D30">
        <v>54</v>
      </c>
      <c r="G30">
        <v>60</v>
      </c>
      <c r="H30">
        <v>54</v>
      </c>
      <c r="L30">
        <v>4</v>
      </c>
    </row>
    <row r="32" spans="1:12" x14ac:dyDescent="0.25">
      <c r="B32" t="s">
        <v>1</v>
      </c>
      <c r="D32">
        <f>(+D29+C29)/2</f>
        <v>4</v>
      </c>
      <c r="H32">
        <f t="shared" ref="H32" si="16">(+H29+G29)/2</f>
        <v>4</v>
      </c>
    </row>
    <row r="33" spans="1:12" x14ac:dyDescent="0.25">
      <c r="B33" t="s">
        <v>2</v>
      </c>
      <c r="D33">
        <f>(+D30+C30)/2</f>
        <v>57</v>
      </c>
      <c r="H33">
        <f t="shared" ref="H33" si="17">(+H30+G30)/2</f>
        <v>57</v>
      </c>
    </row>
    <row r="34" spans="1:12" x14ac:dyDescent="0.25">
      <c r="B34" t="s">
        <v>3</v>
      </c>
      <c r="D34">
        <f>+(D30-C30)/(D29-C29)</f>
        <v>-0.75</v>
      </c>
      <c r="H34">
        <f>+((H30-G30)/(H29-G29))*60</f>
        <v>-45</v>
      </c>
    </row>
    <row r="35" spans="1:12" x14ac:dyDescent="0.25">
      <c r="D35">
        <f>+D33-$L30</f>
        <v>53</v>
      </c>
      <c r="H35">
        <f>+H33-$L30</f>
        <v>53</v>
      </c>
    </row>
    <row r="36" spans="1:12" x14ac:dyDescent="0.25">
      <c r="B36" t="s">
        <v>4</v>
      </c>
      <c r="D36">
        <f>+D34/D35</f>
        <v>-1.4150943396226415E-2</v>
      </c>
      <c r="H36">
        <f t="shared" ref="H36" si="18">+H34/H35</f>
        <v>-0.84905660377358494</v>
      </c>
    </row>
    <row r="39" spans="1:12" x14ac:dyDescent="0.25">
      <c r="A39" t="s">
        <v>7</v>
      </c>
      <c r="C39">
        <v>0</v>
      </c>
      <c r="D39">
        <v>1</v>
      </c>
    </row>
    <row r="40" spans="1:12" x14ac:dyDescent="0.25">
      <c r="C40">
        <v>1000</v>
      </c>
      <c r="D40">
        <v>1004</v>
      </c>
      <c r="L40">
        <v>1</v>
      </c>
    </row>
    <row r="42" spans="1:12" x14ac:dyDescent="0.25">
      <c r="B42" t="s">
        <v>1</v>
      </c>
      <c r="D42">
        <f>(+D39+C39)/2</f>
        <v>0.5</v>
      </c>
    </row>
    <row r="43" spans="1:12" x14ac:dyDescent="0.25">
      <c r="B43" t="s">
        <v>9</v>
      </c>
      <c r="D43">
        <f>(+D40+C40)/2</f>
        <v>1002</v>
      </c>
    </row>
    <row r="44" spans="1:12" x14ac:dyDescent="0.25">
      <c r="B44" t="s">
        <v>10</v>
      </c>
      <c r="D44">
        <f>+(D40-C40)/(D39-C39)*60</f>
        <v>240</v>
      </c>
    </row>
    <row r="46" spans="1:12" x14ac:dyDescent="0.25">
      <c r="B46" t="s">
        <v>4</v>
      </c>
      <c r="D46">
        <f>+D44/D43</f>
        <v>0.23952095808383234</v>
      </c>
    </row>
    <row r="49" spans="1:8" x14ac:dyDescent="0.25">
      <c r="A49" t="s">
        <v>11</v>
      </c>
      <c r="C49">
        <v>2</v>
      </c>
    </row>
    <row r="51" spans="1:8" x14ac:dyDescent="0.25">
      <c r="B51" t="s">
        <v>12</v>
      </c>
      <c r="C51">
        <f>5*C49-0.1*C49^2</f>
        <v>9.6</v>
      </c>
      <c r="E51">
        <v>7</v>
      </c>
      <c r="G51">
        <f>+C51/E51</f>
        <v>1.3714285714285714</v>
      </c>
    </row>
    <row r="53" spans="1:8" x14ac:dyDescent="0.25">
      <c r="B53" t="s">
        <v>13</v>
      </c>
    </row>
    <row r="55" spans="1:8" x14ac:dyDescent="0.25">
      <c r="A55" t="s">
        <v>14</v>
      </c>
      <c r="C55">
        <v>1000</v>
      </c>
      <c r="E55">
        <v>5000</v>
      </c>
      <c r="G55">
        <f>+E55/C55</f>
        <v>5</v>
      </c>
      <c r="H55" t="s">
        <v>15</v>
      </c>
    </row>
    <row r="56" spans="1:8" x14ac:dyDescent="0.25">
      <c r="C56">
        <v>-2</v>
      </c>
    </row>
    <row r="57" spans="1:8" x14ac:dyDescent="0.25">
      <c r="C57">
        <v>-2</v>
      </c>
    </row>
    <row r="58" spans="1:8" x14ac:dyDescent="0.25">
      <c r="C58" t="s">
        <v>73</v>
      </c>
    </row>
    <row r="61" spans="1:8" x14ac:dyDescent="0.25">
      <c r="A61" t="s">
        <v>16</v>
      </c>
      <c r="C61">
        <v>0</v>
      </c>
      <c r="D61">
        <v>-1</v>
      </c>
      <c r="E61">
        <v>1</v>
      </c>
      <c r="F61">
        <v>-4</v>
      </c>
    </row>
    <row r="62" spans="1:8" x14ac:dyDescent="0.25">
      <c r="B62" t="s">
        <v>17</v>
      </c>
      <c r="C62" t="s">
        <v>18</v>
      </c>
      <c r="D62" t="s">
        <v>19</v>
      </c>
      <c r="E62" t="s">
        <v>20</v>
      </c>
    </row>
    <row r="64" spans="1:8" x14ac:dyDescent="0.25">
      <c r="A64" t="s">
        <v>21</v>
      </c>
      <c r="C64" t="s">
        <v>22</v>
      </c>
    </row>
    <row r="66" spans="1:20" x14ac:dyDescent="0.25">
      <c r="A66" t="s">
        <v>23</v>
      </c>
      <c r="C66" t="s">
        <v>24</v>
      </c>
    </row>
    <row r="67" spans="1:20" x14ac:dyDescent="0.25">
      <c r="B67" t="s">
        <v>26</v>
      </c>
      <c r="C67">
        <v>-1</v>
      </c>
    </row>
    <row r="68" spans="1:20" x14ac:dyDescent="0.25">
      <c r="C68" s="1" t="s">
        <v>27</v>
      </c>
    </row>
    <row r="70" spans="1:20" x14ac:dyDescent="0.25">
      <c r="A70" t="s">
        <v>29</v>
      </c>
      <c r="C70" t="s">
        <v>28</v>
      </c>
    </row>
    <row r="72" spans="1:20" x14ac:dyDescent="0.25">
      <c r="A72" t="s">
        <v>30</v>
      </c>
      <c r="B72" t="s">
        <v>32</v>
      </c>
      <c r="C72" t="s">
        <v>31</v>
      </c>
    </row>
    <row r="73" spans="1:20" x14ac:dyDescent="0.25">
      <c r="B73" t="s">
        <v>33</v>
      </c>
      <c r="C73" s="1" t="s">
        <v>34</v>
      </c>
    </row>
    <row r="76" spans="1:20" x14ac:dyDescent="0.25">
      <c r="P76" s="2" t="s">
        <v>54</v>
      </c>
      <c r="R76" t="s">
        <v>25</v>
      </c>
      <c r="T76" t="s">
        <v>55</v>
      </c>
    </row>
    <row r="77" spans="1:20" x14ac:dyDescent="0.25">
      <c r="A77" t="s">
        <v>69</v>
      </c>
      <c r="C77" t="s">
        <v>56</v>
      </c>
      <c r="D77">
        <v>0</v>
      </c>
      <c r="P77" s="6">
        <v>0</v>
      </c>
      <c r="T77" s="6">
        <f>+D78</f>
        <v>90</v>
      </c>
    </row>
    <row r="78" spans="1:20" x14ac:dyDescent="0.25">
      <c r="C78" t="s">
        <v>37</v>
      </c>
      <c r="D78">
        <v>90</v>
      </c>
      <c r="G78" t="s">
        <v>70</v>
      </c>
      <c r="H78" s="1" t="s">
        <v>71</v>
      </c>
      <c r="P78" s="6">
        <f t="shared" ref="P78:P86" si="19">+P77+D$79</f>
        <v>10</v>
      </c>
      <c r="R78" s="6">
        <f>-0.02*(T77-15)</f>
        <v>-1.5</v>
      </c>
      <c r="T78" s="4">
        <f>+T77+R78*D$79</f>
        <v>75</v>
      </c>
    </row>
    <row r="79" spans="1:20" x14ac:dyDescent="0.25">
      <c r="C79" t="s">
        <v>36</v>
      </c>
      <c r="D79">
        <v>10</v>
      </c>
      <c r="P79" s="6">
        <f t="shared" si="19"/>
        <v>20</v>
      </c>
      <c r="R79" s="6">
        <f t="shared" ref="R79:R137" si="20">-0.02*(T78-15)</f>
        <v>-1.2</v>
      </c>
      <c r="T79" s="4">
        <f t="shared" ref="T79:T137" si="21">+T78+R79*D$79</f>
        <v>63</v>
      </c>
    </row>
    <row r="80" spans="1:20" x14ac:dyDescent="0.25">
      <c r="P80" s="6">
        <f t="shared" si="19"/>
        <v>30</v>
      </c>
      <c r="R80" s="6">
        <f t="shared" si="20"/>
        <v>-0.96</v>
      </c>
      <c r="T80" s="4">
        <f t="shared" si="21"/>
        <v>53.4</v>
      </c>
    </row>
    <row r="81" spans="3:20" x14ac:dyDescent="0.25">
      <c r="C81" t="s">
        <v>72</v>
      </c>
      <c r="P81" s="6">
        <f t="shared" si="19"/>
        <v>40</v>
      </c>
      <c r="R81" s="6">
        <f t="shared" si="20"/>
        <v>-0.76800000000000002</v>
      </c>
      <c r="T81" s="4">
        <f t="shared" si="21"/>
        <v>45.72</v>
      </c>
    </row>
    <row r="82" spans="3:20" x14ac:dyDescent="0.25">
      <c r="P82" s="6">
        <f t="shared" si="19"/>
        <v>50</v>
      </c>
      <c r="R82" s="6">
        <f t="shared" si="20"/>
        <v>-0.61439999999999995</v>
      </c>
      <c r="T82" s="4">
        <f t="shared" si="21"/>
        <v>39.576000000000001</v>
      </c>
    </row>
    <row r="83" spans="3:20" x14ac:dyDescent="0.25">
      <c r="P83" s="6">
        <f t="shared" si="19"/>
        <v>60</v>
      </c>
      <c r="R83" s="6">
        <f t="shared" si="20"/>
        <v>-0.49152000000000001</v>
      </c>
      <c r="T83" s="4">
        <f t="shared" si="21"/>
        <v>34.660800000000002</v>
      </c>
    </row>
    <row r="84" spans="3:20" x14ac:dyDescent="0.25">
      <c r="P84" s="6">
        <f t="shared" si="19"/>
        <v>70</v>
      </c>
      <c r="R84" s="6">
        <f t="shared" si="20"/>
        <v>-0.39321600000000007</v>
      </c>
      <c r="T84" s="4">
        <f t="shared" si="21"/>
        <v>30.728640000000002</v>
      </c>
    </row>
    <row r="85" spans="3:20" x14ac:dyDescent="0.25">
      <c r="P85" s="6">
        <f t="shared" si="19"/>
        <v>80</v>
      </c>
      <c r="R85" s="6">
        <f t="shared" si="20"/>
        <v>-0.31457280000000004</v>
      </c>
      <c r="T85" s="4">
        <f t="shared" si="21"/>
        <v>27.582912</v>
      </c>
    </row>
    <row r="86" spans="3:20" x14ac:dyDescent="0.25">
      <c r="P86" s="6">
        <f t="shared" si="19"/>
        <v>90</v>
      </c>
      <c r="R86" s="6">
        <f t="shared" si="20"/>
        <v>-0.25165824000000003</v>
      </c>
      <c r="T86" s="4">
        <f t="shared" si="21"/>
        <v>25.0663296</v>
      </c>
    </row>
    <row r="87" spans="3:20" x14ac:dyDescent="0.25">
      <c r="P87" s="6">
        <f t="shared" ref="P87:P137" si="22">+P86+D$79</f>
        <v>100</v>
      </c>
      <c r="R87" s="6">
        <f t="shared" si="20"/>
        <v>-0.201326592</v>
      </c>
      <c r="T87" s="4">
        <f t="shared" si="21"/>
        <v>23.053063680000001</v>
      </c>
    </row>
    <row r="88" spans="3:20" x14ac:dyDescent="0.25">
      <c r="P88" s="6">
        <f t="shared" si="22"/>
        <v>110</v>
      </c>
      <c r="R88" s="6">
        <f t="shared" si="20"/>
        <v>-0.16106127360000003</v>
      </c>
      <c r="T88" s="4">
        <f t="shared" si="21"/>
        <v>21.442450944000001</v>
      </c>
    </row>
    <row r="89" spans="3:20" x14ac:dyDescent="0.25">
      <c r="P89" s="6">
        <f t="shared" si="22"/>
        <v>120</v>
      </c>
      <c r="R89" s="6">
        <f t="shared" si="20"/>
        <v>-0.12884901888000003</v>
      </c>
      <c r="T89" s="4">
        <f t="shared" si="21"/>
        <v>20.1539607552</v>
      </c>
    </row>
    <row r="90" spans="3:20" x14ac:dyDescent="0.25">
      <c r="P90" s="6">
        <f t="shared" si="22"/>
        <v>130</v>
      </c>
      <c r="R90" s="6">
        <f t="shared" si="20"/>
        <v>-0.103079215104</v>
      </c>
      <c r="T90" s="4">
        <f t="shared" si="21"/>
        <v>19.12316860416</v>
      </c>
    </row>
    <row r="91" spans="3:20" x14ac:dyDescent="0.25">
      <c r="P91" s="6">
        <f t="shared" si="22"/>
        <v>140</v>
      </c>
      <c r="R91" s="6">
        <f t="shared" si="20"/>
        <v>-8.2463372083199996E-2</v>
      </c>
      <c r="T91" s="4">
        <f t="shared" si="21"/>
        <v>18.298534883327999</v>
      </c>
    </row>
    <row r="92" spans="3:20" x14ac:dyDescent="0.25">
      <c r="P92" s="6">
        <f t="shared" si="22"/>
        <v>150</v>
      </c>
      <c r="R92" s="6">
        <f t="shared" si="20"/>
        <v>-6.5970697666559983E-2</v>
      </c>
      <c r="T92" s="4">
        <f t="shared" si="21"/>
        <v>17.638827906662399</v>
      </c>
    </row>
    <row r="93" spans="3:20" x14ac:dyDescent="0.25">
      <c r="P93" s="6">
        <f t="shared" si="22"/>
        <v>160</v>
      </c>
      <c r="R93" s="6">
        <f t="shared" si="20"/>
        <v>-5.277655813324799E-2</v>
      </c>
      <c r="T93" s="4">
        <f t="shared" si="21"/>
        <v>17.111062325329918</v>
      </c>
    </row>
    <row r="94" spans="3:20" x14ac:dyDescent="0.25">
      <c r="P94" s="6">
        <f t="shared" si="22"/>
        <v>170</v>
      </c>
      <c r="R94" s="6">
        <f t="shared" si="20"/>
        <v>-4.2221246506598364E-2</v>
      </c>
      <c r="T94" s="4">
        <f t="shared" si="21"/>
        <v>16.688849860263936</v>
      </c>
    </row>
    <row r="95" spans="3:20" x14ac:dyDescent="0.25">
      <c r="P95" s="6">
        <f t="shared" si="22"/>
        <v>180</v>
      </c>
      <c r="R95" s="6">
        <f t="shared" si="20"/>
        <v>-3.3776997205278721E-2</v>
      </c>
      <c r="T95" s="4">
        <f t="shared" si="21"/>
        <v>16.351079888211149</v>
      </c>
    </row>
    <row r="96" spans="3:20" x14ac:dyDescent="0.25">
      <c r="P96" s="6">
        <f t="shared" si="22"/>
        <v>190</v>
      </c>
      <c r="R96" s="6">
        <f t="shared" si="20"/>
        <v>-2.7021597764222988E-2</v>
      </c>
      <c r="T96" s="4">
        <f t="shared" si="21"/>
        <v>16.080863910568919</v>
      </c>
    </row>
    <row r="97" spans="16:20" x14ac:dyDescent="0.25">
      <c r="P97" s="6">
        <f t="shared" si="22"/>
        <v>200</v>
      </c>
      <c r="R97" s="6">
        <f t="shared" si="20"/>
        <v>-2.1617278211378377E-2</v>
      </c>
      <c r="T97" s="4">
        <f t="shared" si="21"/>
        <v>15.864691128455135</v>
      </c>
    </row>
    <row r="98" spans="16:20" x14ac:dyDescent="0.25">
      <c r="P98" s="6">
        <f t="shared" si="22"/>
        <v>210</v>
      </c>
      <c r="R98" s="6">
        <f t="shared" si="20"/>
        <v>-1.7293822569102703E-2</v>
      </c>
      <c r="T98" s="4">
        <f t="shared" si="21"/>
        <v>15.691752902764108</v>
      </c>
    </row>
    <row r="99" spans="16:20" x14ac:dyDescent="0.25">
      <c r="P99" s="6">
        <f t="shared" si="22"/>
        <v>220</v>
      </c>
      <c r="R99" s="6">
        <f t="shared" si="20"/>
        <v>-1.3835058055282162E-2</v>
      </c>
      <c r="T99" s="4">
        <f t="shared" si="21"/>
        <v>15.553402322211287</v>
      </c>
    </row>
    <row r="100" spans="16:20" x14ac:dyDescent="0.25">
      <c r="P100" s="6">
        <f t="shared" si="22"/>
        <v>230</v>
      </c>
      <c r="R100" s="6">
        <f t="shared" si="20"/>
        <v>-1.1068046444225743E-2</v>
      </c>
      <c r="T100" s="4">
        <f t="shared" si="21"/>
        <v>15.44272185776903</v>
      </c>
    </row>
    <row r="101" spans="16:20" x14ac:dyDescent="0.25">
      <c r="P101" s="6">
        <f t="shared" si="22"/>
        <v>240</v>
      </c>
      <c r="R101" s="6">
        <f t="shared" si="20"/>
        <v>-8.8544371553805953E-3</v>
      </c>
      <c r="T101" s="4">
        <f t="shared" si="21"/>
        <v>15.354177486215224</v>
      </c>
    </row>
    <row r="102" spans="16:20" x14ac:dyDescent="0.25">
      <c r="P102" s="6">
        <f t="shared" si="22"/>
        <v>250</v>
      </c>
      <c r="R102" s="6">
        <f t="shared" si="20"/>
        <v>-7.0835497243044903E-3</v>
      </c>
      <c r="T102" s="4">
        <f t="shared" si="21"/>
        <v>15.283341988972179</v>
      </c>
    </row>
    <row r="103" spans="16:20" x14ac:dyDescent="0.25">
      <c r="P103" s="6">
        <f t="shared" si="22"/>
        <v>260</v>
      </c>
      <c r="R103" s="6">
        <f t="shared" si="20"/>
        <v>-5.6668397794435782E-3</v>
      </c>
      <c r="T103" s="4">
        <f t="shared" si="21"/>
        <v>15.226673591177743</v>
      </c>
    </row>
    <row r="104" spans="16:20" x14ac:dyDescent="0.25">
      <c r="P104" s="6">
        <f t="shared" si="22"/>
        <v>270</v>
      </c>
      <c r="R104" s="6">
        <f t="shared" si="20"/>
        <v>-4.5334718235548622E-3</v>
      </c>
      <c r="T104" s="4">
        <f t="shared" si="21"/>
        <v>15.181338872942195</v>
      </c>
    </row>
    <row r="105" spans="16:20" x14ac:dyDescent="0.25">
      <c r="P105" s="6">
        <f t="shared" si="22"/>
        <v>280</v>
      </c>
      <c r="R105" s="6">
        <f t="shared" si="20"/>
        <v>-3.6267774588439041E-3</v>
      </c>
      <c r="T105" s="4">
        <f t="shared" si="21"/>
        <v>15.145071098353757</v>
      </c>
    </row>
    <row r="106" spans="16:20" x14ac:dyDescent="0.25">
      <c r="P106" s="6">
        <f t="shared" si="22"/>
        <v>290</v>
      </c>
      <c r="R106" s="6">
        <f t="shared" si="20"/>
        <v>-2.9014219670751374E-3</v>
      </c>
      <c r="T106" s="4">
        <f t="shared" si="21"/>
        <v>15.116056878683006</v>
      </c>
    </row>
    <row r="107" spans="16:20" x14ac:dyDescent="0.25">
      <c r="P107" s="6">
        <f t="shared" si="22"/>
        <v>300</v>
      </c>
      <c r="R107" s="6">
        <f t="shared" si="20"/>
        <v>-2.3211375736601168E-3</v>
      </c>
      <c r="T107" s="4">
        <f t="shared" si="21"/>
        <v>15.092845502946405</v>
      </c>
    </row>
    <row r="108" spans="16:20" x14ac:dyDescent="0.25">
      <c r="P108" s="6">
        <f t="shared" si="22"/>
        <v>310</v>
      </c>
      <c r="R108" s="6">
        <f t="shared" si="20"/>
        <v>-1.8569100589281007E-3</v>
      </c>
      <c r="T108" s="4">
        <f t="shared" si="21"/>
        <v>15.074276402357125</v>
      </c>
    </row>
    <row r="109" spans="16:20" x14ac:dyDescent="0.25">
      <c r="P109" s="6">
        <f t="shared" si="22"/>
        <v>320</v>
      </c>
      <c r="R109" s="6">
        <f t="shared" si="20"/>
        <v>-1.4855280471424948E-3</v>
      </c>
      <c r="T109" s="4">
        <f t="shared" si="21"/>
        <v>15.0594211218857</v>
      </c>
    </row>
    <row r="110" spans="16:20" x14ac:dyDescent="0.25">
      <c r="P110" s="6">
        <f t="shared" si="22"/>
        <v>330</v>
      </c>
      <c r="R110" s="6">
        <f t="shared" si="20"/>
        <v>-1.188422437714003E-3</v>
      </c>
      <c r="T110" s="4">
        <f t="shared" si="21"/>
        <v>15.047536897508561</v>
      </c>
    </row>
    <row r="111" spans="16:20" x14ac:dyDescent="0.25">
      <c r="P111" s="6">
        <f t="shared" si="22"/>
        <v>340</v>
      </c>
      <c r="R111" s="6">
        <f t="shared" si="20"/>
        <v>-9.5073795017121656E-4</v>
      </c>
      <c r="T111" s="4">
        <f t="shared" si="21"/>
        <v>15.038029518006848</v>
      </c>
    </row>
    <row r="112" spans="16:20" x14ac:dyDescent="0.25">
      <c r="P112" s="6">
        <f t="shared" si="22"/>
        <v>350</v>
      </c>
      <c r="R112" s="6">
        <f t="shared" si="20"/>
        <v>-7.60590360136959E-4</v>
      </c>
      <c r="T112" s="4">
        <f t="shared" si="21"/>
        <v>15.030423614405478</v>
      </c>
    </row>
    <row r="113" spans="16:20" x14ac:dyDescent="0.25">
      <c r="P113" s="6">
        <f t="shared" si="22"/>
        <v>360</v>
      </c>
      <c r="R113" s="6">
        <f t="shared" si="20"/>
        <v>-6.0847228810956722E-4</v>
      </c>
      <c r="T113" s="4">
        <f t="shared" si="21"/>
        <v>15.024338891524383</v>
      </c>
    </row>
    <row r="114" spans="16:20" x14ac:dyDescent="0.25">
      <c r="P114" s="6">
        <f t="shared" si="22"/>
        <v>370</v>
      </c>
      <c r="R114" s="6">
        <f t="shared" si="20"/>
        <v>-4.8677783048766798E-4</v>
      </c>
      <c r="T114" s="4">
        <f t="shared" si="21"/>
        <v>15.019471113219506</v>
      </c>
    </row>
    <row r="115" spans="16:20" x14ac:dyDescent="0.25">
      <c r="P115" s="6">
        <f t="shared" si="22"/>
        <v>380</v>
      </c>
      <c r="R115" s="6">
        <f t="shared" si="20"/>
        <v>-3.894222643901202E-4</v>
      </c>
      <c r="T115" s="4">
        <f t="shared" si="21"/>
        <v>15.015576890575606</v>
      </c>
    </row>
    <row r="116" spans="16:20" x14ac:dyDescent="0.25">
      <c r="P116" s="6">
        <f t="shared" si="22"/>
        <v>390</v>
      </c>
      <c r="R116" s="6">
        <f t="shared" si="20"/>
        <v>-3.1153781151211035E-4</v>
      </c>
      <c r="T116" s="4">
        <f t="shared" si="21"/>
        <v>15.012461512460485</v>
      </c>
    </row>
    <row r="117" spans="16:20" x14ac:dyDescent="0.25">
      <c r="P117" s="6">
        <f t="shared" si="22"/>
        <v>400</v>
      </c>
      <c r="R117" s="6">
        <f t="shared" si="20"/>
        <v>-2.4923024920969538E-4</v>
      </c>
      <c r="T117" s="4">
        <f t="shared" si="21"/>
        <v>15.009969209968387</v>
      </c>
    </row>
    <row r="118" spans="16:20" x14ac:dyDescent="0.25">
      <c r="P118" s="6">
        <f t="shared" si="22"/>
        <v>410</v>
      </c>
      <c r="R118" s="6">
        <f t="shared" si="20"/>
        <v>-1.9938419936774921E-4</v>
      </c>
      <c r="T118" s="4">
        <f t="shared" si="21"/>
        <v>15.00797536797471</v>
      </c>
    </row>
    <row r="119" spans="16:20" x14ac:dyDescent="0.25">
      <c r="P119" s="6">
        <f t="shared" si="22"/>
        <v>420</v>
      </c>
      <c r="R119" s="6">
        <f t="shared" si="20"/>
        <v>-1.5950735949420646E-4</v>
      </c>
      <c r="T119" s="4">
        <f t="shared" si="21"/>
        <v>15.006380294379769</v>
      </c>
    </row>
    <row r="120" spans="16:20" x14ac:dyDescent="0.25">
      <c r="P120" s="6">
        <f t="shared" si="22"/>
        <v>430</v>
      </c>
      <c r="R120" s="6">
        <f t="shared" si="20"/>
        <v>-1.2760588759537229E-4</v>
      </c>
      <c r="T120" s="4">
        <f t="shared" si="21"/>
        <v>15.005104235503815</v>
      </c>
    </row>
    <row r="121" spans="16:20" x14ac:dyDescent="0.25">
      <c r="P121" s="6">
        <f t="shared" si="22"/>
        <v>440</v>
      </c>
      <c r="R121" s="6">
        <f t="shared" si="20"/>
        <v>-1.0208471007629783E-4</v>
      </c>
      <c r="T121" s="4">
        <f t="shared" si="21"/>
        <v>15.004083388403052</v>
      </c>
    </row>
    <row r="122" spans="16:20" x14ac:dyDescent="0.25">
      <c r="P122" s="6">
        <f t="shared" si="22"/>
        <v>450</v>
      </c>
      <c r="R122" s="6">
        <f t="shared" si="20"/>
        <v>-8.166776806103116E-5</v>
      </c>
      <c r="T122" s="4">
        <f t="shared" si="21"/>
        <v>15.003266710722441</v>
      </c>
    </row>
    <row r="123" spans="16:20" x14ac:dyDescent="0.25">
      <c r="P123" s="6">
        <f t="shared" si="22"/>
        <v>460</v>
      </c>
      <c r="R123" s="6">
        <f t="shared" si="20"/>
        <v>-6.5334214448817816E-5</v>
      </c>
      <c r="T123" s="4">
        <f t="shared" si="21"/>
        <v>15.002613368577952</v>
      </c>
    </row>
    <row r="124" spans="16:20" x14ac:dyDescent="0.25">
      <c r="P124" s="6">
        <f t="shared" si="22"/>
        <v>470</v>
      </c>
      <c r="R124" s="6">
        <f t="shared" si="20"/>
        <v>-5.2267371559047147E-5</v>
      </c>
      <c r="T124" s="4">
        <f t="shared" si="21"/>
        <v>15.002090694862362</v>
      </c>
    </row>
    <row r="125" spans="16:20" x14ac:dyDescent="0.25">
      <c r="P125" s="6">
        <f t="shared" si="22"/>
        <v>480</v>
      </c>
      <c r="R125" s="6">
        <f t="shared" si="20"/>
        <v>-4.1813897247244826E-5</v>
      </c>
      <c r="T125" s="4">
        <f t="shared" si="21"/>
        <v>15.00167255588989</v>
      </c>
    </row>
    <row r="126" spans="16:20" x14ac:dyDescent="0.25">
      <c r="P126" s="6">
        <f t="shared" si="22"/>
        <v>490</v>
      </c>
      <c r="R126" s="6">
        <f t="shared" si="20"/>
        <v>-3.3451117797795859E-5</v>
      </c>
      <c r="T126" s="4">
        <f t="shared" si="21"/>
        <v>15.001338044711911</v>
      </c>
    </row>
    <row r="127" spans="16:20" x14ac:dyDescent="0.25">
      <c r="P127" s="6">
        <f t="shared" si="22"/>
        <v>500</v>
      </c>
      <c r="R127" s="6">
        <f t="shared" si="20"/>
        <v>-2.6760894238222477E-5</v>
      </c>
      <c r="T127" s="4">
        <f t="shared" si="21"/>
        <v>15.001070435769529</v>
      </c>
    </row>
    <row r="128" spans="16:20" x14ac:dyDescent="0.25">
      <c r="P128" s="6">
        <f t="shared" si="22"/>
        <v>510</v>
      </c>
      <c r="R128" s="6">
        <f t="shared" si="20"/>
        <v>-2.1408715390585088E-5</v>
      </c>
      <c r="T128" s="4">
        <f t="shared" si="21"/>
        <v>15.000856348615624</v>
      </c>
    </row>
    <row r="129" spans="1:20" x14ac:dyDescent="0.25">
      <c r="P129" s="6">
        <f t="shared" si="22"/>
        <v>520</v>
      </c>
      <c r="R129" s="6">
        <f t="shared" si="20"/>
        <v>-1.7126972312482279E-5</v>
      </c>
      <c r="T129" s="4">
        <f t="shared" si="21"/>
        <v>15.000685078892499</v>
      </c>
    </row>
    <row r="130" spans="1:20" x14ac:dyDescent="0.25">
      <c r="P130" s="6">
        <f t="shared" si="22"/>
        <v>530</v>
      </c>
      <c r="R130" s="6">
        <f t="shared" si="20"/>
        <v>-1.3701577849971614E-5</v>
      </c>
      <c r="T130" s="4">
        <f t="shared" si="21"/>
        <v>15.000548063114</v>
      </c>
    </row>
    <row r="131" spans="1:20" x14ac:dyDescent="0.25">
      <c r="P131" s="6">
        <f t="shared" si="22"/>
        <v>540</v>
      </c>
      <c r="R131" s="6">
        <f t="shared" si="20"/>
        <v>-1.0961262279991502E-5</v>
      </c>
      <c r="T131" s="4">
        <f t="shared" si="21"/>
        <v>15.000438450491199</v>
      </c>
    </row>
    <row r="132" spans="1:20" x14ac:dyDescent="0.25">
      <c r="P132" s="6">
        <f t="shared" si="22"/>
        <v>550</v>
      </c>
      <c r="R132" s="6">
        <f t="shared" si="20"/>
        <v>-8.7690098239789905E-6</v>
      </c>
      <c r="T132" s="4">
        <f t="shared" si="21"/>
        <v>15.000350760392958</v>
      </c>
    </row>
    <row r="133" spans="1:20" x14ac:dyDescent="0.25">
      <c r="P133" s="6">
        <f t="shared" si="22"/>
        <v>560</v>
      </c>
      <c r="R133" s="6">
        <f t="shared" si="20"/>
        <v>-7.0152078591689814E-6</v>
      </c>
      <c r="T133" s="4">
        <f t="shared" si="21"/>
        <v>15.000280608314366</v>
      </c>
    </row>
    <row r="134" spans="1:20" x14ac:dyDescent="0.25">
      <c r="P134" s="6">
        <f t="shared" si="22"/>
        <v>570</v>
      </c>
      <c r="R134" s="6">
        <f t="shared" si="20"/>
        <v>-5.6121662873209743E-6</v>
      </c>
      <c r="T134" s="4">
        <f t="shared" si="21"/>
        <v>15.000224486651494</v>
      </c>
    </row>
    <row r="135" spans="1:20" x14ac:dyDescent="0.25">
      <c r="P135" s="6">
        <f t="shared" si="22"/>
        <v>580</v>
      </c>
      <c r="R135" s="6">
        <f t="shared" si="20"/>
        <v>-4.4897330298709903E-6</v>
      </c>
      <c r="T135" s="4">
        <f t="shared" si="21"/>
        <v>15.000179589321196</v>
      </c>
    </row>
    <row r="136" spans="1:20" x14ac:dyDescent="0.25">
      <c r="P136" s="6">
        <f t="shared" si="22"/>
        <v>590</v>
      </c>
      <c r="R136" s="6">
        <f t="shared" si="20"/>
        <v>-3.591786423911003E-6</v>
      </c>
      <c r="T136" s="4">
        <f t="shared" si="21"/>
        <v>15.000143671456957</v>
      </c>
    </row>
    <row r="137" spans="1:20" x14ac:dyDescent="0.25">
      <c r="P137" s="6">
        <f t="shared" si="22"/>
        <v>600</v>
      </c>
      <c r="R137" s="6">
        <f t="shared" si="20"/>
        <v>-2.8734291391430133E-6</v>
      </c>
      <c r="T137" s="4">
        <f t="shared" si="21"/>
        <v>15.000114937165566</v>
      </c>
    </row>
    <row r="138" spans="1:20" x14ac:dyDescent="0.25">
      <c r="J138" s="2" t="s">
        <v>54</v>
      </c>
      <c r="L138" t="s">
        <v>25</v>
      </c>
      <c r="N138" t="s">
        <v>55</v>
      </c>
      <c r="P138" s="6"/>
      <c r="R138" s="6"/>
      <c r="T138" s="4"/>
    </row>
    <row r="139" spans="1:20" x14ac:dyDescent="0.25">
      <c r="A139" t="s">
        <v>50</v>
      </c>
      <c r="C139" t="s">
        <v>44</v>
      </c>
      <c r="D139">
        <v>5</v>
      </c>
      <c r="J139" s="6">
        <v>0</v>
      </c>
      <c r="N139" s="6">
        <f>+D140</f>
        <v>10</v>
      </c>
      <c r="P139" s="6"/>
      <c r="R139" s="6"/>
      <c r="T139" s="4"/>
    </row>
    <row r="140" spans="1:20" x14ac:dyDescent="0.25">
      <c r="C140" t="s">
        <v>45</v>
      </c>
      <c r="D140">
        <v>10</v>
      </c>
      <c r="G140" t="s">
        <v>42</v>
      </c>
      <c r="H140" t="s">
        <v>43</v>
      </c>
      <c r="J140" s="6">
        <f>+J139+D$141</f>
        <v>0.1</v>
      </c>
      <c r="L140" s="6">
        <f>2*N139-0.02*N139^2</f>
        <v>18</v>
      </c>
      <c r="N140" s="4">
        <f>+N139+L140*D$141</f>
        <v>11.8</v>
      </c>
      <c r="P140" s="6"/>
      <c r="R140" s="6"/>
      <c r="T140" s="4"/>
    </row>
    <row r="141" spans="1:20" x14ac:dyDescent="0.25">
      <c r="C141" t="s">
        <v>36</v>
      </c>
      <c r="D141">
        <v>0.1</v>
      </c>
      <c r="J141" s="6">
        <f>+J140+D$141</f>
        <v>0.2</v>
      </c>
      <c r="L141" s="6">
        <f>+N140-0.01*N140^2</f>
        <v>10.4076</v>
      </c>
      <c r="N141" s="5">
        <f>+N140+L141*D$141</f>
        <v>12.840760000000001</v>
      </c>
      <c r="P141" s="6"/>
      <c r="R141" s="6"/>
      <c r="T141" s="4"/>
    </row>
    <row r="142" spans="1:20" x14ac:dyDescent="0.25">
      <c r="J142" s="3"/>
      <c r="L142" s="6"/>
      <c r="N142" s="5"/>
      <c r="P142" s="6"/>
      <c r="R142" s="6"/>
      <c r="T142" s="4"/>
    </row>
    <row r="143" spans="1:20" x14ac:dyDescent="0.25">
      <c r="J143" s="3"/>
      <c r="L143" s="6"/>
      <c r="N143" s="5"/>
      <c r="P143" s="6"/>
      <c r="R143" s="6"/>
      <c r="T143" s="4"/>
    </row>
    <row r="144" spans="1:20" x14ac:dyDescent="0.25">
      <c r="J144" s="2" t="s">
        <v>54</v>
      </c>
      <c r="L144" t="s">
        <v>25</v>
      </c>
      <c r="N144" t="s">
        <v>55</v>
      </c>
      <c r="P144" s="6"/>
      <c r="R144" s="6"/>
      <c r="T144" s="4"/>
    </row>
    <row r="145" spans="1:20" x14ac:dyDescent="0.25">
      <c r="A145" t="s">
        <v>51</v>
      </c>
      <c r="C145" t="s">
        <v>44</v>
      </c>
      <c r="D145">
        <v>2</v>
      </c>
      <c r="J145" s="6">
        <v>2</v>
      </c>
      <c r="N145" s="6">
        <f>+D146</f>
        <v>3</v>
      </c>
      <c r="P145" s="6"/>
      <c r="R145" s="6"/>
      <c r="T145" s="4"/>
    </row>
    <row r="146" spans="1:20" x14ac:dyDescent="0.25">
      <c r="C146" t="s">
        <v>45</v>
      </c>
      <c r="D146">
        <v>3</v>
      </c>
      <c r="G146" t="s">
        <v>42</v>
      </c>
      <c r="H146" s="1" t="s">
        <v>46</v>
      </c>
      <c r="J146" s="6">
        <f>+J145+D$147</f>
        <v>2.02</v>
      </c>
      <c r="L146" s="6">
        <f>-N145/J145</f>
        <v>-1.5</v>
      </c>
      <c r="N146" s="4">
        <f>+N145+L146*D$147</f>
        <v>2.97</v>
      </c>
      <c r="P146" s="6"/>
      <c r="R146" s="6"/>
      <c r="T146" s="4"/>
    </row>
    <row r="147" spans="1:20" x14ac:dyDescent="0.25">
      <c r="C147" t="s">
        <v>36</v>
      </c>
      <c r="D147">
        <v>0.02</v>
      </c>
      <c r="J147" s="6">
        <f>+J146+D$147</f>
        <v>2.04</v>
      </c>
      <c r="L147" s="6">
        <f>-N146/J146</f>
        <v>-1.4702970297029703</v>
      </c>
      <c r="N147" s="4">
        <f>+N146+L147*D$147</f>
        <v>2.940594059405941</v>
      </c>
      <c r="P147" s="6"/>
      <c r="R147" s="6"/>
      <c r="T147" s="4"/>
    </row>
    <row r="148" spans="1:20" x14ac:dyDescent="0.25">
      <c r="J148" s="3"/>
      <c r="L148" s="6"/>
      <c r="N148" s="5"/>
      <c r="P148" s="6"/>
      <c r="R148" s="6"/>
      <c r="T148" s="4"/>
    </row>
    <row r="149" spans="1:20" x14ac:dyDescent="0.25">
      <c r="J149" s="2" t="s">
        <v>1</v>
      </c>
      <c r="L149" t="s">
        <v>10</v>
      </c>
      <c r="N149" t="s">
        <v>9</v>
      </c>
      <c r="P149" s="6"/>
      <c r="R149" s="6"/>
      <c r="T149" s="4"/>
    </row>
    <row r="150" spans="1:20" x14ac:dyDescent="0.25">
      <c r="A150" t="s">
        <v>49</v>
      </c>
      <c r="C150" t="s">
        <v>52</v>
      </c>
      <c r="D150">
        <v>10630</v>
      </c>
      <c r="G150" t="s">
        <v>47</v>
      </c>
      <c r="H150" t="s">
        <v>48</v>
      </c>
      <c r="J150" s="3">
        <f>+D151</f>
        <v>0</v>
      </c>
      <c r="K150" t="s">
        <v>57</v>
      </c>
      <c r="L150" s="6"/>
      <c r="N150" s="9">
        <f>+D150</f>
        <v>10630</v>
      </c>
      <c r="P150" s="6"/>
      <c r="R150" s="6"/>
      <c r="T150" s="4"/>
    </row>
    <row r="151" spans="1:20" x14ac:dyDescent="0.25">
      <c r="C151" t="s">
        <v>56</v>
      </c>
      <c r="D151">
        <v>0</v>
      </c>
      <c r="J151" s="8">
        <f t="shared" ref="J151:J162" si="23">+J150+D$152</f>
        <v>8.3333333333333329E-2</v>
      </c>
      <c r="K151" t="s">
        <v>58</v>
      </c>
      <c r="L151" s="6">
        <f>+N150*0.05</f>
        <v>531.5</v>
      </c>
      <c r="N151" s="9">
        <f t="shared" ref="N151:N162" si="24">+N150+L151*D$152</f>
        <v>10674.291666666666</v>
      </c>
      <c r="P151" s="6"/>
      <c r="R151" s="6"/>
      <c r="T151" s="4"/>
    </row>
    <row r="152" spans="1:20" x14ac:dyDescent="0.25">
      <c r="C152" t="s">
        <v>53</v>
      </c>
      <c r="D152" s="7">
        <f>1/12</f>
        <v>8.3333333333333329E-2</v>
      </c>
      <c r="J152" s="8">
        <f t="shared" si="23"/>
        <v>0.16666666666666666</v>
      </c>
      <c r="K152" t="s">
        <v>59</v>
      </c>
      <c r="L152" s="6">
        <f t="shared" ref="L152:L162" si="25">+N151*0.05</f>
        <v>533.71458333333328</v>
      </c>
      <c r="N152" s="9">
        <f t="shared" si="24"/>
        <v>10718.767881944445</v>
      </c>
      <c r="P152" s="6"/>
      <c r="R152" s="6"/>
      <c r="T152" s="4"/>
    </row>
    <row r="153" spans="1:20" x14ac:dyDescent="0.25">
      <c r="J153" s="8">
        <f t="shared" si="23"/>
        <v>0.25</v>
      </c>
      <c r="K153" t="s">
        <v>60</v>
      </c>
      <c r="L153" s="6">
        <f t="shared" si="25"/>
        <v>535.93839409722227</v>
      </c>
      <c r="N153" s="9">
        <f t="shared" si="24"/>
        <v>10763.42941478588</v>
      </c>
      <c r="P153" s="6"/>
      <c r="R153" s="6"/>
      <c r="T153" s="4"/>
    </row>
    <row r="154" spans="1:20" x14ac:dyDescent="0.25">
      <c r="J154" s="8">
        <f t="shared" si="23"/>
        <v>0.33333333333333331</v>
      </c>
      <c r="K154" t="s">
        <v>61</v>
      </c>
      <c r="L154" s="6">
        <f t="shared" si="25"/>
        <v>538.17147073929402</v>
      </c>
      <c r="N154" s="9">
        <f t="shared" si="24"/>
        <v>10808.277037347489</v>
      </c>
      <c r="P154" s="6"/>
      <c r="R154" s="6"/>
      <c r="T154" s="4"/>
    </row>
    <row r="155" spans="1:20" x14ac:dyDescent="0.25">
      <c r="J155" s="8">
        <f t="shared" si="23"/>
        <v>0.41666666666666663</v>
      </c>
      <c r="K155" t="s">
        <v>62</v>
      </c>
      <c r="L155" s="6">
        <f t="shared" si="25"/>
        <v>540.41385186737443</v>
      </c>
      <c r="N155" s="9">
        <f t="shared" si="24"/>
        <v>10853.311525003102</v>
      </c>
      <c r="P155" s="6"/>
      <c r="R155" s="6"/>
      <c r="T155" s="4"/>
    </row>
    <row r="156" spans="1:20" x14ac:dyDescent="0.25">
      <c r="J156" s="8">
        <f t="shared" si="23"/>
        <v>0.49999999999999994</v>
      </c>
      <c r="K156" t="s">
        <v>63</v>
      </c>
      <c r="L156" s="6">
        <f t="shared" si="25"/>
        <v>542.66557625015514</v>
      </c>
      <c r="N156" s="9">
        <f t="shared" si="24"/>
        <v>10898.533656357282</v>
      </c>
      <c r="P156" s="6"/>
      <c r="R156" s="6"/>
      <c r="T156" s="4"/>
    </row>
    <row r="157" spans="1:20" x14ac:dyDescent="0.25">
      <c r="J157" s="8">
        <f t="shared" si="23"/>
        <v>0.58333333333333326</v>
      </c>
      <c r="K157" t="s">
        <v>64</v>
      </c>
      <c r="L157" s="6">
        <f t="shared" si="25"/>
        <v>544.92668281786416</v>
      </c>
      <c r="N157" s="9">
        <f t="shared" si="24"/>
        <v>10943.94421325877</v>
      </c>
      <c r="P157" s="6"/>
      <c r="R157" s="6"/>
      <c r="T157" s="4"/>
    </row>
    <row r="158" spans="1:20" x14ac:dyDescent="0.25">
      <c r="J158" s="8">
        <f t="shared" si="23"/>
        <v>0.66666666666666663</v>
      </c>
      <c r="K158" t="s">
        <v>65</v>
      </c>
      <c r="L158" s="6">
        <f t="shared" si="25"/>
        <v>547.19721066293857</v>
      </c>
      <c r="N158" s="9">
        <f t="shared" si="24"/>
        <v>10989.543980814015</v>
      </c>
      <c r="P158" s="6"/>
      <c r="R158" s="6"/>
      <c r="T158" s="4"/>
    </row>
    <row r="159" spans="1:20" x14ac:dyDescent="0.25">
      <c r="J159" s="8">
        <f t="shared" si="23"/>
        <v>0.75</v>
      </c>
      <c r="K159" t="s">
        <v>66</v>
      </c>
      <c r="L159" s="6">
        <f t="shared" si="25"/>
        <v>549.47719904070073</v>
      </c>
      <c r="N159" s="9">
        <f t="shared" si="24"/>
        <v>11035.33374740074</v>
      </c>
      <c r="P159" s="6"/>
      <c r="R159" s="6"/>
      <c r="T159" s="4"/>
    </row>
    <row r="160" spans="1:20" x14ac:dyDescent="0.25">
      <c r="J160" s="8">
        <f t="shared" si="23"/>
        <v>0.83333333333333337</v>
      </c>
      <c r="K160" t="s">
        <v>67</v>
      </c>
      <c r="L160" s="6">
        <f t="shared" si="25"/>
        <v>551.76668737003706</v>
      </c>
      <c r="N160" s="9">
        <f t="shared" si="24"/>
        <v>11081.314304681577</v>
      </c>
      <c r="P160" s="6"/>
      <c r="R160" s="6"/>
      <c r="T160" s="4"/>
    </row>
    <row r="161" spans="1:20" x14ac:dyDescent="0.25">
      <c r="J161" s="8">
        <f t="shared" si="23"/>
        <v>0.91666666666666674</v>
      </c>
      <c r="K161" t="s">
        <v>68</v>
      </c>
      <c r="L161" s="6">
        <f t="shared" si="25"/>
        <v>554.06571523407888</v>
      </c>
      <c r="N161" s="9">
        <f t="shared" si="24"/>
        <v>11127.48644761775</v>
      </c>
      <c r="P161" s="6"/>
      <c r="R161" s="6"/>
      <c r="T161" s="4"/>
    </row>
    <row r="162" spans="1:20" x14ac:dyDescent="0.25">
      <c r="J162" s="8">
        <f t="shared" si="23"/>
        <v>1</v>
      </c>
      <c r="K162" t="s">
        <v>57</v>
      </c>
      <c r="L162" s="6">
        <f t="shared" si="25"/>
        <v>556.37432238088752</v>
      </c>
      <c r="N162" s="9">
        <f t="shared" si="24"/>
        <v>11173.850974482824</v>
      </c>
      <c r="P162" s="6"/>
      <c r="R162" s="6"/>
      <c r="T162" s="4"/>
    </row>
    <row r="163" spans="1:20" x14ac:dyDescent="0.25">
      <c r="J163" s="8"/>
      <c r="P163" s="6"/>
      <c r="R163" s="6"/>
      <c r="T163" s="4"/>
    </row>
    <row r="164" spans="1:20" x14ac:dyDescent="0.25">
      <c r="J164" s="8"/>
      <c r="P164" s="6"/>
      <c r="R164" s="6"/>
      <c r="T164" s="4"/>
    </row>
    <row r="165" spans="1:20" x14ac:dyDescent="0.25">
      <c r="J165" s="2" t="s">
        <v>1</v>
      </c>
      <c r="L165" t="s">
        <v>12</v>
      </c>
      <c r="N165" t="s">
        <v>41</v>
      </c>
    </row>
    <row r="166" spans="1:20" x14ac:dyDescent="0.25">
      <c r="A166" t="s">
        <v>35</v>
      </c>
      <c r="C166" t="s">
        <v>38</v>
      </c>
      <c r="D166">
        <v>2</v>
      </c>
      <c r="J166" s="3">
        <v>0</v>
      </c>
      <c r="N166">
        <v>2</v>
      </c>
    </row>
    <row r="167" spans="1:20" x14ac:dyDescent="0.25">
      <c r="C167" t="s">
        <v>37</v>
      </c>
      <c r="D167">
        <v>0</v>
      </c>
      <c r="G167" t="s">
        <v>39</v>
      </c>
      <c r="H167" t="s">
        <v>40</v>
      </c>
      <c r="J167" s="3">
        <f t="shared" ref="J167:J186" si="26">+J166+D$141</f>
        <v>0.1</v>
      </c>
      <c r="L167">
        <f>+N166-0.01*N166^2</f>
        <v>1.96</v>
      </c>
      <c r="N167">
        <f t="shared" ref="N167:N186" si="27">+N166+L167*D$141</f>
        <v>2.1960000000000002</v>
      </c>
    </row>
    <row r="168" spans="1:20" x14ac:dyDescent="0.25">
      <c r="C168" t="s">
        <v>36</v>
      </c>
      <c r="D168">
        <v>0.1</v>
      </c>
      <c r="J168" s="3">
        <f t="shared" si="26"/>
        <v>0.2</v>
      </c>
      <c r="L168">
        <f>+N167-0.01*N167^2</f>
        <v>2.14777584</v>
      </c>
      <c r="N168">
        <f t="shared" si="27"/>
        <v>2.4107775840000003</v>
      </c>
    </row>
    <row r="169" spans="1:20" x14ac:dyDescent="0.25">
      <c r="J169" s="3">
        <f t="shared" si="26"/>
        <v>0.30000000000000004</v>
      </c>
      <c r="L169">
        <f t="shared" ref="L169:L186" si="28">+N168-0.01*N168^2</f>
        <v>2.3526590984048315</v>
      </c>
      <c r="N169">
        <f t="shared" si="27"/>
        <v>2.6460434938404833</v>
      </c>
    </row>
    <row r="170" spans="1:20" x14ac:dyDescent="0.25">
      <c r="J170" s="3">
        <f t="shared" si="26"/>
        <v>0.4</v>
      </c>
      <c r="L170">
        <f t="shared" si="28"/>
        <v>2.5760280321275277</v>
      </c>
      <c r="N170">
        <f t="shared" si="27"/>
        <v>2.903646297053236</v>
      </c>
    </row>
    <row r="171" spans="1:20" x14ac:dyDescent="0.25">
      <c r="J171" s="3">
        <f t="shared" si="26"/>
        <v>0.5</v>
      </c>
      <c r="L171">
        <f t="shared" si="28"/>
        <v>2.8193346788693261</v>
      </c>
      <c r="N171">
        <f t="shared" si="27"/>
        <v>3.1855797649401687</v>
      </c>
    </row>
    <row r="172" spans="1:20" x14ac:dyDescent="0.25">
      <c r="J172" s="3">
        <f t="shared" si="26"/>
        <v>0.6</v>
      </c>
      <c r="L172">
        <f t="shared" si="28"/>
        <v>3.0841005805522062</v>
      </c>
      <c r="N172">
        <f t="shared" si="27"/>
        <v>3.4939898229953892</v>
      </c>
    </row>
    <row r="173" spans="1:20" x14ac:dyDescent="0.25">
      <c r="J173" s="3">
        <f t="shared" si="26"/>
        <v>0.7</v>
      </c>
      <c r="L173">
        <f t="shared" si="28"/>
        <v>3.3719101741634359</v>
      </c>
      <c r="N173">
        <f t="shared" si="27"/>
        <v>3.8311808404117329</v>
      </c>
    </row>
    <row r="174" spans="1:20" x14ac:dyDescent="0.25">
      <c r="J174" s="3">
        <f t="shared" si="26"/>
        <v>0.79999999999999993</v>
      </c>
      <c r="L174">
        <f t="shared" si="28"/>
        <v>3.6844013740923534</v>
      </c>
      <c r="N174">
        <f t="shared" si="27"/>
        <v>4.1996209778209685</v>
      </c>
    </row>
    <row r="175" spans="1:20" x14ac:dyDescent="0.25">
      <c r="J175" s="3">
        <f t="shared" si="26"/>
        <v>0.89999999999999991</v>
      </c>
      <c r="L175">
        <f t="shared" si="28"/>
        <v>4.0232528142474289</v>
      </c>
      <c r="N175">
        <f t="shared" si="27"/>
        <v>4.601946259245711</v>
      </c>
    </row>
    <row r="176" spans="1:20" x14ac:dyDescent="0.25">
      <c r="J176" s="3">
        <f t="shared" si="26"/>
        <v>0.99999999999999989</v>
      </c>
      <c r="L176">
        <f t="shared" si="28"/>
        <v>4.3901671655158552</v>
      </c>
      <c r="N176">
        <f t="shared" si="27"/>
        <v>5.0409629757972967</v>
      </c>
    </row>
    <row r="177" spans="10:14" x14ac:dyDescent="0.25">
      <c r="J177" s="3">
        <f t="shared" si="26"/>
        <v>1.0999999999999999</v>
      </c>
      <c r="L177">
        <f t="shared" si="28"/>
        <v>4.7868498985637054</v>
      </c>
      <c r="N177">
        <f t="shared" si="27"/>
        <v>5.5196479656536672</v>
      </c>
    </row>
    <row r="178" spans="10:14" x14ac:dyDescent="0.25">
      <c r="J178" s="3">
        <f t="shared" si="26"/>
        <v>1.2</v>
      </c>
      <c r="L178">
        <f t="shared" si="28"/>
        <v>5.214982829006221</v>
      </c>
      <c r="N178">
        <f t="shared" si="27"/>
        <v>6.0411462485542895</v>
      </c>
    </row>
    <row r="179" spans="10:14" x14ac:dyDescent="0.25">
      <c r="J179" s="3">
        <f t="shared" si="26"/>
        <v>1.3</v>
      </c>
      <c r="L179">
        <f t="shared" si="28"/>
        <v>5.6761917685900736</v>
      </c>
      <c r="N179">
        <f t="shared" si="27"/>
        <v>6.6087654254132966</v>
      </c>
    </row>
    <row r="180" spans="10:14" x14ac:dyDescent="0.25">
      <c r="J180" s="3">
        <f t="shared" si="26"/>
        <v>1.4000000000000001</v>
      </c>
      <c r="L180">
        <f t="shared" si="28"/>
        <v>6.1720076209319146</v>
      </c>
      <c r="N180">
        <f t="shared" si="27"/>
        <v>7.2259661875064882</v>
      </c>
    </row>
    <row r="181" spans="10:14" x14ac:dyDescent="0.25">
      <c r="J181" s="3">
        <f t="shared" si="26"/>
        <v>1.5000000000000002</v>
      </c>
      <c r="L181">
        <f t="shared" si="28"/>
        <v>6.7038203140766175</v>
      </c>
      <c r="N181">
        <f t="shared" si="27"/>
        <v>7.8963482189141505</v>
      </c>
    </row>
    <row r="182" spans="10:14" x14ac:dyDescent="0.25">
      <c r="J182" s="3">
        <f t="shared" si="26"/>
        <v>1.6000000000000003</v>
      </c>
      <c r="L182">
        <f t="shared" si="28"/>
        <v>7.2728250669706638</v>
      </c>
      <c r="N182">
        <f t="shared" si="27"/>
        <v>8.6236307256112177</v>
      </c>
    </row>
    <row r="183" spans="10:14" x14ac:dyDescent="0.25">
      <c r="J183" s="3">
        <f t="shared" si="26"/>
        <v>1.7000000000000004</v>
      </c>
      <c r="L183">
        <f t="shared" si="28"/>
        <v>7.8799606566941591</v>
      </c>
      <c r="N183">
        <f t="shared" si="27"/>
        <v>9.411626791280634</v>
      </c>
    </row>
    <row r="184" spans="10:14" x14ac:dyDescent="0.25">
      <c r="J184" s="3">
        <f t="shared" si="26"/>
        <v>1.8000000000000005</v>
      </c>
      <c r="L184">
        <f t="shared" si="28"/>
        <v>8.5258396026971202</v>
      </c>
      <c r="N184">
        <f t="shared" si="27"/>
        <v>10.264210751550346</v>
      </c>
    </row>
    <row r="185" spans="10:14" x14ac:dyDescent="0.25">
      <c r="J185" s="3">
        <f t="shared" si="26"/>
        <v>1.9000000000000006</v>
      </c>
      <c r="L185">
        <f t="shared" si="28"/>
        <v>9.2106705280279293</v>
      </c>
      <c r="N185">
        <f t="shared" si="27"/>
        <v>11.185277804353138</v>
      </c>
    </row>
    <row r="186" spans="10:14" x14ac:dyDescent="0.25">
      <c r="J186" s="3">
        <f t="shared" si="26"/>
        <v>2.0000000000000004</v>
      </c>
      <c r="L186">
        <f t="shared" si="28"/>
        <v>9.9341734087475881</v>
      </c>
      <c r="N186">
        <f t="shared" si="27"/>
        <v>12.178695145227897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</dc:creator>
  <cp:lastModifiedBy>Docent</cp:lastModifiedBy>
  <dcterms:created xsi:type="dcterms:W3CDTF">2014-03-02T12:19:30Z</dcterms:created>
  <dcterms:modified xsi:type="dcterms:W3CDTF">2014-03-12T11:09:41Z</dcterms:modified>
</cp:coreProperties>
</file>